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f\Desktop\"/>
    </mc:Choice>
  </mc:AlternateContent>
  <bookViews>
    <workbookView xWindow="0" yWindow="0" windowWidth="28800" windowHeight="12135"/>
  </bookViews>
  <sheets>
    <sheet name="Feuil1" sheetId="1" r:id="rId1"/>
  </sheets>
  <externalReferences>
    <externalReference r:id="rId2"/>
    <externalReference r:id="rId3"/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5285" i="1" l="1"/>
  <c r="AH5285" i="1"/>
  <c r="AK5285" i="1" s="1"/>
  <c r="AO5285" i="1" s="1"/>
  <c r="O5285" i="1"/>
  <c r="C5285" i="1"/>
  <c r="B5285" i="1"/>
  <c r="A5285" i="1"/>
  <c r="AI5284" i="1"/>
  <c r="AH5284" i="1"/>
  <c r="AK5284" i="1" s="1"/>
  <c r="AS5284" i="1" s="1"/>
  <c r="O5284" i="1"/>
  <c r="C5284" i="1"/>
  <c r="B5284" i="1"/>
  <c r="A5284" i="1"/>
  <c r="AI5283" i="1"/>
  <c r="AH5283" i="1"/>
  <c r="AK5283" i="1" s="1"/>
  <c r="O5283" i="1"/>
  <c r="C5283" i="1"/>
  <c r="B5283" i="1"/>
  <c r="A5283" i="1"/>
  <c r="AL5282" i="1"/>
  <c r="AI5282" i="1"/>
  <c r="AH5282" i="1"/>
  <c r="O5282" i="1"/>
  <c r="C5282" i="1"/>
  <c r="B5282" i="1"/>
  <c r="A5282" i="1"/>
  <c r="AI5281" i="1"/>
  <c r="AH5281" i="1"/>
  <c r="AK5281" i="1" s="1"/>
  <c r="AO5281" i="1" s="1"/>
  <c r="O5281" i="1"/>
  <c r="C5281" i="1"/>
  <c r="B5281" i="1"/>
  <c r="A5281" i="1"/>
  <c r="AI5280" i="1"/>
  <c r="AL5280" i="1" s="1"/>
  <c r="AH5280" i="1"/>
  <c r="O5280" i="1"/>
  <c r="C5280" i="1"/>
  <c r="B5280" i="1"/>
  <c r="A5280" i="1"/>
  <c r="AI5279" i="1"/>
  <c r="AH5279" i="1"/>
  <c r="AK5279" i="1" s="1"/>
  <c r="AO5279" i="1" s="1"/>
  <c r="O5279" i="1"/>
  <c r="C5279" i="1"/>
  <c r="B5279" i="1"/>
  <c r="A5279" i="1"/>
  <c r="AI5278" i="1"/>
  <c r="AL5278" i="1" s="1"/>
  <c r="AT5278" i="1" s="1"/>
  <c r="AH5278" i="1"/>
  <c r="AK5278" i="1" s="1"/>
  <c r="AS5278" i="1" s="1"/>
  <c r="O5278" i="1"/>
  <c r="C5278" i="1"/>
  <c r="B5278" i="1"/>
  <c r="A5278" i="1"/>
  <c r="AI5277" i="1"/>
  <c r="AH5277" i="1"/>
  <c r="AK5277" i="1" s="1"/>
  <c r="O5277" i="1"/>
  <c r="C5277" i="1"/>
  <c r="B5277" i="1"/>
  <c r="A5277" i="1"/>
  <c r="AL5276" i="1"/>
  <c r="AI5276" i="1"/>
  <c r="AJ5276" i="1" s="1"/>
  <c r="AH5276" i="1"/>
  <c r="AK5276" i="1" s="1"/>
  <c r="AS5276" i="1" s="1"/>
  <c r="O5276" i="1"/>
  <c r="C5276" i="1"/>
  <c r="B5276" i="1"/>
  <c r="A5276" i="1"/>
  <c r="AK5275" i="1"/>
  <c r="AI5275" i="1"/>
  <c r="AH5275" i="1"/>
  <c r="O5275" i="1"/>
  <c r="C5275" i="1"/>
  <c r="B5275" i="1"/>
  <c r="A5275" i="1"/>
  <c r="AI5274" i="1"/>
  <c r="AL5274" i="1" s="1"/>
  <c r="AH5274" i="1"/>
  <c r="O5274" i="1"/>
  <c r="C5274" i="1"/>
  <c r="B5274" i="1"/>
  <c r="A5274" i="1"/>
  <c r="AI5273" i="1"/>
  <c r="AH5273" i="1"/>
  <c r="AK5273" i="1" s="1"/>
  <c r="AO5273" i="1" s="1"/>
  <c r="O5273" i="1"/>
  <c r="C5273" i="1"/>
  <c r="B5273" i="1"/>
  <c r="A5273" i="1"/>
  <c r="AI5272" i="1"/>
  <c r="AL5272" i="1" s="1"/>
  <c r="AH5272" i="1"/>
  <c r="O5272" i="1"/>
  <c r="C5272" i="1"/>
  <c r="B5272" i="1"/>
  <c r="A5272" i="1"/>
  <c r="AI5271" i="1"/>
  <c r="AH5271" i="1"/>
  <c r="AK5271" i="1" s="1"/>
  <c r="O5271" i="1"/>
  <c r="C5271" i="1"/>
  <c r="B5271" i="1"/>
  <c r="A5271" i="1"/>
  <c r="AI5270" i="1"/>
  <c r="AL5270" i="1" s="1"/>
  <c r="AT5270" i="1" s="1"/>
  <c r="AH5270" i="1"/>
  <c r="AK5270" i="1" s="1"/>
  <c r="AS5270" i="1" s="1"/>
  <c r="O5270" i="1"/>
  <c r="C5270" i="1"/>
  <c r="B5270" i="1"/>
  <c r="A5270" i="1"/>
  <c r="AS5269" i="1"/>
  <c r="AI5269" i="1"/>
  <c r="AH5269" i="1"/>
  <c r="AK5269" i="1" s="1"/>
  <c r="AO5269" i="1" s="1"/>
  <c r="O5269" i="1"/>
  <c r="C5269" i="1"/>
  <c r="B5269" i="1"/>
  <c r="A5269" i="1"/>
  <c r="AI5268" i="1"/>
  <c r="AL5268" i="1" s="1"/>
  <c r="AH5268" i="1"/>
  <c r="AK5268" i="1" s="1"/>
  <c r="AS5268" i="1" s="1"/>
  <c r="O5268" i="1"/>
  <c r="C5268" i="1"/>
  <c r="B5268" i="1"/>
  <c r="A5268" i="1"/>
  <c r="AI5267" i="1"/>
  <c r="AH5267" i="1"/>
  <c r="AK5267" i="1" s="1"/>
  <c r="O5267" i="1"/>
  <c r="C5267" i="1"/>
  <c r="B5267" i="1"/>
  <c r="A5267" i="1"/>
  <c r="AI5266" i="1"/>
  <c r="AL5266" i="1" s="1"/>
  <c r="AH5266" i="1"/>
  <c r="O5266" i="1"/>
  <c r="C5266" i="1"/>
  <c r="B5266" i="1"/>
  <c r="A5266" i="1"/>
  <c r="AI5265" i="1"/>
  <c r="AH5265" i="1"/>
  <c r="AK5265" i="1" s="1"/>
  <c r="AO5265" i="1" s="1"/>
  <c r="O5265" i="1"/>
  <c r="C5265" i="1"/>
  <c r="B5265" i="1"/>
  <c r="A5265" i="1"/>
  <c r="AI5264" i="1"/>
  <c r="AL5264" i="1" s="1"/>
  <c r="AH5264" i="1"/>
  <c r="O5264" i="1"/>
  <c r="C5264" i="1"/>
  <c r="B5264" i="1"/>
  <c r="A5264" i="1"/>
  <c r="AS5263" i="1"/>
  <c r="AI5263" i="1"/>
  <c r="AH5263" i="1"/>
  <c r="AK5263" i="1" s="1"/>
  <c r="AO5263" i="1" s="1"/>
  <c r="O5263" i="1"/>
  <c r="C5263" i="1"/>
  <c r="B5263" i="1"/>
  <c r="A5263" i="1"/>
  <c r="AI5262" i="1"/>
  <c r="AL5262" i="1" s="1"/>
  <c r="AT5262" i="1" s="1"/>
  <c r="AH5262" i="1"/>
  <c r="AK5262" i="1" s="1"/>
  <c r="AS5262" i="1" s="1"/>
  <c r="O5262" i="1"/>
  <c r="C5262" i="1"/>
  <c r="B5262" i="1"/>
  <c r="A5262" i="1"/>
  <c r="AI5261" i="1"/>
  <c r="AH5261" i="1"/>
  <c r="AK5261" i="1" s="1"/>
  <c r="O5261" i="1"/>
  <c r="C5261" i="1"/>
  <c r="B5261" i="1"/>
  <c r="A5261" i="1"/>
  <c r="AI5260" i="1"/>
  <c r="AL5260" i="1" s="1"/>
  <c r="AP5260" i="1" s="1"/>
  <c r="AH5260" i="1"/>
  <c r="AK5260" i="1" s="1"/>
  <c r="O5260" i="1"/>
  <c r="C5260" i="1"/>
  <c r="B5260" i="1"/>
  <c r="A5260" i="1"/>
  <c r="AI5259" i="1"/>
  <c r="AL5259" i="1" s="1"/>
  <c r="AH5259" i="1"/>
  <c r="AK5259" i="1" s="1"/>
  <c r="O5259" i="1"/>
  <c r="C5259" i="1"/>
  <c r="B5259" i="1"/>
  <c r="A5259" i="1"/>
  <c r="AP5258" i="1"/>
  <c r="AI5258" i="1"/>
  <c r="AL5258" i="1" s="1"/>
  <c r="AH5258" i="1"/>
  <c r="O5258" i="1"/>
  <c r="C5258" i="1"/>
  <c r="B5258" i="1"/>
  <c r="A5258" i="1"/>
  <c r="AI5257" i="1"/>
  <c r="AH5257" i="1"/>
  <c r="AK5257" i="1" s="1"/>
  <c r="O5257" i="1"/>
  <c r="C5257" i="1"/>
  <c r="B5257" i="1"/>
  <c r="A5257" i="1"/>
  <c r="AI5256" i="1"/>
  <c r="AL5256" i="1" s="1"/>
  <c r="AP5256" i="1" s="1"/>
  <c r="AH5256" i="1"/>
  <c r="AK5256" i="1" s="1"/>
  <c r="AO5256" i="1" s="1"/>
  <c r="AQ5256" i="1" s="1"/>
  <c r="O5256" i="1"/>
  <c r="C5256" i="1"/>
  <c r="B5256" i="1"/>
  <c r="A5256" i="1"/>
  <c r="AI5255" i="1"/>
  <c r="AL5255" i="1" s="1"/>
  <c r="AH5255" i="1"/>
  <c r="AK5255" i="1" s="1"/>
  <c r="O5255" i="1"/>
  <c r="C5255" i="1"/>
  <c r="B5255" i="1"/>
  <c r="A5255" i="1"/>
  <c r="AL5254" i="1"/>
  <c r="AP5254" i="1" s="1"/>
  <c r="AK5254" i="1"/>
  <c r="AI5254" i="1"/>
  <c r="AH5254" i="1"/>
  <c r="O5254" i="1"/>
  <c r="C5254" i="1"/>
  <c r="B5254" i="1"/>
  <c r="A5254" i="1"/>
  <c r="AP5253" i="1"/>
  <c r="AK5253" i="1"/>
  <c r="AI5253" i="1"/>
  <c r="AL5253" i="1" s="1"/>
  <c r="AH5253" i="1"/>
  <c r="AJ5253" i="1" s="1"/>
  <c r="O5253" i="1"/>
  <c r="C5253" i="1"/>
  <c r="B5253" i="1"/>
  <c r="A5253" i="1"/>
  <c r="AI5252" i="1"/>
  <c r="AL5252" i="1" s="1"/>
  <c r="AP5252" i="1" s="1"/>
  <c r="AH5252" i="1"/>
  <c r="AK5252" i="1" s="1"/>
  <c r="O5252" i="1"/>
  <c r="C5252" i="1"/>
  <c r="B5252" i="1"/>
  <c r="A5252" i="1"/>
  <c r="AL5251" i="1"/>
  <c r="AI5251" i="1"/>
  <c r="AH5251" i="1"/>
  <c r="AK5251" i="1" s="1"/>
  <c r="O5251" i="1"/>
  <c r="C5251" i="1"/>
  <c r="B5251" i="1"/>
  <c r="A5251" i="1"/>
  <c r="AI5250" i="1"/>
  <c r="AL5250" i="1" s="1"/>
  <c r="AP5250" i="1" s="1"/>
  <c r="AH5250" i="1"/>
  <c r="O5250" i="1"/>
  <c r="C5250" i="1"/>
  <c r="B5250" i="1"/>
  <c r="A5250" i="1"/>
  <c r="AK5249" i="1"/>
  <c r="AI5249" i="1"/>
  <c r="AL5249" i="1" s="1"/>
  <c r="AH5249" i="1"/>
  <c r="O5249" i="1"/>
  <c r="C5249" i="1"/>
  <c r="B5249" i="1"/>
  <c r="A5249" i="1"/>
  <c r="AT5248" i="1"/>
  <c r="AI5248" i="1"/>
  <c r="AL5248" i="1" s="1"/>
  <c r="AP5248" i="1" s="1"/>
  <c r="AH5248" i="1"/>
  <c r="AK5248" i="1" s="1"/>
  <c r="O5248" i="1"/>
  <c r="C5248" i="1"/>
  <c r="B5248" i="1"/>
  <c r="A5248" i="1"/>
  <c r="AI5247" i="1"/>
  <c r="AH5247" i="1"/>
  <c r="AK5247" i="1" s="1"/>
  <c r="O5247" i="1"/>
  <c r="C5247" i="1"/>
  <c r="B5247" i="1"/>
  <c r="A5247" i="1"/>
  <c r="AI5246" i="1"/>
  <c r="AL5246" i="1" s="1"/>
  <c r="AP5246" i="1" s="1"/>
  <c r="AH5246" i="1"/>
  <c r="O5246" i="1"/>
  <c r="C5246" i="1"/>
  <c r="B5246" i="1"/>
  <c r="A5246" i="1"/>
  <c r="AI5245" i="1"/>
  <c r="AH5245" i="1"/>
  <c r="AK5245" i="1" s="1"/>
  <c r="O5245" i="1"/>
  <c r="C5245" i="1"/>
  <c r="B5245" i="1"/>
  <c r="A5245" i="1"/>
  <c r="AI5244" i="1"/>
  <c r="AH5244" i="1"/>
  <c r="AK5244" i="1" s="1"/>
  <c r="O5244" i="1"/>
  <c r="C5244" i="1"/>
  <c r="B5244" i="1"/>
  <c r="A5244" i="1"/>
  <c r="AL5243" i="1"/>
  <c r="AT5243" i="1" s="1"/>
  <c r="AI5243" i="1"/>
  <c r="AH5243" i="1"/>
  <c r="AK5243" i="1" s="1"/>
  <c r="O5243" i="1"/>
  <c r="C5243" i="1"/>
  <c r="B5243" i="1"/>
  <c r="A5243" i="1"/>
  <c r="AI5242" i="1"/>
  <c r="AL5242" i="1" s="1"/>
  <c r="AM5242" i="1" s="1"/>
  <c r="AH5242" i="1"/>
  <c r="AK5242" i="1" s="1"/>
  <c r="O5242" i="1"/>
  <c r="C5242" i="1"/>
  <c r="B5242" i="1"/>
  <c r="A5242" i="1"/>
  <c r="AT5241" i="1"/>
  <c r="AJ5241" i="1"/>
  <c r="AI5241" i="1"/>
  <c r="AL5241" i="1" s="1"/>
  <c r="AP5241" i="1" s="1"/>
  <c r="AH5241" i="1"/>
  <c r="AK5241" i="1" s="1"/>
  <c r="AS5241" i="1" s="1"/>
  <c r="O5241" i="1"/>
  <c r="C5241" i="1"/>
  <c r="B5241" i="1"/>
  <c r="A5241" i="1"/>
  <c r="AI5240" i="1"/>
  <c r="AL5240" i="1" s="1"/>
  <c r="AH5240" i="1"/>
  <c r="AK5240" i="1" s="1"/>
  <c r="O5240" i="1"/>
  <c r="C5240" i="1"/>
  <c r="B5240" i="1"/>
  <c r="A5240" i="1"/>
  <c r="AI5239" i="1"/>
  <c r="AH5239" i="1"/>
  <c r="AK5239" i="1" s="1"/>
  <c r="AO5239" i="1" s="1"/>
  <c r="O5239" i="1"/>
  <c r="C5239" i="1"/>
  <c r="B5239" i="1"/>
  <c r="A5239" i="1"/>
  <c r="AI5238" i="1"/>
  <c r="AH5238" i="1"/>
  <c r="AK5238" i="1" s="1"/>
  <c r="O5238" i="1"/>
  <c r="C5238" i="1"/>
  <c r="B5238" i="1"/>
  <c r="A5238" i="1"/>
  <c r="AI5237" i="1"/>
  <c r="AH5237" i="1"/>
  <c r="AK5237" i="1" s="1"/>
  <c r="O5237" i="1"/>
  <c r="C5237" i="1"/>
  <c r="B5237" i="1"/>
  <c r="A5237" i="1"/>
  <c r="AI5235" i="1"/>
  <c r="AH5235" i="1"/>
  <c r="AK5235" i="1" s="1"/>
  <c r="O5235" i="1"/>
  <c r="C5235" i="1"/>
  <c r="B5235" i="1"/>
  <c r="A5235" i="1"/>
  <c r="AI5234" i="1"/>
  <c r="AL5234" i="1" s="1"/>
  <c r="AH5234" i="1"/>
  <c r="AK5234" i="1" s="1"/>
  <c r="O5234" i="1"/>
  <c r="C5234" i="1"/>
  <c r="B5234" i="1"/>
  <c r="A5234" i="1"/>
  <c r="AI5233" i="1"/>
  <c r="AL5233" i="1" s="1"/>
  <c r="AH5233" i="1"/>
  <c r="AK5233" i="1" s="1"/>
  <c r="O5233" i="1"/>
  <c r="C5233" i="1"/>
  <c r="B5233" i="1"/>
  <c r="A5233" i="1"/>
  <c r="AI5232" i="1"/>
  <c r="AL5232" i="1" s="1"/>
  <c r="AT5232" i="1" s="1"/>
  <c r="AH5232" i="1"/>
  <c r="AK5232" i="1" s="1"/>
  <c r="AO5232" i="1" s="1"/>
  <c r="O5232" i="1"/>
  <c r="C5232" i="1"/>
  <c r="B5232" i="1"/>
  <c r="A5232" i="1"/>
  <c r="AI5231" i="1"/>
  <c r="AH5231" i="1"/>
  <c r="AK5231" i="1" s="1"/>
  <c r="O5231" i="1"/>
  <c r="C5231" i="1"/>
  <c r="B5231" i="1"/>
  <c r="A5231" i="1"/>
  <c r="AI5230" i="1"/>
  <c r="AL5230" i="1" s="1"/>
  <c r="AT5230" i="1" s="1"/>
  <c r="AH5230" i="1"/>
  <c r="O5230" i="1"/>
  <c r="C5230" i="1"/>
  <c r="B5230" i="1"/>
  <c r="A5230" i="1"/>
  <c r="AI5229" i="1"/>
  <c r="AH5229" i="1"/>
  <c r="AK5229" i="1" s="1"/>
  <c r="O5229" i="1"/>
  <c r="C5229" i="1"/>
  <c r="B5229" i="1"/>
  <c r="A5229" i="1"/>
  <c r="AI5228" i="1"/>
  <c r="AH5228" i="1"/>
  <c r="AK5228" i="1" s="1"/>
  <c r="AS5228" i="1" s="1"/>
  <c r="O5228" i="1"/>
  <c r="C5228" i="1"/>
  <c r="B5228" i="1"/>
  <c r="A5228" i="1"/>
  <c r="AI5227" i="1"/>
  <c r="AH5227" i="1"/>
  <c r="AK5227" i="1" s="1"/>
  <c r="AS5227" i="1" s="1"/>
  <c r="O5227" i="1"/>
  <c r="C5227" i="1"/>
  <c r="B5227" i="1"/>
  <c r="A5227" i="1"/>
  <c r="AI5226" i="1"/>
  <c r="AH5226" i="1"/>
  <c r="AK5226" i="1" s="1"/>
  <c r="O5226" i="1"/>
  <c r="C5226" i="1"/>
  <c r="B5226" i="1"/>
  <c r="A5226" i="1"/>
  <c r="AI5225" i="1"/>
  <c r="AH5225" i="1"/>
  <c r="AK5225" i="1" s="1"/>
  <c r="O5225" i="1"/>
  <c r="C5225" i="1"/>
  <c r="B5225" i="1"/>
  <c r="A5225" i="1"/>
  <c r="AI5224" i="1"/>
  <c r="AH5224" i="1"/>
  <c r="AK5224" i="1" s="1"/>
  <c r="AS5224" i="1" s="1"/>
  <c r="O5224" i="1"/>
  <c r="C5224" i="1"/>
  <c r="B5224" i="1"/>
  <c r="A5224" i="1"/>
  <c r="AK5223" i="1"/>
  <c r="AI5223" i="1"/>
  <c r="AH5223" i="1"/>
  <c r="O5223" i="1"/>
  <c r="C5223" i="1"/>
  <c r="B5223" i="1"/>
  <c r="A5223" i="1"/>
  <c r="AI5222" i="1"/>
  <c r="AL5222" i="1" s="1"/>
  <c r="AH5222" i="1"/>
  <c r="AK5222" i="1" s="1"/>
  <c r="O5222" i="1"/>
  <c r="C5222" i="1"/>
  <c r="B5222" i="1"/>
  <c r="A5222" i="1"/>
  <c r="AI5221" i="1"/>
  <c r="AH5221" i="1"/>
  <c r="AK5221" i="1" s="1"/>
  <c r="O5221" i="1"/>
  <c r="C5221" i="1"/>
  <c r="B5221" i="1"/>
  <c r="A5221" i="1"/>
  <c r="AK5220" i="1"/>
  <c r="AS5220" i="1" s="1"/>
  <c r="AI5220" i="1"/>
  <c r="AL5220" i="1" s="1"/>
  <c r="AP5220" i="1" s="1"/>
  <c r="AH5220" i="1"/>
  <c r="O5220" i="1"/>
  <c r="C5220" i="1"/>
  <c r="B5220" i="1"/>
  <c r="A5220" i="1"/>
  <c r="AI5219" i="1"/>
  <c r="AH5219" i="1"/>
  <c r="AK5219" i="1" s="1"/>
  <c r="AS5219" i="1" s="1"/>
  <c r="O5219" i="1"/>
  <c r="C5219" i="1"/>
  <c r="B5219" i="1"/>
  <c r="A5219" i="1"/>
  <c r="AL5218" i="1"/>
  <c r="AI5218" i="1"/>
  <c r="AH5218" i="1"/>
  <c r="AK5218" i="1" s="1"/>
  <c r="O5218" i="1"/>
  <c r="C5218" i="1"/>
  <c r="B5218" i="1"/>
  <c r="A5218" i="1"/>
  <c r="AI5217" i="1"/>
  <c r="AL5217" i="1" s="1"/>
  <c r="AH5217" i="1"/>
  <c r="AK5217" i="1" s="1"/>
  <c r="O5217" i="1"/>
  <c r="C5217" i="1"/>
  <c r="B5217" i="1"/>
  <c r="A5217" i="1"/>
  <c r="AT5216" i="1"/>
  <c r="AL5216" i="1"/>
  <c r="AK5216" i="1"/>
  <c r="AI5216" i="1"/>
  <c r="AH5216" i="1"/>
  <c r="AJ5216" i="1" s="1"/>
  <c r="O5216" i="1"/>
  <c r="C5216" i="1"/>
  <c r="B5216" i="1"/>
  <c r="A5216" i="1"/>
  <c r="AS5215" i="1"/>
  <c r="AI5215" i="1"/>
  <c r="AH5215" i="1"/>
  <c r="AK5215" i="1" s="1"/>
  <c r="AO5215" i="1" s="1"/>
  <c r="O5215" i="1"/>
  <c r="C5215" i="1"/>
  <c r="B5215" i="1"/>
  <c r="A5215" i="1"/>
  <c r="AL5214" i="1"/>
  <c r="AI5214" i="1"/>
  <c r="AH5214" i="1"/>
  <c r="AK5214" i="1" s="1"/>
  <c r="O5214" i="1"/>
  <c r="C5214" i="1"/>
  <c r="B5214" i="1"/>
  <c r="A5214" i="1"/>
  <c r="AI5213" i="1"/>
  <c r="AH5213" i="1"/>
  <c r="AK5213" i="1" s="1"/>
  <c r="O5213" i="1"/>
  <c r="C5213" i="1"/>
  <c r="B5213" i="1"/>
  <c r="A5213" i="1"/>
  <c r="AI5212" i="1"/>
  <c r="AL5212" i="1" s="1"/>
  <c r="AH5212" i="1"/>
  <c r="AK5212" i="1" s="1"/>
  <c r="O5212" i="1"/>
  <c r="C5212" i="1"/>
  <c r="B5212" i="1"/>
  <c r="A5212" i="1"/>
  <c r="AI5211" i="1"/>
  <c r="AH5211" i="1"/>
  <c r="AK5211" i="1" s="1"/>
  <c r="AS5211" i="1" s="1"/>
  <c r="O5211" i="1"/>
  <c r="C5211" i="1"/>
  <c r="B5211" i="1"/>
  <c r="A5211" i="1"/>
  <c r="AI5210" i="1"/>
  <c r="AH5210" i="1"/>
  <c r="AK5210" i="1" s="1"/>
  <c r="C5210" i="1"/>
  <c r="B5210" i="1"/>
  <c r="A5210" i="1"/>
  <c r="O5210" i="1" s="1"/>
  <c r="AI5209" i="1"/>
  <c r="AH5209" i="1"/>
  <c r="AK5209" i="1" s="1"/>
  <c r="C5209" i="1"/>
  <c r="B5209" i="1"/>
  <c r="A5209" i="1"/>
  <c r="O5209" i="1" s="1"/>
  <c r="AI5208" i="1"/>
  <c r="AH5208" i="1"/>
  <c r="AK5208" i="1" s="1"/>
  <c r="C5208" i="1"/>
  <c r="B5208" i="1"/>
  <c r="A5208" i="1"/>
  <c r="O5208" i="1" s="1"/>
  <c r="AI5207" i="1"/>
  <c r="AL5207" i="1" s="1"/>
  <c r="AH5207" i="1"/>
  <c r="AK5207" i="1" s="1"/>
  <c r="C5207" i="1"/>
  <c r="B5207" i="1"/>
  <c r="A5207" i="1"/>
  <c r="O5207" i="1" s="1"/>
  <c r="AI5206" i="1"/>
  <c r="AH5206" i="1"/>
  <c r="AK5206" i="1" s="1"/>
  <c r="AO5206" i="1" s="1"/>
  <c r="C5206" i="1"/>
  <c r="B5206" i="1"/>
  <c r="A5206" i="1"/>
  <c r="O5206" i="1" s="1"/>
  <c r="AI5205" i="1"/>
  <c r="AH5205" i="1"/>
  <c r="AK5205" i="1" s="1"/>
  <c r="C5205" i="1"/>
  <c r="B5205" i="1"/>
  <c r="A5205" i="1"/>
  <c r="O5205" i="1" s="1"/>
  <c r="AI5204" i="1"/>
  <c r="AH5204" i="1"/>
  <c r="AK5204" i="1" s="1"/>
  <c r="AS5204" i="1" s="1"/>
  <c r="C5204" i="1"/>
  <c r="B5204" i="1"/>
  <c r="A5204" i="1"/>
  <c r="O5204" i="1" s="1"/>
  <c r="AI5203" i="1"/>
  <c r="AL5203" i="1" s="1"/>
  <c r="AH5203" i="1"/>
  <c r="C5203" i="1"/>
  <c r="B5203" i="1"/>
  <c r="A5203" i="1"/>
  <c r="O5203" i="1" s="1"/>
  <c r="AI5202" i="1"/>
  <c r="AL5202" i="1" s="1"/>
  <c r="AH5202" i="1"/>
  <c r="AK5202" i="1" s="1"/>
  <c r="C5202" i="1"/>
  <c r="B5202" i="1"/>
  <c r="A5202" i="1"/>
  <c r="O5202" i="1" s="1"/>
  <c r="AI5201" i="1"/>
  <c r="AL5201" i="1" s="1"/>
  <c r="AH5201" i="1"/>
  <c r="AK5201" i="1" s="1"/>
  <c r="C5201" i="1"/>
  <c r="B5201" i="1"/>
  <c r="A5201" i="1"/>
  <c r="O5201" i="1" s="1"/>
  <c r="AI5200" i="1"/>
  <c r="AL5200" i="1" s="1"/>
  <c r="AH5200" i="1"/>
  <c r="AK5200" i="1" s="1"/>
  <c r="AO5200" i="1" s="1"/>
  <c r="C5200" i="1"/>
  <c r="B5200" i="1"/>
  <c r="A5200" i="1"/>
  <c r="O5200" i="1" s="1"/>
  <c r="AI5199" i="1"/>
  <c r="AL5199" i="1" s="1"/>
  <c r="AH5199" i="1"/>
  <c r="AK5199" i="1" s="1"/>
  <c r="C5199" i="1"/>
  <c r="B5199" i="1"/>
  <c r="A5199" i="1"/>
  <c r="O5199" i="1" s="1"/>
  <c r="AL5198" i="1"/>
  <c r="AP5198" i="1" s="1"/>
  <c r="AI5198" i="1"/>
  <c r="AH5198" i="1"/>
  <c r="AK5198" i="1" s="1"/>
  <c r="C5198" i="1"/>
  <c r="B5198" i="1"/>
  <c r="A5198" i="1"/>
  <c r="O5198" i="1" s="1"/>
  <c r="AL5197" i="1"/>
  <c r="AK5197" i="1"/>
  <c r="AO5197" i="1" s="1"/>
  <c r="AI5197" i="1"/>
  <c r="AH5197" i="1"/>
  <c r="O5197" i="1"/>
  <c r="C5197" i="1"/>
  <c r="B5197" i="1"/>
  <c r="A5197" i="1"/>
  <c r="AI5196" i="1"/>
  <c r="AL5196" i="1" s="1"/>
  <c r="AH5196" i="1"/>
  <c r="O5196" i="1"/>
  <c r="C5196" i="1"/>
  <c r="B5196" i="1"/>
  <c r="A5196" i="1"/>
  <c r="AI5195" i="1"/>
  <c r="AL5195" i="1" s="1"/>
  <c r="AH5195" i="1"/>
  <c r="AK5195" i="1" s="1"/>
  <c r="C5195" i="1"/>
  <c r="B5195" i="1"/>
  <c r="A5195" i="1"/>
  <c r="O5195" i="1" s="1"/>
  <c r="AI5194" i="1"/>
  <c r="AL5194" i="1" s="1"/>
  <c r="AP5194" i="1" s="1"/>
  <c r="AH5194" i="1"/>
  <c r="AK5194" i="1" s="1"/>
  <c r="C5194" i="1"/>
  <c r="B5194" i="1"/>
  <c r="A5194" i="1"/>
  <c r="O5194" i="1" s="1"/>
  <c r="AI5193" i="1"/>
  <c r="AL5193" i="1" s="1"/>
  <c r="AT5193" i="1" s="1"/>
  <c r="AH5193" i="1"/>
  <c r="O5193" i="1"/>
  <c r="C5193" i="1"/>
  <c r="B5193" i="1"/>
  <c r="A5193" i="1"/>
  <c r="AO5192" i="1"/>
  <c r="AI5192" i="1"/>
  <c r="AH5192" i="1"/>
  <c r="AK5192" i="1" s="1"/>
  <c r="AS5192" i="1" s="1"/>
  <c r="C5192" i="1"/>
  <c r="B5192" i="1"/>
  <c r="A5192" i="1"/>
  <c r="O5192" i="1" s="1"/>
  <c r="AI5191" i="1"/>
  <c r="AL5191" i="1" s="1"/>
  <c r="AH5191" i="1"/>
  <c r="AK5191" i="1" s="1"/>
  <c r="C5191" i="1"/>
  <c r="B5191" i="1"/>
  <c r="A5191" i="1"/>
  <c r="O5191" i="1" s="1"/>
  <c r="AI5190" i="1"/>
  <c r="AH5190" i="1"/>
  <c r="AK5190" i="1" s="1"/>
  <c r="C5190" i="1"/>
  <c r="B5190" i="1"/>
  <c r="A5190" i="1"/>
  <c r="O5190" i="1" s="1"/>
  <c r="AT5201" i="1" l="1"/>
  <c r="AP5201" i="1"/>
  <c r="AJ5190" i="1"/>
  <c r="AJ5198" i="1"/>
  <c r="AJ5220" i="1"/>
  <c r="AJ5221" i="1"/>
  <c r="AT5252" i="1"/>
  <c r="AJ5200" i="1"/>
  <c r="AS5239" i="1"/>
  <c r="AJ5256" i="1"/>
  <c r="AJ5278" i="1"/>
  <c r="AJ5196" i="1"/>
  <c r="AM5207" i="1"/>
  <c r="AJ5218" i="1"/>
  <c r="AL5221" i="1"/>
  <c r="AP5221" i="1" s="1"/>
  <c r="AO5224" i="1"/>
  <c r="AJ5248" i="1"/>
  <c r="AJ5249" i="1"/>
  <c r="AT5197" i="1"/>
  <c r="AP5197" i="1"/>
  <c r="AQ5197" i="1" s="1"/>
  <c r="AV5197" i="1" s="1"/>
  <c r="AS5235" i="1"/>
  <c r="AO5235" i="1"/>
  <c r="AL5204" i="1"/>
  <c r="AT5204" i="1" s="1"/>
  <c r="AJ5204" i="1"/>
  <c r="AM5220" i="1"/>
  <c r="AT5220" i="1"/>
  <c r="AS5223" i="1"/>
  <c r="AO5223" i="1"/>
  <c r="AL5238" i="1"/>
  <c r="AP5238" i="1" s="1"/>
  <c r="AJ5238" i="1"/>
  <c r="AJ5258" i="1"/>
  <c r="AK5258" i="1"/>
  <c r="AO5258" i="1" s="1"/>
  <c r="AQ5258" i="1" s="1"/>
  <c r="AL5190" i="1"/>
  <c r="AJ5193" i="1"/>
  <c r="AK5193" i="1"/>
  <c r="AO5193" i="1" s="1"/>
  <c r="AS5208" i="1"/>
  <c r="AO5208" i="1"/>
  <c r="AS5212" i="1"/>
  <c r="AO5212" i="1"/>
  <c r="AJ5225" i="1"/>
  <c r="AL5225" i="1"/>
  <c r="AL5228" i="1"/>
  <c r="AT5228" i="1" s="1"/>
  <c r="AJ5228" i="1"/>
  <c r="AO5245" i="1"/>
  <c r="AS5245" i="1"/>
  <c r="AO5271" i="1"/>
  <c r="AS5271" i="1"/>
  <c r="AL5284" i="1"/>
  <c r="AT5284" i="1" s="1"/>
  <c r="AU5284" i="1" s="1"/>
  <c r="AJ5284" i="1"/>
  <c r="AL5192" i="1"/>
  <c r="AJ5192" i="1"/>
  <c r="AU5204" i="1"/>
  <c r="AM5212" i="1"/>
  <c r="AT5212" i="1"/>
  <c r="AP5212" i="1"/>
  <c r="AS5216" i="1"/>
  <c r="AU5216" i="1" s="1"/>
  <c r="AO5216" i="1"/>
  <c r="AP5240" i="1"/>
  <c r="AT5240" i="1"/>
  <c r="AS5244" i="1"/>
  <c r="AO5244" i="1"/>
  <c r="AJ5246" i="1"/>
  <c r="AK5246" i="1"/>
  <c r="AS5246" i="1" s="1"/>
  <c r="AL5257" i="1"/>
  <c r="AP5257" i="1" s="1"/>
  <c r="AJ5257" i="1"/>
  <c r="AP5193" i="1"/>
  <c r="AM5217" i="1"/>
  <c r="AP5217" i="1"/>
  <c r="AO5261" i="1"/>
  <c r="AS5261" i="1"/>
  <c r="AK5196" i="1"/>
  <c r="AK5203" i="1"/>
  <c r="AO5203" i="1" s="1"/>
  <c r="AQ5203" i="1" s="1"/>
  <c r="AJ5203" i="1"/>
  <c r="AJ5205" i="1"/>
  <c r="AL5205" i="1"/>
  <c r="AP5205" i="1" s="1"/>
  <c r="AL5208" i="1"/>
  <c r="AM5208" i="1" s="1"/>
  <c r="AJ5208" i="1"/>
  <c r="AJ5212" i="1"/>
  <c r="AO5219" i="1"/>
  <c r="AL5224" i="1"/>
  <c r="AJ5224" i="1"/>
  <c r="AO5229" i="1"/>
  <c r="AS5229" i="1"/>
  <c r="AO5231" i="1"/>
  <c r="AS5231" i="1"/>
  <c r="AM5232" i="1"/>
  <c r="AO5277" i="1"/>
  <c r="AS5277" i="1"/>
  <c r="AJ5206" i="1"/>
  <c r="AJ5209" i="1"/>
  <c r="AJ5210" i="1"/>
  <c r="AJ5213" i="1"/>
  <c r="AM5216" i="1"/>
  <c r="AU5220" i="1"/>
  <c r="AJ5226" i="1"/>
  <c r="AP5232" i="1"/>
  <c r="AQ5232" i="1" s="1"/>
  <c r="AJ5244" i="1"/>
  <c r="AJ5194" i="1"/>
  <c r="AJ5197" i="1"/>
  <c r="AL5210" i="1"/>
  <c r="AP5210" i="1" s="1"/>
  <c r="AO5211" i="1"/>
  <c r="AJ5217" i="1"/>
  <c r="AL5226" i="1"/>
  <c r="AO5227" i="1"/>
  <c r="AJ5232" i="1"/>
  <c r="AM5241" i="1"/>
  <c r="AJ5254" i="1"/>
  <c r="AT5256" i="1"/>
  <c r="AJ5260" i="1"/>
  <c r="AJ5262" i="1"/>
  <c r="AS5279" i="1"/>
  <c r="AS5285" i="1"/>
  <c r="AL5209" i="1"/>
  <c r="AP5209" i="1" s="1"/>
  <c r="AL5213" i="1"/>
  <c r="AP5213" i="1" s="1"/>
  <c r="AP5216" i="1"/>
  <c r="AO5220" i="1"/>
  <c r="AQ5220" i="1" s="1"/>
  <c r="AV5220" i="1" s="1"/>
  <c r="AJ5240" i="1"/>
  <c r="AJ5242" i="1"/>
  <c r="AJ5252" i="1"/>
  <c r="AJ5268" i="1"/>
  <c r="AJ5270" i="1"/>
  <c r="AO5202" i="1"/>
  <c r="AS5202" i="1"/>
  <c r="AO5190" i="1"/>
  <c r="AS5190" i="1"/>
  <c r="AP5191" i="1"/>
  <c r="AT5191" i="1"/>
  <c r="AM5191" i="1"/>
  <c r="AS5195" i="1"/>
  <c r="AO5195" i="1"/>
  <c r="AT5200" i="1"/>
  <c r="AM5200" i="1"/>
  <c r="AP5200" i="1"/>
  <c r="AM5195" i="1"/>
  <c r="AP5195" i="1"/>
  <c r="AT5195" i="1"/>
  <c r="AS5199" i="1"/>
  <c r="AO5199" i="1"/>
  <c r="AO5194" i="1"/>
  <c r="AQ5194" i="1" s="1"/>
  <c r="AS5194" i="1"/>
  <c r="AM5199" i="1"/>
  <c r="AP5199" i="1"/>
  <c r="AT5199" i="1"/>
  <c r="AQ5200" i="1"/>
  <c r="AO5201" i="1"/>
  <c r="AQ5201" i="1" s="1"/>
  <c r="AS5201" i="1"/>
  <c r="AU5201" i="1" s="1"/>
  <c r="AP5202" i="1"/>
  <c r="AT5202" i="1"/>
  <c r="AM5202" i="1"/>
  <c r="AM5192" i="1"/>
  <c r="AP5192" i="1"/>
  <c r="AQ5192" i="1" s="1"/>
  <c r="AT5192" i="1"/>
  <c r="AU5192" i="1" s="1"/>
  <c r="AO5191" i="1"/>
  <c r="AS5191" i="1"/>
  <c r="AU5191" i="1" s="1"/>
  <c r="AT5196" i="1"/>
  <c r="AM5196" i="1"/>
  <c r="AP5196" i="1"/>
  <c r="AO5198" i="1"/>
  <c r="AQ5198" i="1" s="1"/>
  <c r="AS5198" i="1"/>
  <c r="AU5198" i="1" s="1"/>
  <c r="AP5203" i="1"/>
  <c r="AT5203" i="1"/>
  <c r="AM5190" i="1"/>
  <c r="AJ5191" i="1"/>
  <c r="AM5194" i="1"/>
  <c r="AJ5195" i="1"/>
  <c r="AM5198" i="1"/>
  <c r="AJ5199" i="1"/>
  <c r="AS5205" i="1"/>
  <c r="AO5205" i="1"/>
  <c r="AQ5205" i="1" s="1"/>
  <c r="AO5207" i="1"/>
  <c r="AT5208" i="1"/>
  <c r="AS5209" i="1"/>
  <c r="AO5209" i="1"/>
  <c r="AT5214" i="1"/>
  <c r="AM5214" i="1"/>
  <c r="AP5214" i="1"/>
  <c r="AJ5215" i="1"/>
  <c r="AL5215" i="1"/>
  <c r="AS5221" i="1"/>
  <c r="AO5221" i="1"/>
  <c r="AQ5221" i="1" s="1"/>
  <c r="AO5222" i="1"/>
  <c r="AS5222" i="1"/>
  <c r="AO5234" i="1"/>
  <c r="AS5234" i="1"/>
  <c r="AJ5235" i="1"/>
  <c r="AL5235" i="1"/>
  <c r="AJ5239" i="1"/>
  <c r="AL5239" i="1"/>
  <c r="AO5243" i="1"/>
  <c r="AS5243" i="1"/>
  <c r="AU5243" i="1" s="1"/>
  <c r="AM5243" i="1"/>
  <c r="AM5193" i="1"/>
  <c r="AS5193" i="1"/>
  <c r="AU5193" i="1" s="1"/>
  <c r="AT5194" i="1"/>
  <c r="AM5197" i="1"/>
  <c r="AS5197" i="1"/>
  <c r="AU5197" i="1" s="1"/>
  <c r="AT5198" i="1"/>
  <c r="AM5201" i="1"/>
  <c r="AJ5202" i="1"/>
  <c r="AO5204" i="1"/>
  <c r="AM5205" i="1"/>
  <c r="AT5205" i="1"/>
  <c r="AP5207" i="1"/>
  <c r="AT5207" i="1"/>
  <c r="AS5207" i="1"/>
  <c r="AJ5211" i="1"/>
  <c r="AL5211" i="1"/>
  <c r="AS5217" i="1"/>
  <c r="AO5217" i="1"/>
  <c r="AO5218" i="1"/>
  <c r="AS5218" i="1"/>
  <c r="AM5221" i="1"/>
  <c r="AJ5222" i="1"/>
  <c r="AT5226" i="1"/>
  <c r="AM5226" i="1"/>
  <c r="AP5226" i="1"/>
  <c r="AJ5227" i="1"/>
  <c r="AL5227" i="1"/>
  <c r="AK5230" i="1"/>
  <c r="AM5230" i="1" s="1"/>
  <c r="AJ5230" i="1"/>
  <c r="AM5234" i="1"/>
  <c r="AT5251" i="1"/>
  <c r="AP5251" i="1"/>
  <c r="AM5251" i="1"/>
  <c r="AO5259" i="1"/>
  <c r="AS5259" i="1"/>
  <c r="AJ5285" i="1"/>
  <c r="AL5285" i="1"/>
  <c r="AS5200" i="1"/>
  <c r="AU5200" i="1" s="1"/>
  <c r="AJ5201" i="1"/>
  <c r="AM5204" i="1"/>
  <c r="AP5204" i="1"/>
  <c r="AS5206" i="1"/>
  <c r="AJ5207" i="1"/>
  <c r="AS5213" i="1"/>
  <c r="AO5213" i="1"/>
  <c r="AQ5213" i="1" s="1"/>
  <c r="AO5214" i="1"/>
  <c r="AQ5214" i="1" s="1"/>
  <c r="AS5214" i="1"/>
  <c r="AT5222" i="1"/>
  <c r="AM5222" i="1"/>
  <c r="AP5222" i="1"/>
  <c r="AJ5223" i="1"/>
  <c r="AL5223" i="1"/>
  <c r="AS5237" i="1"/>
  <c r="AO5237" i="1"/>
  <c r="AJ5247" i="1"/>
  <c r="AL5247" i="1"/>
  <c r="AS5253" i="1"/>
  <c r="AU5253" i="1" s="1"/>
  <c r="AO5253" i="1"/>
  <c r="AQ5253" i="1" s="1"/>
  <c r="AL5206" i="1"/>
  <c r="AO5210" i="1"/>
  <c r="AS5210" i="1"/>
  <c r="AM5213" i="1"/>
  <c r="AJ5214" i="1"/>
  <c r="AT5218" i="1"/>
  <c r="AM5218" i="1"/>
  <c r="AP5218" i="1"/>
  <c r="AJ5219" i="1"/>
  <c r="AL5219" i="1"/>
  <c r="AS5225" i="1"/>
  <c r="AO5225" i="1"/>
  <c r="AO5226" i="1"/>
  <c r="AS5226" i="1"/>
  <c r="AU5226" i="1" s="1"/>
  <c r="AM5233" i="1"/>
  <c r="AT5233" i="1"/>
  <c r="AP5233" i="1"/>
  <c r="AS5238" i="1"/>
  <c r="AO5238" i="1"/>
  <c r="AM5248" i="1"/>
  <c r="AS5248" i="1"/>
  <c r="AU5248" i="1" s="1"/>
  <c r="AO5248" i="1"/>
  <c r="AQ5248" i="1" s="1"/>
  <c r="AJ5250" i="1"/>
  <c r="AK5250" i="1"/>
  <c r="AT5213" i="1"/>
  <c r="AT5217" i="1"/>
  <c r="AT5221" i="1"/>
  <c r="AT5225" i="1"/>
  <c r="AU5228" i="1"/>
  <c r="AO5228" i="1"/>
  <c r="AP5230" i="1"/>
  <c r="AJ5233" i="1"/>
  <c r="AL5237" i="1"/>
  <c r="AJ5237" i="1"/>
  <c r="AT5242" i="1"/>
  <c r="AL5244" i="1"/>
  <c r="AO5247" i="1"/>
  <c r="AS5247" i="1"/>
  <c r="AM5249" i="1"/>
  <c r="AT5249" i="1"/>
  <c r="AS5252" i="1"/>
  <c r="AU5252" i="1" s="1"/>
  <c r="AM5252" i="1"/>
  <c r="AT5255" i="1"/>
  <c r="AP5255" i="1"/>
  <c r="AM5255" i="1"/>
  <c r="AS5257" i="1"/>
  <c r="AO5257" i="1"/>
  <c r="AJ5261" i="1"/>
  <c r="AL5261" i="1"/>
  <c r="AM5268" i="1"/>
  <c r="AP5268" i="1"/>
  <c r="AT5268" i="1"/>
  <c r="AU5268" i="1" s="1"/>
  <c r="AJ5229" i="1"/>
  <c r="AL5229" i="1"/>
  <c r="AS5233" i="1"/>
  <c r="AU5233" i="1" s="1"/>
  <c r="AO5233" i="1"/>
  <c r="AT5234" i="1"/>
  <c r="AP5234" i="1"/>
  <c r="AU5241" i="1"/>
  <c r="AL5245" i="1"/>
  <c r="AJ5245" i="1"/>
  <c r="AS5249" i="1"/>
  <c r="AO5249" i="1"/>
  <c r="AS5254" i="1"/>
  <c r="AO5254" i="1"/>
  <c r="AQ5254" i="1" s="1"/>
  <c r="AO5255" i="1"/>
  <c r="AS5255" i="1"/>
  <c r="AU5255" i="1" s="1"/>
  <c r="AV5256" i="1"/>
  <c r="AM5257" i="1"/>
  <c r="AS5260" i="1"/>
  <c r="AO5260" i="1"/>
  <c r="AQ5260" i="1" s="1"/>
  <c r="AJ5277" i="1"/>
  <c r="AL5277" i="1"/>
  <c r="AM5228" i="1"/>
  <c r="AP5228" i="1"/>
  <c r="AL5231" i="1"/>
  <c r="AJ5231" i="1"/>
  <c r="AS5240" i="1"/>
  <c r="AO5240" i="1"/>
  <c r="AQ5240" i="1" s="1"/>
  <c r="AM5240" i="1"/>
  <c r="AS5242" i="1"/>
  <c r="AO5242" i="1"/>
  <c r="AP5242" i="1"/>
  <c r="AP5249" i="1"/>
  <c r="AO5251" i="1"/>
  <c r="AS5251" i="1"/>
  <c r="AO5252" i="1"/>
  <c r="AQ5252" i="1" s="1"/>
  <c r="AM5253" i="1"/>
  <c r="AT5253" i="1"/>
  <c r="AM5256" i="1"/>
  <c r="AY5256" i="1" s="1"/>
  <c r="AS5256" i="1"/>
  <c r="AU5256" i="1" s="1"/>
  <c r="AT5259" i="1"/>
  <c r="AP5259" i="1"/>
  <c r="AM5259" i="1"/>
  <c r="AJ5269" i="1"/>
  <c r="AL5269" i="1"/>
  <c r="AM5276" i="1"/>
  <c r="AP5276" i="1"/>
  <c r="AT5276" i="1"/>
  <c r="AU5276" i="1" s="1"/>
  <c r="AS5232" i="1"/>
  <c r="AU5232" i="1" s="1"/>
  <c r="AO5241" i="1"/>
  <c r="AQ5241" i="1" s="1"/>
  <c r="AJ5243" i="1"/>
  <c r="AP5243" i="1"/>
  <c r="AT5250" i="1"/>
  <c r="AJ5255" i="1"/>
  <c r="AT5258" i="1"/>
  <c r="AL5263" i="1"/>
  <c r="AJ5263" i="1"/>
  <c r="AK5264" i="1"/>
  <c r="AJ5264" i="1"/>
  <c r="AK5266" i="1"/>
  <c r="AM5266" i="1" s="1"/>
  <c r="AJ5266" i="1"/>
  <c r="AO5267" i="1"/>
  <c r="AS5267" i="1"/>
  <c r="AP5274" i="1"/>
  <c r="AT5274" i="1"/>
  <c r="AL5279" i="1"/>
  <c r="AJ5279" i="1"/>
  <c r="AK5280" i="1"/>
  <c r="AJ5280" i="1"/>
  <c r="AK5282" i="1"/>
  <c r="AJ5282" i="1"/>
  <c r="AO5283" i="1"/>
  <c r="AS5283" i="1"/>
  <c r="AJ5234" i="1"/>
  <c r="AT5246" i="1"/>
  <c r="AU5246" i="1" s="1"/>
  <c r="AJ5251" i="1"/>
  <c r="AM5254" i="1"/>
  <c r="AT5254" i="1"/>
  <c r="AJ5259" i="1"/>
  <c r="AM5260" i="1"/>
  <c r="AT5260" i="1"/>
  <c r="AP5266" i="1"/>
  <c r="AT5266" i="1"/>
  <c r="AL5271" i="1"/>
  <c r="AJ5271" i="1"/>
  <c r="AK5272" i="1"/>
  <c r="AJ5272" i="1"/>
  <c r="AK5274" i="1"/>
  <c r="AJ5274" i="1"/>
  <c r="AO5275" i="1"/>
  <c r="AS5275" i="1"/>
  <c r="AP5282" i="1"/>
  <c r="AM5282" i="1"/>
  <c r="AT5282" i="1"/>
  <c r="AU5262" i="1"/>
  <c r="AO5262" i="1"/>
  <c r="AP5264" i="1"/>
  <c r="AL5267" i="1"/>
  <c r="AJ5267" i="1"/>
  <c r="AU5270" i="1"/>
  <c r="AO5270" i="1"/>
  <c r="AP5272" i="1"/>
  <c r="AL5275" i="1"/>
  <c r="AJ5275" i="1"/>
  <c r="AU5278" i="1"/>
  <c r="AO5278" i="1"/>
  <c r="AM5280" i="1"/>
  <c r="AP5280" i="1"/>
  <c r="AL5283" i="1"/>
  <c r="AJ5283" i="1"/>
  <c r="AP5262" i="1"/>
  <c r="AM5262" i="1"/>
  <c r="AT5264" i="1"/>
  <c r="AJ5265" i="1"/>
  <c r="AL5265" i="1"/>
  <c r="AS5265" i="1"/>
  <c r="AO5268" i="1"/>
  <c r="AP5270" i="1"/>
  <c r="AM5270" i="1"/>
  <c r="AT5272" i="1"/>
  <c r="AJ5273" i="1"/>
  <c r="AL5273" i="1"/>
  <c r="AS5273" i="1"/>
  <c r="AO5276" i="1"/>
  <c r="AP5278" i="1"/>
  <c r="AM5278" i="1"/>
  <c r="AT5280" i="1"/>
  <c r="AJ5281" i="1"/>
  <c r="AL5281" i="1"/>
  <c r="AS5281" i="1"/>
  <c r="AO5284" i="1"/>
  <c r="AU5208" i="1" l="1"/>
  <c r="AQ5217" i="1"/>
  <c r="AT5210" i="1"/>
  <c r="AU5251" i="1"/>
  <c r="AM5284" i="1"/>
  <c r="AU5260" i="1"/>
  <c r="AQ5249" i="1"/>
  <c r="AQ5257" i="1"/>
  <c r="AV5257" i="1" s="1"/>
  <c r="AW5220" i="1"/>
  <c r="AS5203" i="1"/>
  <c r="AQ5202" i="1"/>
  <c r="AT5257" i="1"/>
  <c r="AU5257" i="1" s="1"/>
  <c r="AU5195" i="1"/>
  <c r="AY5232" i="1"/>
  <c r="AV5232" i="1"/>
  <c r="AW5232" i="1"/>
  <c r="AY5197" i="1"/>
  <c r="AT5190" i="1"/>
  <c r="AU5190" i="1" s="1"/>
  <c r="AP5190" i="1"/>
  <c r="AQ5190" i="1" s="1"/>
  <c r="AT5238" i="1"/>
  <c r="AU5238" i="1" s="1"/>
  <c r="AT5209" i="1"/>
  <c r="AM5209" i="1"/>
  <c r="AQ5195" i="1"/>
  <c r="AW5195" i="1" s="1"/>
  <c r="AY5220" i="1"/>
  <c r="AQ5270" i="1"/>
  <c r="AM5258" i="1"/>
  <c r="AW5258" i="1" s="1"/>
  <c r="AP5284" i="1"/>
  <c r="AQ5284" i="1" s="1"/>
  <c r="AQ5233" i="1"/>
  <c r="AW5233" i="1" s="1"/>
  <c r="AO5246" i="1"/>
  <c r="AQ5246" i="1" s="1"/>
  <c r="AQ5238" i="1"/>
  <c r="AV5238" i="1" s="1"/>
  <c r="AQ5210" i="1"/>
  <c r="AW5210" i="1" s="1"/>
  <c r="AS5258" i="1"/>
  <c r="AU5258" i="1" s="1"/>
  <c r="AU5259" i="1"/>
  <c r="AM5210" i="1"/>
  <c r="AQ5204" i="1"/>
  <c r="AV5204" i="1" s="1"/>
  <c r="AQ5209" i="1"/>
  <c r="AV5209" i="1" s="1"/>
  <c r="AP5208" i="1"/>
  <c r="AQ5208" i="1" s="1"/>
  <c r="AV5208" i="1" s="1"/>
  <c r="AM5203" i="1"/>
  <c r="AW5203" i="1" s="1"/>
  <c r="AU5194" i="1"/>
  <c r="AS5196" i="1"/>
  <c r="AU5196" i="1" s="1"/>
  <c r="AO5196" i="1"/>
  <c r="AQ5196" i="1" s="1"/>
  <c r="AV5196" i="1" s="1"/>
  <c r="AQ5216" i="1"/>
  <c r="AY5216" i="1" s="1"/>
  <c r="AM5225" i="1"/>
  <c r="AP5225" i="1"/>
  <c r="AQ5225" i="1" s="1"/>
  <c r="AU5212" i="1"/>
  <c r="AU5218" i="1"/>
  <c r="AU5240" i="1"/>
  <c r="AQ5222" i="1"/>
  <c r="AQ5199" i="1"/>
  <c r="AM5224" i="1"/>
  <c r="AT5224" i="1"/>
  <c r="AU5224" i="1" s="1"/>
  <c r="AP5224" i="1"/>
  <c r="AQ5224" i="1" s="1"/>
  <c r="AM5246" i="1"/>
  <c r="AW5246" i="1" s="1"/>
  <c r="AM5238" i="1"/>
  <c r="AU5242" i="1"/>
  <c r="AU5214" i="1"/>
  <c r="AQ5212" i="1"/>
  <c r="AQ5193" i="1"/>
  <c r="AV5193" i="1" s="1"/>
  <c r="AV5202" i="1"/>
  <c r="AY5202" i="1"/>
  <c r="AW5202" i="1"/>
  <c r="AW5270" i="1"/>
  <c r="AV5270" i="1"/>
  <c r="AY5270" i="1"/>
  <c r="AS5274" i="1"/>
  <c r="AU5274" i="1" s="1"/>
  <c r="AO5274" i="1"/>
  <c r="AQ5274" i="1" s="1"/>
  <c r="AV5252" i="1"/>
  <c r="AW5252" i="1"/>
  <c r="AY5252" i="1"/>
  <c r="AT5231" i="1"/>
  <c r="AU5231" i="1" s="1"/>
  <c r="AP5231" i="1"/>
  <c r="AQ5231" i="1" s="1"/>
  <c r="AM5231" i="1"/>
  <c r="AT5245" i="1"/>
  <c r="AU5245" i="1" s="1"/>
  <c r="AM5245" i="1"/>
  <c r="AP5245" i="1"/>
  <c r="AQ5245" i="1" s="1"/>
  <c r="AT5261" i="1"/>
  <c r="AU5261" i="1" s="1"/>
  <c r="AM5261" i="1"/>
  <c r="AP5261" i="1"/>
  <c r="AQ5261" i="1" s="1"/>
  <c r="AV5248" i="1"/>
  <c r="AW5248" i="1"/>
  <c r="AY5248" i="1"/>
  <c r="AQ5243" i="1"/>
  <c r="AY5200" i="1"/>
  <c r="AW5200" i="1"/>
  <c r="AV5200" i="1"/>
  <c r="AY5193" i="1"/>
  <c r="AT5283" i="1"/>
  <c r="AU5283" i="1" s="1"/>
  <c r="AP5283" i="1"/>
  <c r="AM5283" i="1"/>
  <c r="AV5249" i="1"/>
  <c r="AW5249" i="1"/>
  <c r="AY5249" i="1"/>
  <c r="AP5237" i="1"/>
  <c r="AQ5237" i="1" s="1"/>
  <c r="AT5237" i="1"/>
  <c r="AU5237" i="1" s="1"/>
  <c r="AM5237" i="1"/>
  <c r="AT5206" i="1"/>
  <c r="AP5206" i="1"/>
  <c r="AQ5206" i="1" s="1"/>
  <c r="AM5206" i="1"/>
  <c r="AS5230" i="1"/>
  <c r="AU5230" i="1" s="1"/>
  <c r="AO5230" i="1"/>
  <c r="AQ5230" i="1" s="1"/>
  <c r="AT5239" i="1"/>
  <c r="AU5239" i="1" s="1"/>
  <c r="AM5239" i="1"/>
  <c r="AP5239" i="1"/>
  <c r="AQ5239" i="1" s="1"/>
  <c r="AQ5207" i="1"/>
  <c r="AQ5276" i="1"/>
  <c r="AS5282" i="1"/>
  <c r="AU5282" i="1" s="1"/>
  <c r="AO5282" i="1"/>
  <c r="AQ5282" i="1" s="1"/>
  <c r="AT5263" i="1"/>
  <c r="AU5263" i="1" s="1"/>
  <c r="AM5263" i="1"/>
  <c r="AP5263" i="1"/>
  <c r="AQ5263" i="1" s="1"/>
  <c r="AQ5255" i="1"/>
  <c r="AU5249" i="1"/>
  <c r="AV5233" i="1"/>
  <c r="AP5244" i="1"/>
  <c r="AQ5244" i="1" s="1"/>
  <c r="AT5244" i="1"/>
  <c r="AU5244" i="1" s="1"/>
  <c r="AM5244" i="1"/>
  <c r="AS5250" i="1"/>
  <c r="AU5250" i="1" s="1"/>
  <c r="AO5250" i="1"/>
  <c r="AQ5250" i="1" s="1"/>
  <c r="AU5210" i="1"/>
  <c r="AY5258" i="1"/>
  <c r="AV5258" i="1"/>
  <c r="AT5247" i="1"/>
  <c r="AU5247" i="1" s="1"/>
  <c r="AP5247" i="1"/>
  <c r="AQ5247" i="1" s="1"/>
  <c r="AM5247" i="1"/>
  <c r="AW5213" i="1"/>
  <c r="AV5213" i="1"/>
  <c r="AY5213" i="1"/>
  <c r="AU5206" i="1"/>
  <c r="AQ5259" i="1"/>
  <c r="AP5227" i="1"/>
  <c r="AQ5227" i="1" s="1"/>
  <c r="AM5227" i="1"/>
  <c r="AT5227" i="1"/>
  <c r="AU5227" i="1" s="1"/>
  <c r="AW5217" i="1"/>
  <c r="AV5217" i="1"/>
  <c r="AY5217" i="1"/>
  <c r="AQ5234" i="1"/>
  <c r="AU5221" i="1"/>
  <c r="AW5205" i="1"/>
  <c r="AY5205" i="1"/>
  <c r="AV5205" i="1"/>
  <c r="AV5198" i="1"/>
  <c r="AY5198" i="1"/>
  <c r="AW5198" i="1"/>
  <c r="AU5203" i="1"/>
  <c r="AY5194" i="1"/>
  <c r="AW5194" i="1"/>
  <c r="AV5194" i="1"/>
  <c r="AW5197" i="1"/>
  <c r="AT5281" i="1"/>
  <c r="AU5281" i="1" s="1"/>
  <c r="AP5281" i="1"/>
  <c r="AQ5281" i="1" s="1"/>
  <c r="AM5281" i="1"/>
  <c r="AT5275" i="1"/>
  <c r="AP5275" i="1"/>
  <c r="AQ5275" i="1" s="1"/>
  <c r="AM5275" i="1"/>
  <c r="AT5271" i="1"/>
  <c r="AU5271" i="1" s="1"/>
  <c r="AM5271" i="1"/>
  <c r="AP5271" i="1"/>
  <c r="AQ5271" i="1" s="1"/>
  <c r="AQ5283" i="1"/>
  <c r="AS5280" i="1"/>
  <c r="AU5280" i="1" s="1"/>
  <c r="AO5280" i="1"/>
  <c r="AQ5280" i="1" s="1"/>
  <c r="AM5274" i="1"/>
  <c r="AS5264" i="1"/>
  <c r="AU5264" i="1" s="1"/>
  <c r="AO5264" i="1"/>
  <c r="AQ5264" i="1" s="1"/>
  <c r="AY5240" i="1"/>
  <c r="AV5240" i="1"/>
  <c r="AW5240" i="1"/>
  <c r="AT5277" i="1"/>
  <c r="AU5277" i="1" s="1"/>
  <c r="AM5277" i="1"/>
  <c r="AP5277" i="1"/>
  <c r="AQ5277" i="1" s="1"/>
  <c r="AU5254" i="1"/>
  <c r="AT5229" i="1"/>
  <c r="AU5229" i="1" s="1"/>
  <c r="AM5229" i="1"/>
  <c r="AP5229" i="1"/>
  <c r="AQ5229" i="1" s="1"/>
  <c r="AW5238" i="1"/>
  <c r="AW5208" i="1"/>
  <c r="AY5208" i="1"/>
  <c r="AV5253" i="1"/>
  <c r="AW5253" i="1"/>
  <c r="AY5253" i="1"/>
  <c r="AP5223" i="1"/>
  <c r="AQ5223" i="1" s="1"/>
  <c r="AT5223" i="1"/>
  <c r="AU5223" i="1" s="1"/>
  <c r="AM5223" i="1"/>
  <c r="AY5222" i="1"/>
  <c r="AW5222" i="1"/>
  <c r="AV5222" i="1"/>
  <c r="AP5215" i="1"/>
  <c r="AQ5215" i="1" s="1"/>
  <c r="AT5215" i="1"/>
  <c r="AU5215" i="1" s="1"/>
  <c r="AM5215" i="1"/>
  <c r="AY5209" i="1"/>
  <c r="AW5192" i="1"/>
  <c r="AV5192" i="1"/>
  <c r="AY5192" i="1"/>
  <c r="AW5196" i="1"/>
  <c r="AW5199" i="1"/>
  <c r="AV5199" i="1"/>
  <c r="AY5199" i="1"/>
  <c r="AT5273" i="1"/>
  <c r="AU5273" i="1" s="1"/>
  <c r="AP5273" i="1"/>
  <c r="AQ5273" i="1" s="1"/>
  <c r="AM5273" i="1"/>
  <c r="AQ5278" i="1"/>
  <c r="AU5275" i="1"/>
  <c r="AQ5242" i="1"/>
  <c r="AV5246" i="1"/>
  <c r="AY5246" i="1"/>
  <c r="AU5225" i="1"/>
  <c r="AY5214" i="1"/>
  <c r="AW5214" i="1"/>
  <c r="AV5214" i="1"/>
  <c r="AQ5218" i="1"/>
  <c r="AP5211" i="1"/>
  <c r="AQ5211" i="1" s="1"/>
  <c r="AT5211" i="1"/>
  <c r="AU5211" i="1" s="1"/>
  <c r="AM5211" i="1"/>
  <c r="AU5234" i="1"/>
  <c r="AW5221" i="1"/>
  <c r="AV5221" i="1"/>
  <c r="AY5221" i="1"/>
  <c r="AU5209" i="1"/>
  <c r="AV5203" i="1"/>
  <c r="AY5203" i="1"/>
  <c r="AU5199" i="1"/>
  <c r="AT5265" i="1"/>
  <c r="AU5265" i="1" s="1"/>
  <c r="AP5265" i="1"/>
  <c r="AQ5265" i="1" s="1"/>
  <c r="AM5265" i="1"/>
  <c r="AM5264" i="1"/>
  <c r="AS5272" i="1"/>
  <c r="AU5272" i="1" s="1"/>
  <c r="AO5272" i="1"/>
  <c r="AQ5272" i="1" s="1"/>
  <c r="AT5279" i="1"/>
  <c r="AU5279" i="1" s="1"/>
  <c r="AM5279" i="1"/>
  <c r="AP5279" i="1"/>
  <c r="AQ5279" i="1" s="1"/>
  <c r="AS5266" i="1"/>
  <c r="AU5266" i="1" s="1"/>
  <c r="AO5266" i="1"/>
  <c r="AQ5266" i="1" s="1"/>
  <c r="AV5241" i="1"/>
  <c r="AY5241" i="1"/>
  <c r="AW5241" i="1"/>
  <c r="AQ5251" i="1"/>
  <c r="AQ5268" i="1"/>
  <c r="AM5272" i="1"/>
  <c r="AT5267" i="1"/>
  <c r="AU5267" i="1" s="1"/>
  <c r="AP5267" i="1"/>
  <c r="AQ5267" i="1" s="1"/>
  <c r="AM5267" i="1"/>
  <c r="AQ5262" i="1"/>
  <c r="AM5250" i="1"/>
  <c r="AT5269" i="1"/>
  <c r="AU5269" i="1" s="1"/>
  <c r="AM5269" i="1"/>
  <c r="AP5269" i="1"/>
  <c r="AQ5269" i="1" s="1"/>
  <c r="AW5260" i="1"/>
  <c r="AY5260" i="1"/>
  <c r="AV5260" i="1"/>
  <c r="AW5256" i="1"/>
  <c r="AW5254" i="1"/>
  <c r="AY5254" i="1"/>
  <c r="AV5254" i="1"/>
  <c r="AQ5228" i="1"/>
  <c r="AQ5226" i="1"/>
  <c r="AP5219" i="1"/>
  <c r="AQ5219" i="1" s="1"/>
  <c r="AT5219" i="1"/>
  <c r="AU5219" i="1" s="1"/>
  <c r="AM5219" i="1"/>
  <c r="AY5210" i="1"/>
  <c r="AU5213" i="1"/>
  <c r="AT5285" i="1"/>
  <c r="AU5285" i="1" s="1"/>
  <c r="AM5285" i="1"/>
  <c r="AP5285" i="1"/>
  <c r="AQ5285" i="1" s="1"/>
  <c r="AU5217" i="1"/>
  <c r="AU5207" i="1"/>
  <c r="AP5235" i="1"/>
  <c r="AQ5235" i="1" s="1"/>
  <c r="AT5235" i="1"/>
  <c r="AU5235" i="1" s="1"/>
  <c r="AM5235" i="1"/>
  <c r="AU5222" i="1"/>
  <c r="AU5205" i="1"/>
  <c r="AQ5191" i="1"/>
  <c r="AY5201" i="1"/>
  <c r="AW5201" i="1"/>
  <c r="AV5201" i="1"/>
  <c r="AU5202" i="1"/>
  <c r="AY5257" i="1" l="1"/>
  <c r="AY5233" i="1"/>
  <c r="AY5224" i="1"/>
  <c r="AW5257" i="1"/>
  <c r="AW5209" i="1"/>
  <c r="AY5225" i="1"/>
  <c r="AV5225" i="1"/>
  <c r="AW5225" i="1"/>
  <c r="AW5284" i="1"/>
  <c r="AY5284" i="1"/>
  <c r="AV5284" i="1"/>
  <c r="AV5190" i="1"/>
  <c r="AW5190" i="1"/>
  <c r="AY5190" i="1"/>
  <c r="AV5212" i="1"/>
  <c r="AW5212" i="1"/>
  <c r="AY5212" i="1"/>
  <c r="AY5195" i="1"/>
  <c r="AY5196" i="1"/>
  <c r="AY5204" i="1"/>
  <c r="AV5210" i="1"/>
  <c r="AV5195" i="1"/>
  <c r="AY5238" i="1"/>
  <c r="AW5204" i="1"/>
  <c r="AV5224" i="1"/>
  <c r="AW5224" i="1"/>
  <c r="AV5216" i="1"/>
  <c r="AW5216" i="1"/>
  <c r="AW5193" i="1"/>
  <c r="AV5267" i="1"/>
  <c r="AY5267" i="1"/>
  <c r="AW5267" i="1"/>
  <c r="AY5247" i="1"/>
  <c r="AW5247" i="1"/>
  <c r="AV5247" i="1"/>
  <c r="AV5237" i="1"/>
  <c r="AW5237" i="1"/>
  <c r="AY5237" i="1"/>
  <c r="AW5235" i="1"/>
  <c r="AY5235" i="1"/>
  <c r="AV5235" i="1"/>
  <c r="AW5268" i="1"/>
  <c r="AY5268" i="1"/>
  <c r="AV5268" i="1"/>
  <c r="AV5279" i="1"/>
  <c r="AY5279" i="1"/>
  <c r="AW5279" i="1"/>
  <c r="AY5265" i="1"/>
  <c r="AV5265" i="1"/>
  <c r="AW5265" i="1"/>
  <c r="AY5273" i="1"/>
  <c r="AV5273" i="1"/>
  <c r="AW5273" i="1"/>
  <c r="AW5280" i="1"/>
  <c r="AV5280" i="1"/>
  <c r="AY5280" i="1"/>
  <c r="AV5263" i="1"/>
  <c r="AY5263" i="1"/>
  <c r="AW5263" i="1"/>
  <c r="AW5274" i="1"/>
  <c r="AV5274" i="1"/>
  <c r="AY5274" i="1"/>
  <c r="AV5275" i="1"/>
  <c r="AY5275" i="1"/>
  <c r="AW5275" i="1"/>
  <c r="AW5264" i="1"/>
  <c r="AV5264" i="1"/>
  <c r="AY5264" i="1"/>
  <c r="AW5276" i="1"/>
  <c r="AY5276" i="1"/>
  <c r="AV5276" i="1"/>
  <c r="AY5206" i="1"/>
  <c r="AV5206" i="1"/>
  <c r="AW5206" i="1"/>
  <c r="AY5226" i="1"/>
  <c r="AW5226" i="1"/>
  <c r="AV5226" i="1"/>
  <c r="AY5251" i="1"/>
  <c r="AW5251" i="1"/>
  <c r="AV5251" i="1"/>
  <c r="AW5266" i="1"/>
  <c r="AV5266" i="1"/>
  <c r="AY5266" i="1"/>
  <c r="AY5218" i="1"/>
  <c r="AW5218" i="1"/>
  <c r="AV5218" i="1"/>
  <c r="AV5283" i="1"/>
  <c r="AY5283" i="1"/>
  <c r="AW5283" i="1"/>
  <c r="AV5227" i="1"/>
  <c r="AY5227" i="1"/>
  <c r="AW5227" i="1"/>
  <c r="AY5207" i="1"/>
  <c r="AV5207" i="1"/>
  <c r="AW5207" i="1"/>
  <c r="AW5230" i="1"/>
  <c r="AV5230" i="1"/>
  <c r="AY5230" i="1"/>
  <c r="AV5245" i="1"/>
  <c r="AW5245" i="1"/>
  <c r="AY5245" i="1"/>
  <c r="AV5231" i="1"/>
  <c r="AY5231" i="1"/>
  <c r="AW5231" i="1"/>
  <c r="AY5234" i="1"/>
  <c r="AV5234" i="1"/>
  <c r="AW5234" i="1"/>
  <c r="AY5219" i="1"/>
  <c r="AV5219" i="1"/>
  <c r="AW5219" i="1"/>
  <c r="AY5269" i="1"/>
  <c r="AV5269" i="1"/>
  <c r="AW5269" i="1"/>
  <c r="AY5211" i="1"/>
  <c r="AV5211" i="1"/>
  <c r="AW5211" i="1"/>
  <c r="AW5278" i="1"/>
  <c r="AV5278" i="1"/>
  <c r="AY5278" i="1"/>
  <c r="AY5223" i="1"/>
  <c r="AV5223" i="1"/>
  <c r="AW5223" i="1"/>
  <c r="AV5191" i="1"/>
  <c r="AY5191" i="1"/>
  <c r="AW5191" i="1"/>
  <c r="AY5285" i="1"/>
  <c r="AV5285" i="1"/>
  <c r="AW5285" i="1"/>
  <c r="AW5228" i="1"/>
  <c r="AV5228" i="1"/>
  <c r="AY5228" i="1"/>
  <c r="AW5262" i="1"/>
  <c r="AV5262" i="1"/>
  <c r="AY5262" i="1"/>
  <c r="AW5272" i="1"/>
  <c r="AV5272" i="1"/>
  <c r="AY5272" i="1"/>
  <c r="AW5242" i="1"/>
  <c r="AY5242" i="1"/>
  <c r="AV5242" i="1"/>
  <c r="AY5215" i="1"/>
  <c r="AV5215" i="1"/>
  <c r="AW5215" i="1"/>
  <c r="AY5229" i="1"/>
  <c r="AV5229" i="1"/>
  <c r="AW5229" i="1"/>
  <c r="AY5277" i="1"/>
  <c r="AV5277" i="1"/>
  <c r="AW5277" i="1"/>
  <c r="AV5271" i="1"/>
  <c r="AY5271" i="1"/>
  <c r="AW5271" i="1"/>
  <c r="AY5281" i="1"/>
  <c r="AV5281" i="1"/>
  <c r="AW5281" i="1"/>
  <c r="AY5259" i="1"/>
  <c r="AW5259" i="1"/>
  <c r="AV5259" i="1"/>
  <c r="AW5250" i="1"/>
  <c r="AY5250" i="1"/>
  <c r="AV5250" i="1"/>
  <c r="AW5244" i="1"/>
  <c r="AV5244" i="1"/>
  <c r="AY5244" i="1"/>
  <c r="AY5255" i="1"/>
  <c r="AW5255" i="1"/>
  <c r="AV5255" i="1"/>
  <c r="AW5282" i="1"/>
  <c r="AV5282" i="1"/>
  <c r="AY5282" i="1"/>
  <c r="AY5239" i="1"/>
  <c r="AW5239" i="1"/>
  <c r="AV5239" i="1"/>
  <c r="AY5243" i="1"/>
  <c r="AV5243" i="1"/>
  <c r="AW5243" i="1"/>
  <c r="AY5261" i="1"/>
  <c r="AV5261" i="1"/>
  <c r="AW5261" i="1"/>
  <c r="AI5188" i="1" l="1"/>
  <c r="AH5188" i="1"/>
  <c r="AK5188" i="1" s="1"/>
  <c r="O5188" i="1"/>
  <c r="C5188" i="1"/>
  <c r="B5188" i="1"/>
  <c r="A5188" i="1"/>
  <c r="AS5187" i="1"/>
  <c r="AI5187" i="1"/>
  <c r="AH5187" i="1"/>
  <c r="AK5187" i="1" s="1"/>
  <c r="AO5187" i="1" s="1"/>
  <c r="O5187" i="1"/>
  <c r="C5187" i="1"/>
  <c r="B5187" i="1"/>
  <c r="A5187" i="1"/>
  <c r="AI5186" i="1"/>
  <c r="AL5186" i="1" s="1"/>
  <c r="AP5186" i="1" s="1"/>
  <c r="AH5186" i="1"/>
  <c r="AK5186" i="1" s="1"/>
  <c r="O5186" i="1"/>
  <c r="C5186" i="1"/>
  <c r="B5186" i="1"/>
  <c r="A5186" i="1"/>
  <c r="AI5185" i="1"/>
  <c r="AL5185" i="1" s="1"/>
  <c r="AH5185" i="1"/>
  <c r="AK5185" i="1" s="1"/>
  <c r="O5185" i="1"/>
  <c r="C5185" i="1"/>
  <c r="B5185" i="1"/>
  <c r="A5185" i="1"/>
  <c r="AK5184" i="1"/>
  <c r="AO5184" i="1" s="1"/>
  <c r="AI5184" i="1"/>
  <c r="AH5184" i="1"/>
  <c r="O5184" i="1"/>
  <c r="C5184" i="1"/>
  <c r="B5184" i="1"/>
  <c r="A5184" i="1"/>
  <c r="AI5183" i="1"/>
  <c r="AH5183" i="1"/>
  <c r="AK5183" i="1" s="1"/>
  <c r="O5183" i="1"/>
  <c r="C5183" i="1"/>
  <c r="B5183" i="1"/>
  <c r="A5183" i="1"/>
  <c r="AI5182" i="1"/>
  <c r="AL5182" i="1" s="1"/>
  <c r="AP5182" i="1" s="1"/>
  <c r="AH5182" i="1"/>
  <c r="AK5182" i="1" s="1"/>
  <c r="O5182" i="1"/>
  <c r="C5182" i="1"/>
  <c r="B5182" i="1"/>
  <c r="A5182" i="1"/>
  <c r="AK5181" i="1"/>
  <c r="AS5181" i="1" s="1"/>
  <c r="AJ5181" i="1"/>
  <c r="AI5181" i="1"/>
  <c r="AL5181" i="1" s="1"/>
  <c r="AH5181" i="1"/>
  <c r="O5181" i="1"/>
  <c r="C5181" i="1"/>
  <c r="B5181" i="1"/>
  <c r="A5181" i="1"/>
  <c r="AS5180" i="1"/>
  <c r="AI5180" i="1"/>
  <c r="AL5180" i="1" s="1"/>
  <c r="AP5180" i="1" s="1"/>
  <c r="AH5180" i="1"/>
  <c r="AK5180" i="1" s="1"/>
  <c r="AO5180" i="1" s="1"/>
  <c r="O5180" i="1"/>
  <c r="C5180" i="1"/>
  <c r="B5180" i="1"/>
  <c r="A5180" i="1"/>
  <c r="AI5179" i="1"/>
  <c r="AH5179" i="1"/>
  <c r="AK5179" i="1" s="1"/>
  <c r="AO5179" i="1" s="1"/>
  <c r="O5179" i="1"/>
  <c r="C5179" i="1"/>
  <c r="B5179" i="1"/>
  <c r="A5179" i="1"/>
  <c r="AK5178" i="1"/>
  <c r="AI5178" i="1"/>
  <c r="AL5178" i="1" s="1"/>
  <c r="AH5178" i="1"/>
  <c r="O5178" i="1"/>
  <c r="C5178" i="1"/>
  <c r="B5178" i="1"/>
  <c r="A5178" i="1"/>
  <c r="AT5177" i="1"/>
  <c r="AK5177" i="1"/>
  <c r="AS5177" i="1" s="1"/>
  <c r="AI5177" i="1"/>
  <c r="AL5177" i="1" s="1"/>
  <c r="AH5177" i="1"/>
  <c r="O5177" i="1"/>
  <c r="C5177" i="1"/>
  <c r="B5177" i="1"/>
  <c r="A5177" i="1"/>
  <c r="AS5176" i="1"/>
  <c r="AI5176" i="1"/>
  <c r="AH5176" i="1"/>
  <c r="AK5176" i="1" s="1"/>
  <c r="AO5176" i="1" s="1"/>
  <c r="O5176" i="1"/>
  <c r="C5176" i="1"/>
  <c r="B5176" i="1"/>
  <c r="A5176" i="1"/>
  <c r="AI5175" i="1"/>
  <c r="AH5175" i="1"/>
  <c r="AK5175" i="1" s="1"/>
  <c r="AO5175" i="1" s="1"/>
  <c r="O5175" i="1"/>
  <c r="C5175" i="1"/>
  <c r="B5175" i="1"/>
  <c r="A5175" i="1"/>
  <c r="AL5174" i="1"/>
  <c r="AP5174" i="1" s="1"/>
  <c r="AI5174" i="1"/>
  <c r="AH5174" i="1"/>
  <c r="O5174" i="1"/>
  <c r="C5174" i="1"/>
  <c r="B5174" i="1"/>
  <c r="A5174" i="1"/>
  <c r="AI5173" i="1"/>
  <c r="AL5173" i="1" s="1"/>
  <c r="AH5173" i="1"/>
  <c r="AK5173" i="1" s="1"/>
  <c r="AS5173" i="1" s="1"/>
  <c r="O5173" i="1"/>
  <c r="C5173" i="1"/>
  <c r="B5173" i="1"/>
  <c r="A5173" i="1"/>
  <c r="AI5172" i="1"/>
  <c r="AL5172" i="1" s="1"/>
  <c r="AP5172" i="1" s="1"/>
  <c r="AH5172" i="1"/>
  <c r="AK5172" i="1" s="1"/>
  <c r="AO5172" i="1" s="1"/>
  <c r="O5172" i="1"/>
  <c r="C5172" i="1"/>
  <c r="B5172" i="1"/>
  <c r="A5172" i="1"/>
  <c r="AI5171" i="1"/>
  <c r="AL5171" i="1" s="1"/>
  <c r="AH5171" i="1"/>
  <c r="AK5171" i="1" s="1"/>
  <c r="AO5171" i="1" s="1"/>
  <c r="O5171" i="1"/>
  <c r="C5171" i="1"/>
  <c r="B5171" i="1"/>
  <c r="A5171" i="1"/>
  <c r="AL5170" i="1"/>
  <c r="AI5170" i="1"/>
  <c r="AH5170" i="1"/>
  <c r="O5170" i="1"/>
  <c r="C5170" i="1"/>
  <c r="B5170" i="1"/>
  <c r="A5170" i="1"/>
  <c r="AT5169" i="1"/>
  <c r="AI5169" i="1"/>
  <c r="AL5169" i="1" s="1"/>
  <c r="AH5169" i="1"/>
  <c r="AK5169" i="1" s="1"/>
  <c r="O5169" i="1"/>
  <c r="C5169" i="1"/>
  <c r="B5169" i="1"/>
  <c r="A5169" i="1"/>
  <c r="AI5168" i="1"/>
  <c r="AL5168" i="1" s="1"/>
  <c r="AT5168" i="1" s="1"/>
  <c r="AH5168" i="1"/>
  <c r="O5168" i="1"/>
  <c r="C5168" i="1"/>
  <c r="B5168" i="1"/>
  <c r="A5168" i="1"/>
  <c r="AK5167" i="1"/>
  <c r="AO5167" i="1" s="1"/>
  <c r="AI5167" i="1"/>
  <c r="AH5167" i="1"/>
  <c r="O5167" i="1"/>
  <c r="C5167" i="1"/>
  <c r="B5167" i="1"/>
  <c r="A5167" i="1"/>
  <c r="AL5166" i="1"/>
  <c r="AP5166" i="1" s="1"/>
  <c r="AK5166" i="1"/>
  <c r="AI5166" i="1"/>
  <c r="AJ5166" i="1" s="1"/>
  <c r="AH5166" i="1"/>
  <c r="O5166" i="1"/>
  <c r="C5166" i="1"/>
  <c r="B5166" i="1"/>
  <c r="A5166" i="1"/>
  <c r="AS5165" i="1"/>
  <c r="AK5165" i="1"/>
  <c r="AO5165" i="1" s="1"/>
  <c r="AI5165" i="1"/>
  <c r="AH5165" i="1"/>
  <c r="O5165" i="1"/>
  <c r="C5165" i="1"/>
  <c r="B5165" i="1"/>
  <c r="A5165" i="1"/>
  <c r="AL5164" i="1"/>
  <c r="AI5164" i="1"/>
  <c r="AH5164" i="1"/>
  <c r="AK5164" i="1" s="1"/>
  <c r="AS5164" i="1" s="1"/>
  <c r="O5164" i="1"/>
  <c r="C5164" i="1"/>
  <c r="B5164" i="1"/>
  <c r="A5164" i="1"/>
  <c r="AI5163" i="1"/>
  <c r="AL5163" i="1" s="1"/>
  <c r="AH5163" i="1"/>
  <c r="O5163" i="1"/>
  <c r="C5163" i="1"/>
  <c r="B5163" i="1"/>
  <c r="A5163" i="1"/>
  <c r="AI5162" i="1"/>
  <c r="AL5162" i="1" s="1"/>
  <c r="AT5162" i="1" s="1"/>
  <c r="AH5162" i="1"/>
  <c r="AK5162" i="1" s="1"/>
  <c r="AS5162" i="1" s="1"/>
  <c r="AU5162" i="1" s="1"/>
  <c r="O5162" i="1"/>
  <c r="C5162" i="1"/>
  <c r="B5162" i="1"/>
  <c r="A5162" i="1"/>
  <c r="AI5161" i="1"/>
  <c r="AH5161" i="1"/>
  <c r="AK5161" i="1" s="1"/>
  <c r="O5161" i="1"/>
  <c r="C5161" i="1"/>
  <c r="B5161" i="1"/>
  <c r="A5161" i="1"/>
  <c r="AI5160" i="1"/>
  <c r="AH5160" i="1"/>
  <c r="AK5160" i="1" s="1"/>
  <c r="O5160" i="1"/>
  <c r="C5160" i="1"/>
  <c r="B5160" i="1"/>
  <c r="A5160" i="1"/>
  <c r="AI5159" i="1"/>
  <c r="AL5159" i="1" s="1"/>
  <c r="AP5159" i="1" s="1"/>
  <c r="AH5159" i="1"/>
  <c r="O5159" i="1"/>
  <c r="C5159" i="1"/>
  <c r="B5159" i="1"/>
  <c r="A5159" i="1"/>
  <c r="AI5158" i="1"/>
  <c r="AH5158" i="1"/>
  <c r="AK5158" i="1" s="1"/>
  <c r="AS5158" i="1" s="1"/>
  <c r="O5158" i="1"/>
  <c r="C5158" i="1"/>
  <c r="B5158" i="1"/>
  <c r="A5158" i="1"/>
  <c r="AI5157" i="1"/>
  <c r="AL5157" i="1" s="1"/>
  <c r="AP5157" i="1" s="1"/>
  <c r="AH5157" i="1"/>
  <c r="AK5157" i="1" s="1"/>
  <c r="AO5157" i="1" s="1"/>
  <c r="O5157" i="1"/>
  <c r="C5157" i="1"/>
  <c r="B5157" i="1"/>
  <c r="A5157" i="1"/>
  <c r="AI5156" i="1"/>
  <c r="AL5156" i="1" s="1"/>
  <c r="AM5156" i="1" s="1"/>
  <c r="AH5156" i="1"/>
  <c r="AK5156" i="1" s="1"/>
  <c r="AO5156" i="1" s="1"/>
  <c r="O5156" i="1"/>
  <c r="C5156" i="1"/>
  <c r="B5156" i="1"/>
  <c r="A5156" i="1"/>
  <c r="AL5155" i="1"/>
  <c r="AI5155" i="1"/>
  <c r="AH5155" i="1"/>
  <c r="O5155" i="1"/>
  <c r="C5155" i="1"/>
  <c r="B5155" i="1"/>
  <c r="A5155" i="1"/>
  <c r="AI5154" i="1"/>
  <c r="AL5154" i="1" s="1"/>
  <c r="AT5154" i="1" s="1"/>
  <c r="AH5154" i="1"/>
  <c r="AK5154" i="1" s="1"/>
  <c r="AS5154" i="1" s="1"/>
  <c r="O5154" i="1"/>
  <c r="C5154" i="1"/>
  <c r="B5154" i="1"/>
  <c r="A5154" i="1"/>
  <c r="AI5153" i="1"/>
  <c r="AH5153" i="1"/>
  <c r="AK5153" i="1" s="1"/>
  <c r="O5153" i="1"/>
  <c r="C5153" i="1"/>
  <c r="B5153" i="1"/>
  <c r="A5153" i="1"/>
  <c r="AI5152" i="1"/>
  <c r="AH5152" i="1"/>
  <c r="AK5152" i="1" s="1"/>
  <c r="AO5152" i="1" s="1"/>
  <c r="C5152" i="1"/>
  <c r="B5152" i="1"/>
  <c r="AM5151" i="1"/>
  <c r="AI5151" i="1"/>
  <c r="AL5151" i="1" s="1"/>
  <c r="AP5151" i="1" s="1"/>
  <c r="AH5151" i="1"/>
  <c r="AK5151" i="1" s="1"/>
  <c r="AS5151" i="1" s="1"/>
  <c r="O5151" i="1"/>
  <c r="C5151" i="1"/>
  <c r="B5151" i="1"/>
  <c r="AI5150" i="1"/>
  <c r="AL5150" i="1" s="1"/>
  <c r="AH5150" i="1"/>
  <c r="AK5150" i="1" s="1"/>
  <c r="Z5150" i="1"/>
  <c r="O5150" i="1"/>
  <c r="C5150" i="1"/>
  <c r="B5150" i="1"/>
  <c r="AI5149" i="1"/>
  <c r="AL5149" i="1" s="1"/>
  <c r="AH5149" i="1"/>
  <c r="AK5149" i="1" s="1"/>
  <c r="AO5149" i="1" s="1"/>
  <c r="O5149" i="1"/>
  <c r="C5149" i="1"/>
  <c r="B5149" i="1"/>
  <c r="AI5148" i="1"/>
  <c r="AL5148" i="1" s="1"/>
  <c r="AP5148" i="1" s="1"/>
  <c r="AH5148" i="1"/>
  <c r="AK5148" i="1" s="1"/>
  <c r="O5148" i="1"/>
  <c r="C5148" i="1"/>
  <c r="B5148" i="1"/>
  <c r="AL5147" i="1"/>
  <c r="AM5147" i="1" s="1"/>
  <c r="AI5147" i="1"/>
  <c r="AH5147" i="1"/>
  <c r="AK5147" i="1" s="1"/>
  <c r="AO5147" i="1" s="1"/>
  <c r="O5147" i="1"/>
  <c r="C5147" i="1"/>
  <c r="B5147" i="1"/>
  <c r="AI5146" i="1"/>
  <c r="AJ5146" i="1" s="1"/>
  <c r="AH5146" i="1"/>
  <c r="AK5146" i="1" s="1"/>
  <c r="O5146" i="1"/>
  <c r="C5146" i="1"/>
  <c r="B5146" i="1"/>
  <c r="AS5145" i="1"/>
  <c r="AI5145" i="1"/>
  <c r="AH5145" i="1"/>
  <c r="AK5145" i="1" s="1"/>
  <c r="AO5145" i="1" s="1"/>
  <c r="O5145" i="1"/>
  <c r="C5145" i="1"/>
  <c r="B5145" i="1"/>
  <c r="AI5144" i="1"/>
  <c r="AL5144" i="1" s="1"/>
  <c r="AP5144" i="1" s="1"/>
  <c r="AH5144" i="1"/>
  <c r="AK5144" i="1" s="1"/>
  <c r="AS5144" i="1" s="1"/>
  <c r="O5144" i="1"/>
  <c r="C5144" i="1"/>
  <c r="B5144" i="1"/>
  <c r="AI5143" i="1"/>
  <c r="AH5143" i="1"/>
  <c r="AK5143" i="1" s="1"/>
  <c r="C5143" i="1"/>
  <c r="B5143" i="1"/>
  <c r="A5143" i="1"/>
  <c r="O5143" i="1" s="1"/>
  <c r="AL5142" i="1"/>
  <c r="AI5142" i="1"/>
  <c r="AH5142" i="1"/>
  <c r="AK5142" i="1" s="1"/>
  <c r="AO5142" i="1" s="1"/>
  <c r="C5142" i="1"/>
  <c r="B5142" i="1"/>
  <c r="A5142" i="1"/>
  <c r="O5142" i="1" s="1"/>
  <c r="AI5140" i="1"/>
  <c r="AL5140" i="1" s="1"/>
  <c r="AP5140" i="1" s="1"/>
  <c r="AH5140" i="1"/>
  <c r="AK5140" i="1" s="1"/>
  <c r="AS5140" i="1" s="1"/>
  <c r="O5140" i="1"/>
  <c r="C5140" i="1"/>
  <c r="B5140" i="1"/>
  <c r="A5140" i="1"/>
  <c r="AK5139" i="1"/>
  <c r="AO5139" i="1" s="1"/>
  <c r="AI5139" i="1"/>
  <c r="AL5139" i="1" s="1"/>
  <c r="AH5139" i="1"/>
  <c r="O5139" i="1"/>
  <c r="C5139" i="1"/>
  <c r="B5139" i="1"/>
  <c r="A5139" i="1"/>
  <c r="AL5138" i="1"/>
  <c r="AI5138" i="1"/>
  <c r="AH5138" i="1"/>
  <c r="AK5138" i="1" s="1"/>
  <c r="AS5138" i="1" s="1"/>
  <c r="O5138" i="1"/>
  <c r="C5138" i="1"/>
  <c r="B5138" i="1"/>
  <c r="A5138" i="1"/>
  <c r="AI5137" i="1"/>
  <c r="AH5137" i="1"/>
  <c r="AK5137" i="1" s="1"/>
  <c r="O5137" i="1"/>
  <c r="C5137" i="1"/>
  <c r="B5137" i="1"/>
  <c r="A5137" i="1"/>
  <c r="AI5136" i="1"/>
  <c r="AL5136" i="1" s="1"/>
  <c r="AH5136" i="1"/>
  <c r="O5136" i="1"/>
  <c r="C5136" i="1"/>
  <c r="B5136" i="1"/>
  <c r="A5136" i="1"/>
  <c r="AI5135" i="1"/>
  <c r="AH5135" i="1"/>
  <c r="AK5135" i="1" s="1"/>
  <c r="O5135" i="1"/>
  <c r="C5135" i="1"/>
  <c r="B5135" i="1"/>
  <c r="A5135" i="1"/>
  <c r="AM5134" i="1"/>
  <c r="AI5134" i="1"/>
  <c r="AL5134" i="1" s="1"/>
  <c r="AP5134" i="1" s="1"/>
  <c r="AH5134" i="1"/>
  <c r="AK5134" i="1" s="1"/>
  <c r="AS5134" i="1" s="1"/>
  <c r="O5134" i="1"/>
  <c r="C5134" i="1"/>
  <c r="B5134" i="1"/>
  <c r="A5134" i="1"/>
  <c r="AK5133" i="1"/>
  <c r="AI5133" i="1"/>
  <c r="AL5133" i="1" s="1"/>
  <c r="AT5133" i="1" s="1"/>
  <c r="AH5133" i="1"/>
  <c r="O5133" i="1"/>
  <c r="C5133" i="1"/>
  <c r="B5133" i="1"/>
  <c r="A5133" i="1"/>
  <c r="AI5132" i="1"/>
  <c r="AH5132" i="1"/>
  <c r="AK5132" i="1" s="1"/>
  <c r="O5132" i="1"/>
  <c r="C5132" i="1"/>
  <c r="B5132" i="1"/>
  <c r="A5132" i="1"/>
  <c r="AT5131" i="1"/>
  <c r="AI5131" i="1"/>
  <c r="AL5131" i="1" s="1"/>
  <c r="AP5131" i="1" s="1"/>
  <c r="AH5131" i="1"/>
  <c r="AJ5131" i="1" s="1"/>
  <c r="O5131" i="1"/>
  <c r="C5131" i="1"/>
  <c r="B5131" i="1"/>
  <c r="A5131" i="1"/>
  <c r="AI5130" i="1"/>
  <c r="AJ5130" i="1" s="1"/>
  <c r="AH5130" i="1"/>
  <c r="AK5130" i="1" s="1"/>
  <c r="AO5130" i="1" s="1"/>
  <c r="O5130" i="1"/>
  <c r="C5130" i="1"/>
  <c r="B5130" i="1"/>
  <c r="A5130" i="1"/>
  <c r="AI5129" i="1"/>
  <c r="AH5129" i="1"/>
  <c r="AK5129" i="1" s="1"/>
  <c r="AO5129" i="1" s="1"/>
  <c r="O5129" i="1"/>
  <c r="C5129" i="1"/>
  <c r="B5129" i="1"/>
  <c r="A5129" i="1"/>
  <c r="AL5128" i="1"/>
  <c r="AP5128" i="1" s="1"/>
  <c r="AI5128" i="1"/>
  <c r="AJ5128" i="1" s="1"/>
  <c r="AH5128" i="1"/>
  <c r="AK5128" i="1" s="1"/>
  <c r="O5128" i="1"/>
  <c r="C5128" i="1"/>
  <c r="B5128" i="1"/>
  <c r="A5128" i="1"/>
  <c r="AK5127" i="1"/>
  <c r="AS5127" i="1" s="1"/>
  <c r="AI5127" i="1"/>
  <c r="AH5127" i="1"/>
  <c r="O5127" i="1"/>
  <c r="C5127" i="1"/>
  <c r="B5127" i="1"/>
  <c r="A5127" i="1"/>
  <c r="AO5126" i="1"/>
  <c r="AI5126" i="1"/>
  <c r="AH5126" i="1"/>
  <c r="AK5126" i="1" s="1"/>
  <c r="AS5126" i="1" s="1"/>
  <c r="O5126" i="1"/>
  <c r="C5126" i="1"/>
  <c r="B5126" i="1"/>
  <c r="A5126" i="1"/>
  <c r="AI5125" i="1"/>
  <c r="AH5125" i="1"/>
  <c r="AK5125" i="1" s="1"/>
  <c r="O5125" i="1"/>
  <c r="C5125" i="1"/>
  <c r="B5125" i="1"/>
  <c r="A5125" i="1"/>
  <c r="AI5124" i="1"/>
  <c r="AL5124" i="1" s="1"/>
  <c r="AT5124" i="1" s="1"/>
  <c r="AH5124" i="1"/>
  <c r="O5124" i="1"/>
  <c r="C5124" i="1"/>
  <c r="B5124" i="1"/>
  <c r="A5124" i="1"/>
  <c r="AI5123" i="1"/>
  <c r="AL5123" i="1" s="1"/>
  <c r="AT5123" i="1" s="1"/>
  <c r="AH5123" i="1"/>
  <c r="AK5123" i="1" s="1"/>
  <c r="AS5123" i="1" s="1"/>
  <c r="O5123" i="1"/>
  <c r="C5123" i="1"/>
  <c r="B5123" i="1"/>
  <c r="A5123" i="1"/>
  <c r="AI5122" i="1"/>
  <c r="AL5122" i="1" s="1"/>
  <c r="AH5122" i="1"/>
  <c r="O5122" i="1"/>
  <c r="C5122" i="1"/>
  <c r="B5122" i="1"/>
  <c r="A5122" i="1"/>
  <c r="AI5121" i="1"/>
  <c r="AH5121" i="1"/>
  <c r="AK5121" i="1" s="1"/>
  <c r="AO5121" i="1" s="1"/>
  <c r="O5121" i="1"/>
  <c r="C5121" i="1"/>
  <c r="B5121" i="1"/>
  <c r="A5121" i="1"/>
  <c r="AI5120" i="1"/>
  <c r="AL5120" i="1" s="1"/>
  <c r="AH5120" i="1"/>
  <c r="O5120" i="1"/>
  <c r="C5120" i="1"/>
  <c r="B5120" i="1"/>
  <c r="A5120" i="1"/>
  <c r="AI5119" i="1"/>
  <c r="AL5119" i="1" s="1"/>
  <c r="AP5119" i="1" s="1"/>
  <c r="AH5119" i="1"/>
  <c r="AK5119" i="1" s="1"/>
  <c r="AO5119" i="1" s="1"/>
  <c r="O5119" i="1"/>
  <c r="C5119" i="1"/>
  <c r="B5119" i="1"/>
  <c r="A5119" i="1"/>
  <c r="AI5118" i="1"/>
  <c r="AH5118" i="1"/>
  <c r="AK5118" i="1" s="1"/>
  <c r="AS5118" i="1" s="1"/>
  <c r="O5118" i="1"/>
  <c r="C5118" i="1"/>
  <c r="B5118" i="1"/>
  <c r="A5118" i="1"/>
  <c r="AL5117" i="1"/>
  <c r="AT5117" i="1" s="1"/>
  <c r="AI5117" i="1"/>
  <c r="AH5117" i="1"/>
  <c r="AK5117" i="1" s="1"/>
  <c r="O5117" i="1"/>
  <c r="C5117" i="1"/>
  <c r="B5117" i="1"/>
  <c r="A5117" i="1"/>
  <c r="AJ5116" i="1"/>
  <c r="AI5116" i="1"/>
  <c r="AL5116" i="1" s="1"/>
  <c r="AM5116" i="1" s="1"/>
  <c r="AH5116" i="1"/>
  <c r="AK5116" i="1" s="1"/>
  <c r="O5116" i="1"/>
  <c r="C5116" i="1"/>
  <c r="B5116" i="1"/>
  <c r="A5116" i="1"/>
  <c r="AI5115" i="1"/>
  <c r="AL5115" i="1" s="1"/>
  <c r="AH5115" i="1"/>
  <c r="AK5115" i="1" s="1"/>
  <c r="AO5115" i="1" s="1"/>
  <c r="O5115" i="1"/>
  <c r="C5115" i="1"/>
  <c r="B5115" i="1"/>
  <c r="A5115" i="1"/>
  <c r="AJ5114" i="1"/>
  <c r="AI5114" i="1"/>
  <c r="AL5114" i="1" s="1"/>
  <c r="AH5114" i="1"/>
  <c r="AK5114" i="1" s="1"/>
  <c r="O5114" i="1"/>
  <c r="C5114" i="1"/>
  <c r="B5114" i="1"/>
  <c r="A5114" i="1"/>
  <c r="AI5113" i="1"/>
  <c r="AH5113" i="1"/>
  <c r="AK5113" i="1" s="1"/>
  <c r="AO5113" i="1" s="1"/>
  <c r="O5113" i="1"/>
  <c r="C5113" i="1"/>
  <c r="B5113" i="1"/>
  <c r="A5113" i="1"/>
  <c r="AI5112" i="1"/>
  <c r="AH5112" i="1"/>
  <c r="AK5112" i="1" s="1"/>
  <c r="AS5112" i="1" s="1"/>
  <c r="O5112" i="1"/>
  <c r="C5112" i="1"/>
  <c r="B5112" i="1"/>
  <c r="A5112" i="1"/>
  <c r="AI5111" i="1"/>
  <c r="AH5111" i="1"/>
  <c r="AK5111" i="1" s="1"/>
  <c r="AS5111" i="1" s="1"/>
  <c r="O5111" i="1"/>
  <c r="C5111" i="1"/>
  <c r="B5111" i="1"/>
  <c r="A5111" i="1"/>
  <c r="AI5110" i="1"/>
  <c r="AH5110" i="1"/>
  <c r="AK5110" i="1" s="1"/>
  <c r="AO5110" i="1" s="1"/>
  <c r="O5110" i="1"/>
  <c r="C5110" i="1"/>
  <c r="B5110" i="1"/>
  <c r="A5110" i="1"/>
  <c r="AI5109" i="1"/>
  <c r="AH5109" i="1"/>
  <c r="AK5109" i="1" s="1"/>
  <c r="O5109" i="1"/>
  <c r="C5109" i="1"/>
  <c r="B5109" i="1"/>
  <c r="A5109" i="1"/>
  <c r="AI5108" i="1"/>
  <c r="AL5108" i="1" s="1"/>
  <c r="AH5108" i="1"/>
  <c r="AK5108" i="1" s="1"/>
  <c r="O5108" i="1"/>
  <c r="C5108" i="1"/>
  <c r="B5108" i="1"/>
  <c r="A5108" i="1"/>
  <c r="AM5107" i="1"/>
  <c r="AI5107" i="1"/>
  <c r="AL5107" i="1" s="1"/>
  <c r="AT5107" i="1" s="1"/>
  <c r="AH5107" i="1"/>
  <c r="AK5107" i="1" s="1"/>
  <c r="AS5107" i="1" s="1"/>
  <c r="O5107" i="1"/>
  <c r="C5107" i="1"/>
  <c r="B5107" i="1"/>
  <c r="A5107" i="1"/>
  <c r="AI5106" i="1"/>
  <c r="AL5106" i="1" s="1"/>
  <c r="AH5106" i="1"/>
  <c r="AK5106" i="1" s="1"/>
  <c r="O5106" i="1"/>
  <c r="C5106" i="1"/>
  <c r="B5106" i="1"/>
  <c r="A5106" i="1"/>
  <c r="AI5105" i="1"/>
  <c r="AH5105" i="1"/>
  <c r="AK5105" i="1" s="1"/>
  <c r="AO5105" i="1" s="1"/>
  <c r="O5105" i="1"/>
  <c r="C5105" i="1"/>
  <c r="B5105" i="1"/>
  <c r="A5105" i="1"/>
  <c r="AL5104" i="1"/>
  <c r="AK5104" i="1"/>
  <c r="AS5104" i="1" s="1"/>
  <c r="AI5104" i="1"/>
  <c r="AH5104" i="1"/>
  <c r="O5104" i="1"/>
  <c r="C5104" i="1"/>
  <c r="B5104" i="1"/>
  <c r="A5104" i="1"/>
  <c r="AS5103" i="1"/>
  <c r="AK5103" i="1"/>
  <c r="AO5103" i="1" s="1"/>
  <c r="AI5103" i="1"/>
  <c r="AH5103" i="1"/>
  <c r="O5103" i="1"/>
  <c r="C5103" i="1"/>
  <c r="B5103" i="1"/>
  <c r="A5103" i="1"/>
  <c r="AS5102" i="1"/>
  <c r="AO5102" i="1"/>
  <c r="AI5102" i="1"/>
  <c r="AH5102" i="1"/>
  <c r="AK5102" i="1" s="1"/>
  <c r="O5102" i="1"/>
  <c r="C5102" i="1"/>
  <c r="B5102" i="1"/>
  <c r="A5102" i="1"/>
  <c r="AL5101" i="1"/>
  <c r="AT5101" i="1" s="1"/>
  <c r="AI5101" i="1"/>
  <c r="AH5101" i="1"/>
  <c r="AK5101" i="1" s="1"/>
  <c r="O5101" i="1"/>
  <c r="C5101" i="1"/>
  <c r="B5101" i="1"/>
  <c r="A5101" i="1"/>
  <c r="AI5100" i="1"/>
  <c r="AL5100" i="1" s="1"/>
  <c r="AH5100" i="1"/>
  <c r="AK5100" i="1" s="1"/>
  <c r="O5100" i="1"/>
  <c r="C5100" i="1"/>
  <c r="B5100" i="1"/>
  <c r="A5100" i="1"/>
  <c r="AK5099" i="1"/>
  <c r="AO5099" i="1" s="1"/>
  <c r="AI5099" i="1"/>
  <c r="AH5099" i="1"/>
  <c r="O5099" i="1"/>
  <c r="C5099" i="1"/>
  <c r="B5099" i="1"/>
  <c r="A5099" i="1"/>
  <c r="AJ5098" i="1"/>
  <c r="AI5098" i="1"/>
  <c r="AL5098" i="1" s="1"/>
  <c r="AP5098" i="1" s="1"/>
  <c r="AH5098" i="1"/>
  <c r="AK5098" i="1" s="1"/>
  <c r="O5098" i="1"/>
  <c r="C5098" i="1"/>
  <c r="B5098" i="1"/>
  <c r="A5098" i="1"/>
  <c r="AI5097" i="1"/>
  <c r="AH5097" i="1"/>
  <c r="AK5097" i="1" s="1"/>
  <c r="O5097" i="1"/>
  <c r="C5097" i="1"/>
  <c r="B5097" i="1"/>
  <c r="A5097" i="1"/>
  <c r="AI5096" i="1"/>
  <c r="AH5096" i="1"/>
  <c r="AK5096" i="1" s="1"/>
  <c r="O5096" i="1"/>
  <c r="C5096" i="1"/>
  <c r="B5096" i="1"/>
  <c r="A5096" i="1"/>
  <c r="AJ5095" i="1"/>
  <c r="AI5095" i="1"/>
  <c r="AL5095" i="1" s="1"/>
  <c r="AT5095" i="1" s="1"/>
  <c r="AH5095" i="1"/>
  <c r="AK5095" i="1" s="1"/>
  <c r="AS5095" i="1" s="1"/>
  <c r="O5095" i="1"/>
  <c r="C5095" i="1"/>
  <c r="B5095" i="1"/>
  <c r="A5095" i="1"/>
  <c r="AP5114" i="1" l="1"/>
  <c r="AT5114" i="1"/>
  <c r="AP5136" i="1"/>
  <c r="AT5136" i="1"/>
  <c r="AQ5119" i="1"/>
  <c r="AQ5157" i="1"/>
  <c r="AJ5163" i="1"/>
  <c r="AJ5164" i="1"/>
  <c r="AQ5172" i="1"/>
  <c r="AU5177" i="1"/>
  <c r="AM5108" i="1"/>
  <c r="AJ5112" i="1"/>
  <c r="AS5121" i="1"/>
  <c r="AJ5132" i="1"/>
  <c r="AJ5142" i="1"/>
  <c r="AL5146" i="1"/>
  <c r="AJ5148" i="1"/>
  <c r="AO5151" i="1"/>
  <c r="AQ5151" i="1" s="1"/>
  <c r="AV5151" i="1" s="1"/>
  <c r="AM5157" i="1"/>
  <c r="AY5157" i="1" s="1"/>
  <c r="AJ5170" i="1"/>
  <c r="AM5171" i="1"/>
  <c r="AM5172" i="1"/>
  <c r="AS5175" i="1"/>
  <c r="AJ5177" i="1"/>
  <c r="AM5115" i="1"/>
  <c r="AJ5097" i="1"/>
  <c r="AM5100" i="1"/>
  <c r="AJ5102" i="1"/>
  <c r="AJ5105" i="1"/>
  <c r="AL5112" i="1"/>
  <c r="AP5112" i="1" s="1"/>
  <c r="AM5114" i="1"/>
  <c r="AK5131" i="1"/>
  <c r="AO5131" i="1" s="1"/>
  <c r="AJ5147" i="1"/>
  <c r="AJ5155" i="1"/>
  <c r="AT5157" i="1"/>
  <c r="AO5162" i="1"/>
  <c r="AS5171" i="1"/>
  <c r="AQ5180" i="1"/>
  <c r="AO5097" i="1"/>
  <c r="AS5097" i="1"/>
  <c r="AS5135" i="1"/>
  <c r="AO5135" i="1"/>
  <c r="AS5128" i="1"/>
  <c r="AO5128" i="1"/>
  <c r="AQ5128" i="1" s="1"/>
  <c r="AO5096" i="1"/>
  <c r="AS5096" i="1"/>
  <c r="AW5157" i="1"/>
  <c r="AW5172" i="1"/>
  <c r="AT5185" i="1"/>
  <c r="AP5185" i="1"/>
  <c r="AS5188" i="1"/>
  <c r="AO5188" i="1"/>
  <c r="AT5098" i="1"/>
  <c r="AJ5100" i="1"/>
  <c r="AU5107" i="1"/>
  <c r="AO5107" i="1"/>
  <c r="AJ5110" i="1"/>
  <c r="AS5113" i="1"/>
  <c r="AJ5115" i="1"/>
  <c r="AJ5118" i="1"/>
  <c r="AL5118" i="1"/>
  <c r="AP5118" i="1" s="1"/>
  <c r="AJ5123" i="1"/>
  <c r="AO5127" i="1"/>
  <c r="AL5130" i="1"/>
  <c r="AL5135" i="1"/>
  <c r="AJ5135" i="1"/>
  <c r="AO5138" i="1"/>
  <c r="AJ5139" i="1"/>
  <c r="AJ5140" i="1"/>
  <c r="AT5148" i="1"/>
  <c r="AO5153" i="1"/>
  <c r="AS5153" i="1"/>
  <c r="AO5154" i="1"/>
  <c r="AL5158" i="1"/>
  <c r="AJ5158" i="1"/>
  <c r="AO5173" i="1"/>
  <c r="AO5183" i="1"/>
  <c r="AS5183" i="1"/>
  <c r="AP5106" i="1"/>
  <c r="AM5106" i="1"/>
  <c r="AT5115" i="1"/>
  <c r="AP5123" i="1"/>
  <c r="AO5143" i="1"/>
  <c r="AS5143" i="1"/>
  <c r="AL5145" i="1"/>
  <c r="AJ5145" i="1"/>
  <c r="AP5107" i="1"/>
  <c r="AS5110" i="1"/>
  <c r="AO5118" i="1"/>
  <c r="AP5122" i="1"/>
  <c r="AT5122" i="1"/>
  <c r="AM5123" i="1"/>
  <c r="AS5129" i="1"/>
  <c r="AL5099" i="1"/>
  <c r="AJ5099" i="1"/>
  <c r="AJ5107" i="1"/>
  <c r="AP5115" i="1"/>
  <c r="AQ5115" i="1" s="1"/>
  <c r="AJ5120" i="1"/>
  <c r="AK5120" i="1"/>
  <c r="AS5120" i="1" s="1"/>
  <c r="AU5120" i="1" s="1"/>
  <c r="AJ5121" i="1"/>
  <c r="AL5121" i="1"/>
  <c r="AO5123" i="1"/>
  <c r="AQ5123" i="1" s="1"/>
  <c r="AM5131" i="1"/>
  <c r="AL5132" i="1"/>
  <c r="AP5132" i="1" s="1"/>
  <c r="AJ5138" i="1"/>
  <c r="AS5139" i="1"/>
  <c r="AJ5144" i="1"/>
  <c r="AM5146" i="1"/>
  <c r="AT5146" i="1"/>
  <c r="AP5146" i="1"/>
  <c r="AL5165" i="1"/>
  <c r="AM5165" i="1" s="1"/>
  <c r="AJ5165" i="1"/>
  <c r="AJ5167" i="1"/>
  <c r="AL5167" i="1"/>
  <c r="AP5167" i="1" s="1"/>
  <c r="AQ5167" i="1" s="1"/>
  <c r="AJ5179" i="1"/>
  <c r="AL5179" i="1"/>
  <c r="AM5179" i="1" s="1"/>
  <c r="AJ5185" i="1"/>
  <c r="AJ5150" i="1"/>
  <c r="AS5152" i="1"/>
  <c r="AK5155" i="1"/>
  <c r="AJ5157" i="1"/>
  <c r="AK5163" i="1"/>
  <c r="AS5167" i="1"/>
  <c r="AK5170" i="1"/>
  <c r="AJ5172" i="1"/>
  <c r="AJ5178" i="1"/>
  <c r="AS5179" i="1"/>
  <c r="AM5180" i="1"/>
  <c r="AW5180" i="1" s="1"/>
  <c r="AM5181" i="1"/>
  <c r="AT5181" i="1"/>
  <c r="AS5184" i="1"/>
  <c r="AU5154" i="1"/>
  <c r="AO5164" i="1"/>
  <c r="AS5172" i="1"/>
  <c r="AM5173" i="1"/>
  <c r="AT5173" i="1"/>
  <c r="AU5173" i="1" s="1"/>
  <c r="AT5180" i="1"/>
  <c r="AU5180" i="1" s="1"/>
  <c r="AJ5104" i="1"/>
  <c r="AJ5113" i="1"/>
  <c r="AJ5143" i="1"/>
  <c r="AS5147" i="1"/>
  <c r="AY5151" i="1"/>
  <c r="AJ5154" i="1"/>
  <c r="AJ5162" i="1"/>
  <c r="AJ5169" i="1"/>
  <c r="AJ5171" i="1"/>
  <c r="AT5172" i="1"/>
  <c r="AU5172" i="1" s="1"/>
  <c r="AJ5173" i="1"/>
  <c r="AJ5180" i="1"/>
  <c r="AO5181" i="1"/>
  <c r="AO5109" i="1"/>
  <c r="AS5109" i="1"/>
  <c r="AO5117" i="1"/>
  <c r="AS5117" i="1"/>
  <c r="AU5117" i="1" s="1"/>
  <c r="AM5117" i="1"/>
  <c r="AO5101" i="1"/>
  <c r="AS5101" i="1"/>
  <c r="AU5101" i="1" s="1"/>
  <c r="AM5101" i="1"/>
  <c r="AL5103" i="1"/>
  <c r="AJ5103" i="1"/>
  <c r="AS5106" i="1"/>
  <c r="AO5106" i="1"/>
  <c r="AO5111" i="1"/>
  <c r="AO5125" i="1"/>
  <c r="AS5125" i="1"/>
  <c r="AK5136" i="1"/>
  <c r="AJ5136" i="1"/>
  <c r="AU5095" i="1"/>
  <c r="AS5100" i="1"/>
  <c r="AO5100" i="1"/>
  <c r="AS5116" i="1"/>
  <c r="AO5116" i="1"/>
  <c r="AP5116" i="1"/>
  <c r="AM5118" i="1"/>
  <c r="AL5126" i="1"/>
  <c r="AJ5126" i="1"/>
  <c r="AJ5096" i="1"/>
  <c r="AL5096" i="1"/>
  <c r="AV5119" i="1"/>
  <c r="AU5123" i="1"/>
  <c r="AV5128" i="1"/>
  <c r="AJ5129" i="1"/>
  <c r="AL5129" i="1"/>
  <c r="AS5132" i="1"/>
  <c r="AO5132" i="1"/>
  <c r="AQ5132" i="1" s="1"/>
  <c r="AO5133" i="1"/>
  <c r="AM5133" i="1"/>
  <c r="AS5133" i="1"/>
  <c r="AU5133" i="1" s="1"/>
  <c r="AO5137" i="1"/>
  <c r="AS5137" i="1"/>
  <c r="AM5095" i="1"/>
  <c r="AP5095" i="1"/>
  <c r="AL5105" i="1"/>
  <c r="AS5108" i="1"/>
  <c r="AO5108" i="1"/>
  <c r="AP5108" i="1"/>
  <c r="AL5110" i="1"/>
  <c r="AS5119" i="1"/>
  <c r="AK5122" i="1"/>
  <c r="AJ5122" i="1"/>
  <c r="AK5124" i="1"/>
  <c r="AJ5124" i="1"/>
  <c r="AO5095" i="1"/>
  <c r="AQ5095" i="1" s="1"/>
  <c r="AL5097" i="1"/>
  <c r="AO5098" i="1"/>
  <c r="AQ5098" i="1" s="1"/>
  <c r="AS5098" i="1"/>
  <c r="AM5098" i="1"/>
  <c r="AP5100" i="1"/>
  <c r="AT5106" i="1"/>
  <c r="AT5108" i="1"/>
  <c r="AO5112" i="1"/>
  <c r="AQ5112" i="1" s="1"/>
  <c r="AL5113" i="1"/>
  <c r="AO5114" i="1"/>
  <c r="AQ5114" i="1" s="1"/>
  <c r="AS5114" i="1"/>
  <c r="AU5114" i="1" s="1"/>
  <c r="AT5100" i="1"/>
  <c r="AL5102" i="1"/>
  <c r="AO5104" i="1"/>
  <c r="AS5105" i="1"/>
  <c r="AJ5106" i="1"/>
  <c r="AJ5108" i="1"/>
  <c r="AL5111" i="1"/>
  <c r="AJ5111" i="1"/>
  <c r="AT5116" i="1"/>
  <c r="AT5121" i="1"/>
  <c r="AU5121" i="1" s="1"/>
  <c r="AP5121" i="1"/>
  <c r="AQ5121" i="1" s="1"/>
  <c r="AM5121" i="1"/>
  <c r="AM5122" i="1"/>
  <c r="AM5124" i="1"/>
  <c r="AP5124" i="1"/>
  <c r="AL5127" i="1"/>
  <c r="AJ5127" i="1"/>
  <c r="AQ5131" i="1"/>
  <c r="AT5142" i="1"/>
  <c r="AM5142" i="1"/>
  <c r="AP5142" i="1"/>
  <c r="AQ5142" i="1" s="1"/>
  <c r="AS5148" i="1"/>
  <c r="AU5148" i="1" s="1"/>
  <c r="AO5148" i="1"/>
  <c r="AQ5148" i="1" s="1"/>
  <c r="AO5150" i="1"/>
  <c r="AS5150" i="1"/>
  <c r="AO5155" i="1"/>
  <c r="AS5155" i="1"/>
  <c r="AJ5160" i="1"/>
  <c r="AL5160" i="1"/>
  <c r="AS5099" i="1"/>
  <c r="AM5104" i="1"/>
  <c r="AT5104" i="1"/>
  <c r="AU5104" i="1" s="1"/>
  <c r="AJ5109" i="1"/>
  <c r="AS5115" i="1"/>
  <c r="AU5115" i="1" s="1"/>
  <c r="AM5119" i="1"/>
  <c r="AW5119" i="1" s="1"/>
  <c r="AT5119" i="1"/>
  <c r="AT5120" i="1"/>
  <c r="AJ5125" i="1"/>
  <c r="AS5130" i="1"/>
  <c r="AS5131" i="1"/>
  <c r="AU5131" i="1" s="1"/>
  <c r="AO5134" i="1"/>
  <c r="AQ5134" i="1" s="1"/>
  <c r="AP5138" i="1"/>
  <c r="AT5138" i="1"/>
  <c r="AU5138" i="1" s="1"/>
  <c r="AM5138" i="1"/>
  <c r="AT5139" i="1"/>
  <c r="AM5139" i="1"/>
  <c r="AP5139" i="1"/>
  <c r="AQ5139" i="1" s="1"/>
  <c r="AO5144" i="1"/>
  <c r="AQ5144" i="1" s="1"/>
  <c r="AT5147" i="1"/>
  <c r="AP5147" i="1"/>
  <c r="AQ5147" i="1" s="1"/>
  <c r="AM5148" i="1"/>
  <c r="AT5150" i="1"/>
  <c r="AM5150" i="1"/>
  <c r="AP5150" i="1"/>
  <c r="AJ5152" i="1"/>
  <c r="AL5152" i="1"/>
  <c r="AL5153" i="1"/>
  <c r="AJ5153" i="1"/>
  <c r="AO5161" i="1"/>
  <c r="AS5161" i="1"/>
  <c r="AT5170" i="1"/>
  <c r="AM5170" i="1"/>
  <c r="AP5170" i="1"/>
  <c r="AM5132" i="1"/>
  <c r="AT5132" i="1"/>
  <c r="AJ5137" i="1"/>
  <c r="AL5137" i="1"/>
  <c r="AT5149" i="1"/>
  <c r="AP5149" i="1"/>
  <c r="AQ5149" i="1" s="1"/>
  <c r="AL5161" i="1"/>
  <c r="AJ5161" i="1"/>
  <c r="AP5164" i="1"/>
  <c r="AT5164" i="1"/>
  <c r="AU5164" i="1" s="1"/>
  <c r="AM5164" i="1"/>
  <c r="AV5180" i="1"/>
  <c r="AY5180" i="1"/>
  <c r="AJ5101" i="1"/>
  <c r="AP5101" i="1"/>
  <c r="AP5104" i="1"/>
  <c r="AL5109" i="1"/>
  <c r="AM5112" i="1"/>
  <c r="AT5112" i="1"/>
  <c r="AU5112" i="1" s="1"/>
  <c r="AJ5117" i="1"/>
  <c r="AP5117" i="1"/>
  <c r="AJ5119" i="1"/>
  <c r="AP5120" i="1"/>
  <c r="AL5125" i="1"/>
  <c r="AM5128" i="1"/>
  <c r="AW5128" i="1" s="1"/>
  <c r="AT5128" i="1"/>
  <c r="AJ5133" i="1"/>
  <c r="AP5133" i="1"/>
  <c r="AJ5134" i="1"/>
  <c r="AT5134" i="1"/>
  <c r="AU5134" i="1" s="1"/>
  <c r="AM5136" i="1"/>
  <c r="AO5140" i="1"/>
  <c r="AQ5140" i="1" s="1"/>
  <c r="AS5142" i="1"/>
  <c r="AL5143" i="1"/>
  <c r="AP5145" i="1"/>
  <c r="AQ5145" i="1" s="1"/>
  <c r="AT5145" i="1"/>
  <c r="AU5145" i="1" s="1"/>
  <c r="AM5145" i="1"/>
  <c r="AS5146" i="1"/>
  <c r="AU5146" i="1" s="1"/>
  <c r="AO5146" i="1"/>
  <c r="AQ5146" i="1" s="1"/>
  <c r="AM5149" i="1"/>
  <c r="AO5160" i="1"/>
  <c r="AS5160" i="1"/>
  <c r="AS5169" i="1"/>
  <c r="AU5169" i="1" s="1"/>
  <c r="AO5169" i="1"/>
  <c r="AO5178" i="1"/>
  <c r="AS5178" i="1"/>
  <c r="AM5144" i="1"/>
  <c r="AT5144" i="1"/>
  <c r="AU5144" i="1" s="1"/>
  <c r="AU5147" i="1"/>
  <c r="AJ5149" i="1"/>
  <c r="AS5149" i="1"/>
  <c r="AW5151" i="1"/>
  <c r="AP5156" i="1"/>
  <c r="AQ5156" i="1" s="1"/>
  <c r="AT5156" i="1"/>
  <c r="AV5157" i="1"/>
  <c r="AJ5159" i="1"/>
  <c r="AK5159" i="1"/>
  <c r="AT5163" i="1"/>
  <c r="AM5163" i="1"/>
  <c r="AP5163" i="1"/>
  <c r="AP5168" i="1"/>
  <c r="AO5170" i="1"/>
  <c r="AQ5170" i="1" s="1"/>
  <c r="AS5170" i="1"/>
  <c r="AU5170" i="1" s="1"/>
  <c r="AJ5174" i="1"/>
  <c r="AK5174" i="1"/>
  <c r="AP5181" i="1"/>
  <c r="AQ5181" i="1" s="1"/>
  <c r="AJ5187" i="1"/>
  <c r="AL5187" i="1"/>
  <c r="AL5188" i="1"/>
  <c r="AJ5188" i="1"/>
  <c r="AM5140" i="1"/>
  <c r="AT5140" i="1"/>
  <c r="AU5140" i="1" s="1"/>
  <c r="AT5155" i="1"/>
  <c r="AM5155" i="1"/>
  <c r="AP5155" i="1"/>
  <c r="AT5158" i="1"/>
  <c r="AU5158" i="1" s="1"/>
  <c r="AO5163" i="1"/>
  <c r="AS5163" i="1"/>
  <c r="AJ5183" i="1"/>
  <c r="AL5183" i="1"/>
  <c r="AL5184" i="1"/>
  <c r="AJ5184" i="1"/>
  <c r="AJ5151" i="1"/>
  <c r="AT5151" i="1"/>
  <c r="AU5151" i="1" s="1"/>
  <c r="AJ5156" i="1"/>
  <c r="AS5156" i="1"/>
  <c r="AS5157" i="1"/>
  <c r="AU5157" i="1" s="1"/>
  <c r="AO5158" i="1"/>
  <c r="AT5159" i="1"/>
  <c r="AK5168" i="1"/>
  <c r="AJ5168" i="1"/>
  <c r="AV5172" i="1"/>
  <c r="AY5172" i="1"/>
  <c r="AP5173" i="1"/>
  <c r="AJ5175" i="1"/>
  <c r="AL5175" i="1"/>
  <c r="AL5176" i="1"/>
  <c r="AJ5176" i="1"/>
  <c r="AO5177" i="1"/>
  <c r="AT5179" i="1"/>
  <c r="AJ5182" i="1"/>
  <c r="AJ5186" i="1"/>
  <c r="AM5154" i="1"/>
  <c r="AP5154" i="1"/>
  <c r="AM5162" i="1"/>
  <c r="AP5162" i="1"/>
  <c r="AQ5162" i="1" s="1"/>
  <c r="AS5166" i="1"/>
  <c r="AO5166" i="1"/>
  <c r="AQ5166" i="1" s="1"/>
  <c r="AP5171" i="1"/>
  <c r="AQ5171" i="1" s="1"/>
  <c r="AT5171" i="1"/>
  <c r="AU5171" i="1" s="1"/>
  <c r="AT5178" i="1"/>
  <c r="AM5178" i="1"/>
  <c r="AP5178" i="1"/>
  <c r="AU5181" i="1"/>
  <c r="AO5182" i="1"/>
  <c r="AQ5182" i="1" s="1"/>
  <c r="AS5182" i="1"/>
  <c r="AS5185" i="1"/>
  <c r="AU5185" i="1" s="1"/>
  <c r="AO5185" i="1"/>
  <c r="AQ5185" i="1" s="1"/>
  <c r="AO5186" i="1"/>
  <c r="AQ5186" i="1" s="1"/>
  <c r="AS5186" i="1"/>
  <c r="AM5166" i="1"/>
  <c r="AT5166" i="1"/>
  <c r="AM5169" i="1"/>
  <c r="AP5169" i="1"/>
  <c r="AM5177" i="1"/>
  <c r="AP5177" i="1"/>
  <c r="AM5185" i="1"/>
  <c r="AT5174" i="1"/>
  <c r="AM5174" i="1"/>
  <c r="AT5182" i="1"/>
  <c r="AM5182" i="1"/>
  <c r="AT5186" i="1"/>
  <c r="AM5186" i="1"/>
  <c r="AQ5173" i="1" l="1"/>
  <c r="AQ5107" i="1"/>
  <c r="AY5107" i="1" s="1"/>
  <c r="AU5108" i="1"/>
  <c r="AQ5163" i="1"/>
  <c r="AY5163" i="1" s="1"/>
  <c r="AQ5106" i="1"/>
  <c r="AU5139" i="1"/>
  <c r="AU5179" i="1"/>
  <c r="AU5128" i="1"/>
  <c r="AQ5138" i="1"/>
  <c r="AQ5154" i="1"/>
  <c r="AQ5118" i="1"/>
  <c r="AW5118" i="1" s="1"/>
  <c r="AW5115" i="1"/>
  <c r="AV5115" i="1"/>
  <c r="AY5115" i="1"/>
  <c r="AU5182" i="1"/>
  <c r="AM5167" i="1"/>
  <c r="AY5167" i="1" s="1"/>
  <c r="AQ5164" i="1"/>
  <c r="AV5164" i="1" s="1"/>
  <c r="AM5120" i="1"/>
  <c r="AT5118" i="1"/>
  <c r="AU5118" i="1" s="1"/>
  <c r="AQ5177" i="1"/>
  <c r="AY5177" i="1" s="1"/>
  <c r="AT5167" i="1"/>
  <c r="AU5167" i="1" s="1"/>
  <c r="AY5128" i="1"/>
  <c r="AU5150" i="1"/>
  <c r="AU5119" i="1"/>
  <c r="AQ5133" i="1"/>
  <c r="AW5133" i="1" s="1"/>
  <c r="AT5165" i="1"/>
  <c r="AU5165" i="1" s="1"/>
  <c r="AP5165" i="1"/>
  <c r="AQ5165" i="1" s="1"/>
  <c r="AV5165" i="1" s="1"/>
  <c r="AM5158" i="1"/>
  <c r="AP5158" i="1"/>
  <c r="AQ5158" i="1" s="1"/>
  <c r="AP5135" i="1"/>
  <c r="AQ5135" i="1" s="1"/>
  <c r="AM5135" i="1"/>
  <c r="AW5135" i="1" s="1"/>
  <c r="AT5135" i="1"/>
  <c r="AU5135" i="1" s="1"/>
  <c r="AQ5169" i="1"/>
  <c r="AV5169" i="1" s="1"/>
  <c r="AO5120" i="1"/>
  <c r="AT5099" i="1"/>
  <c r="AU5099" i="1" s="1"/>
  <c r="AP5099" i="1"/>
  <c r="AQ5099" i="1" s="1"/>
  <c r="AM5099" i="1"/>
  <c r="AP5130" i="1"/>
  <c r="AQ5130" i="1" s="1"/>
  <c r="AV5130" i="1" s="1"/>
  <c r="AT5130" i="1"/>
  <c r="AU5130" i="1" s="1"/>
  <c r="AU5166" i="1"/>
  <c r="AP5179" i="1"/>
  <c r="AQ5179" i="1" s="1"/>
  <c r="AV5179" i="1" s="1"/>
  <c r="AU5149" i="1"/>
  <c r="AM5130" i="1"/>
  <c r="AY5130" i="1" s="1"/>
  <c r="AU5098" i="1"/>
  <c r="AY5138" i="1"/>
  <c r="AW5138" i="1"/>
  <c r="AV5138" i="1"/>
  <c r="AW5162" i="1"/>
  <c r="AV5162" i="1"/>
  <c r="AY5162" i="1"/>
  <c r="AW5149" i="1"/>
  <c r="AY5149" i="1"/>
  <c r="AV5149" i="1"/>
  <c r="AV5139" i="1"/>
  <c r="AY5139" i="1"/>
  <c r="AW5139" i="1"/>
  <c r="AY5186" i="1"/>
  <c r="AW5186" i="1"/>
  <c r="AV5186" i="1"/>
  <c r="AP5176" i="1"/>
  <c r="AQ5176" i="1" s="1"/>
  <c r="AM5176" i="1"/>
  <c r="AT5176" i="1"/>
  <c r="AU5176" i="1" s="1"/>
  <c r="AY5179" i="1"/>
  <c r="AV5135" i="1"/>
  <c r="AY5135" i="1"/>
  <c r="AW5144" i="1"/>
  <c r="AY5144" i="1"/>
  <c r="AV5144" i="1"/>
  <c r="AP5160" i="1"/>
  <c r="AQ5160" i="1" s="1"/>
  <c r="AT5160" i="1"/>
  <c r="AU5160" i="1" s="1"/>
  <c r="AM5160" i="1"/>
  <c r="AT5111" i="1"/>
  <c r="AU5111" i="1" s="1"/>
  <c r="AM5111" i="1"/>
  <c r="AP5111" i="1"/>
  <c r="AQ5111" i="1" s="1"/>
  <c r="AY5182" i="1"/>
  <c r="AW5182" i="1"/>
  <c r="AV5182" i="1"/>
  <c r="AP5175" i="1"/>
  <c r="AQ5175" i="1" s="1"/>
  <c r="AT5175" i="1"/>
  <c r="AU5175" i="1" s="1"/>
  <c r="AM5175" i="1"/>
  <c r="AP5183" i="1"/>
  <c r="AQ5183" i="1" s="1"/>
  <c r="AT5183" i="1"/>
  <c r="AU5183" i="1" s="1"/>
  <c r="AM5183" i="1"/>
  <c r="AP5187" i="1"/>
  <c r="AQ5187" i="1" s="1"/>
  <c r="AT5187" i="1"/>
  <c r="AU5187" i="1" s="1"/>
  <c r="AM5187" i="1"/>
  <c r="AS5124" i="1"/>
  <c r="AU5124" i="1" s="1"/>
  <c r="AO5124" i="1"/>
  <c r="AQ5124" i="1" s="1"/>
  <c r="AT5105" i="1"/>
  <c r="AM5105" i="1"/>
  <c r="AP5105" i="1"/>
  <c r="AQ5105" i="1" s="1"/>
  <c r="AV5133" i="1"/>
  <c r="AU5178" i="1"/>
  <c r="AT5109" i="1"/>
  <c r="AU5109" i="1" s="1"/>
  <c r="AP5109" i="1"/>
  <c r="AM5109" i="1"/>
  <c r="AP5153" i="1"/>
  <c r="AQ5153" i="1" s="1"/>
  <c r="AT5153" i="1"/>
  <c r="AU5153" i="1" s="1"/>
  <c r="AM5153" i="1"/>
  <c r="AU5155" i="1"/>
  <c r="AQ5150" i="1"/>
  <c r="AY5142" i="1"/>
  <c r="AW5142" i="1"/>
  <c r="AV5142" i="1"/>
  <c r="AV5131" i="1"/>
  <c r="AY5131" i="1"/>
  <c r="AW5131" i="1"/>
  <c r="AQ5104" i="1"/>
  <c r="AV5114" i="1"/>
  <c r="AY5114" i="1"/>
  <c r="AW5114" i="1"/>
  <c r="AW5132" i="1"/>
  <c r="AY5132" i="1"/>
  <c r="AV5132" i="1"/>
  <c r="AU5116" i="1"/>
  <c r="AY5106" i="1"/>
  <c r="AV5106" i="1"/>
  <c r="AW5106" i="1"/>
  <c r="AQ5117" i="1"/>
  <c r="AW5173" i="1"/>
  <c r="AV5173" i="1"/>
  <c r="AY5173" i="1"/>
  <c r="AW5166" i="1"/>
  <c r="AV5166" i="1"/>
  <c r="AY5166" i="1"/>
  <c r="AP5184" i="1"/>
  <c r="AQ5184" i="1" s="1"/>
  <c r="AT5184" i="1"/>
  <c r="AU5184" i="1" s="1"/>
  <c r="AM5184" i="1"/>
  <c r="AP5188" i="1"/>
  <c r="AQ5188" i="1" s="1"/>
  <c r="AT5188" i="1"/>
  <c r="AU5188" i="1" s="1"/>
  <c r="AM5188" i="1"/>
  <c r="AW5169" i="1"/>
  <c r="AY5169" i="1"/>
  <c r="AY5156" i="1"/>
  <c r="AW5156" i="1"/>
  <c r="AV5156" i="1"/>
  <c r="AP5143" i="1"/>
  <c r="AQ5143" i="1" s="1"/>
  <c r="AT5143" i="1"/>
  <c r="AU5143" i="1" s="1"/>
  <c r="AM5143" i="1"/>
  <c r="AV5123" i="1"/>
  <c r="AY5123" i="1"/>
  <c r="AW5123" i="1"/>
  <c r="AW5154" i="1"/>
  <c r="AV5154" i="1"/>
  <c r="AY5154" i="1"/>
  <c r="AV5148" i="1"/>
  <c r="AW5148" i="1"/>
  <c r="AY5148" i="1"/>
  <c r="AU5105" i="1"/>
  <c r="AW5112" i="1"/>
  <c r="AV5112" i="1"/>
  <c r="AY5112" i="1"/>
  <c r="AT5097" i="1"/>
  <c r="AU5097" i="1" s="1"/>
  <c r="AM5097" i="1"/>
  <c r="AP5097" i="1"/>
  <c r="AQ5097" i="1" s="1"/>
  <c r="AY5121" i="1"/>
  <c r="AW5121" i="1"/>
  <c r="AV5121" i="1"/>
  <c r="AT5129" i="1"/>
  <c r="AU5129" i="1" s="1"/>
  <c r="AM5129" i="1"/>
  <c r="AP5129" i="1"/>
  <c r="AQ5129" i="1" s="1"/>
  <c r="AP5126" i="1"/>
  <c r="AQ5126" i="1" s="1"/>
  <c r="AT5126" i="1"/>
  <c r="AU5126" i="1" s="1"/>
  <c r="AM5126" i="1"/>
  <c r="AU5100" i="1"/>
  <c r="AY5119" i="1"/>
  <c r="AW5185" i="1"/>
  <c r="AV5185" i="1"/>
  <c r="AY5185" i="1"/>
  <c r="AV5167" i="1"/>
  <c r="AW5167" i="1"/>
  <c r="AU5163" i="1"/>
  <c r="AO5159" i="1"/>
  <c r="AQ5159" i="1" s="1"/>
  <c r="AS5159" i="1"/>
  <c r="AU5159" i="1" s="1"/>
  <c r="AU5142" i="1"/>
  <c r="AY5171" i="1"/>
  <c r="AW5171" i="1"/>
  <c r="AV5171" i="1"/>
  <c r="AY5164" i="1"/>
  <c r="AT5137" i="1"/>
  <c r="AU5137" i="1" s="1"/>
  <c r="AP5137" i="1"/>
  <c r="AQ5137" i="1" s="1"/>
  <c r="AM5137" i="1"/>
  <c r="AT5127" i="1"/>
  <c r="AU5127" i="1" s="1"/>
  <c r="AM5127" i="1"/>
  <c r="AP5127" i="1"/>
  <c r="AQ5127" i="1" s="1"/>
  <c r="AV5118" i="1"/>
  <c r="AY5118" i="1"/>
  <c r="AW5095" i="1"/>
  <c r="AV5095" i="1"/>
  <c r="AY5095" i="1"/>
  <c r="AP5110" i="1"/>
  <c r="AQ5110" i="1" s="1"/>
  <c r="AT5110" i="1"/>
  <c r="AU5110" i="1" s="1"/>
  <c r="AM5110" i="1"/>
  <c r="AQ5116" i="1"/>
  <c r="AP5103" i="1"/>
  <c r="AQ5103" i="1" s="1"/>
  <c r="AT5103" i="1"/>
  <c r="AU5103" i="1" s="1"/>
  <c r="AM5103" i="1"/>
  <c r="AW5177" i="1"/>
  <c r="AV5177" i="1"/>
  <c r="AW5163" i="1"/>
  <c r="AV5163" i="1"/>
  <c r="AY5170" i="1"/>
  <c r="AW5170" i="1"/>
  <c r="AV5170" i="1"/>
  <c r="AY5147" i="1"/>
  <c r="AW5147" i="1"/>
  <c r="AV5147" i="1"/>
  <c r="AW5140" i="1"/>
  <c r="AV5140" i="1"/>
  <c r="AY5140" i="1"/>
  <c r="AW5181" i="1"/>
  <c r="AV5181" i="1"/>
  <c r="AY5181" i="1"/>
  <c r="AU5186" i="1"/>
  <c r="AO5168" i="1"/>
  <c r="AQ5168" i="1" s="1"/>
  <c r="AS5168" i="1"/>
  <c r="AU5168" i="1" s="1"/>
  <c r="AM5159" i="1"/>
  <c r="AU5156" i="1"/>
  <c r="AO5174" i="1"/>
  <c r="AQ5174" i="1" s="1"/>
  <c r="AS5174" i="1"/>
  <c r="AU5174" i="1" s="1"/>
  <c r="AM5168" i="1"/>
  <c r="AQ5178" i="1"/>
  <c r="AV5146" i="1"/>
  <c r="AW5146" i="1"/>
  <c r="AY5146" i="1"/>
  <c r="AV5145" i="1"/>
  <c r="AW5145" i="1"/>
  <c r="AY5145" i="1"/>
  <c r="AT5125" i="1"/>
  <c r="AU5125" i="1" s="1"/>
  <c r="AP5125" i="1"/>
  <c r="AQ5125" i="1" s="1"/>
  <c r="AM5125" i="1"/>
  <c r="AP5161" i="1"/>
  <c r="AQ5161" i="1" s="1"/>
  <c r="AT5161" i="1"/>
  <c r="AU5161" i="1" s="1"/>
  <c r="AM5161" i="1"/>
  <c r="AP5152" i="1"/>
  <c r="AQ5152" i="1" s="1"/>
  <c r="AT5152" i="1"/>
  <c r="AU5152" i="1" s="1"/>
  <c r="AM5152" i="1"/>
  <c r="AY5134" i="1"/>
  <c r="AW5134" i="1"/>
  <c r="AV5134" i="1"/>
  <c r="AV5107" i="1"/>
  <c r="AW5107" i="1"/>
  <c r="AQ5155" i="1"/>
  <c r="AP5102" i="1"/>
  <c r="AQ5102" i="1" s="1"/>
  <c r="AT5102" i="1"/>
  <c r="AU5102" i="1" s="1"/>
  <c r="AM5102" i="1"/>
  <c r="AT5113" i="1"/>
  <c r="AU5113" i="1" s="1"/>
  <c r="AM5113" i="1"/>
  <c r="AP5113" i="1"/>
  <c r="AQ5113" i="1" s="1"/>
  <c r="AV5098" i="1"/>
  <c r="AY5098" i="1"/>
  <c r="AW5098" i="1"/>
  <c r="AS5122" i="1"/>
  <c r="AU5122" i="1" s="1"/>
  <c r="AO5122" i="1"/>
  <c r="AQ5122" i="1" s="1"/>
  <c r="AQ5108" i="1"/>
  <c r="AU5132" i="1"/>
  <c r="AT5096" i="1"/>
  <c r="AU5096" i="1" s="1"/>
  <c r="AP5096" i="1"/>
  <c r="AQ5096" i="1" s="1"/>
  <c r="AM5096" i="1"/>
  <c r="AQ5100" i="1"/>
  <c r="AS5136" i="1"/>
  <c r="AU5136" i="1" s="1"/>
  <c r="AO5136" i="1"/>
  <c r="AQ5136" i="1" s="1"/>
  <c r="AQ5120" i="1"/>
  <c r="AU5106" i="1"/>
  <c r="AQ5101" i="1"/>
  <c r="AQ5109" i="1"/>
  <c r="AW5179" i="1" l="1"/>
  <c r="AW5158" i="1"/>
  <c r="AV5158" i="1"/>
  <c r="AY5158" i="1"/>
  <c r="AY5165" i="1"/>
  <c r="AW5164" i="1"/>
  <c r="AY5133" i="1"/>
  <c r="AW5165" i="1"/>
  <c r="AW5130" i="1"/>
  <c r="AW5099" i="1"/>
  <c r="AV5099" i="1"/>
  <c r="AY5099" i="1"/>
  <c r="AY5125" i="1"/>
  <c r="AW5125" i="1"/>
  <c r="AV5125" i="1"/>
  <c r="AY5160" i="1"/>
  <c r="AV5160" i="1"/>
  <c r="AW5160" i="1"/>
  <c r="AV5161" i="1"/>
  <c r="AW5161" i="1"/>
  <c r="AY5161" i="1"/>
  <c r="AY5137" i="1"/>
  <c r="AW5137" i="1"/>
  <c r="AV5137" i="1"/>
  <c r="AW5096" i="1"/>
  <c r="AV5096" i="1"/>
  <c r="AY5096" i="1"/>
  <c r="AW5110" i="1"/>
  <c r="AV5110" i="1"/>
  <c r="AY5110" i="1"/>
  <c r="AY5105" i="1"/>
  <c r="AW5105" i="1"/>
  <c r="AV5105" i="1"/>
  <c r="AY5113" i="1"/>
  <c r="AW5113" i="1"/>
  <c r="AV5113" i="1"/>
  <c r="AY5126" i="1"/>
  <c r="AW5126" i="1"/>
  <c r="AV5126" i="1"/>
  <c r="AW5100" i="1"/>
  <c r="AY5100" i="1"/>
  <c r="AV5100" i="1"/>
  <c r="AV5103" i="1"/>
  <c r="AW5103" i="1"/>
  <c r="AY5103" i="1"/>
  <c r="AY5129" i="1"/>
  <c r="AW5129" i="1"/>
  <c r="AV5129" i="1"/>
  <c r="AW5143" i="1"/>
  <c r="AY5143" i="1"/>
  <c r="AV5143" i="1"/>
  <c r="AV5184" i="1"/>
  <c r="AY5184" i="1"/>
  <c r="AW5184" i="1"/>
  <c r="AY5150" i="1"/>
  <c r="AW5150" i="1"/>
  <c r="AV5150" i="1"/>
  <c r="AV5153" i="1"/>
  <c r="AW5153" i="1"/>
  <c r="AY5153" i="1"/>
  <c r="AY5183" i="1"/>
  <c r="AW5183" i="1"/>
  <c r="AV5183" i="1"/>
  <c r="AY5109" i="1"/>
  <c r="AV5109" i="1"/>
  <c r="AW5109" i="1"/>
  <c r="AW5136" i="1"/>
  <c r="AY5136" i="1"/>
  <c r="AV5136" i="1"/>
  <c r="AY5122" i="1"/>
  <c r="AW5122" i="1"/>
  <c r="AV5122" i="1"/>
  <c r="AY5152" i="1"/>
  <c r="AV5152" i="1"/>
  <c r="AW5152" i="1"/>
  <c r="AW5116" i="1"/>
  <c r="AY5116" i="1"/>
  <c r="AV5116" i="1"/>
  <c r="AY5097" i="1"/>
  <c r="AW5097" i="1"/>
  <c r="AV5097" i="1"/>
  <c r="AV5111" i="1"/>
  <c r="AW5111" i="1"/>
  <c r="AY5111" i="1"/>
  <c r="AY5175" i="1"/>
  <c r="AW5175" i="1"/>
  <c r="AV5175" i="1"/>
  <c r="AY5101" i="1"/>
  <c r="AV5101" i="1"/>
  <c r="AW5101" i="1"/>
  <c r="AY5159" i="1"/>
  <c r="AW5159" i="1"/>
  <c r="AV5159" i="1"/>
  <c r="AY5117" i="1"/>
  <c r="AV5117" i="1"/>
  <c r="AW5117" i="1"/>
  <c r="AV5176" i="1"/>
  <c r="AW5176" i="1"/>
  <c r="AY5176" i="1"/>
  <c r="AW5102" i="1"/>
  <c r="AY5102" i="1"/>
  <c r="AV5102" i="1"/>
  <c r="AY5174" i="1"/>
  <c r="AW5174" i="1"/>
  <c r="AV5174" i="1"/>
  <c r="AW5168" i="1"/>
  <c r="AV5168" i="1"/>
  <c r="AY5168" i="1"/>
  <c r="AW5120" i="1"/>
  <c r="AV5120" i="1"/>
  <c r="AY5120" i="1"/>
  <c r="AW5108" i="1"/>
  <c r="AY5108" i="1"/>
  <c r="AV5108" i="1"/>
  <c r="AY5155" i="1"/>
  <c r="AW5155" i="1"/>
  <c r="AV5155" i="1"/>
  <c r="AY5178" i="1"/>
  <c r="AW5178" i="1"/>
  <c r="AV5178" i="1"/>
  <c r="AV5127" i="1"/>
  <c r="AY5127" i="1"/>
  <c r="AW5127" i="1"/>
  <c r="AV5188" i="1"/>
  <c r="AY5188" i="1"/>
  <c r="AW5188" i="1"/>
  <c r="AW5104" i="1"/>
  <c r="AV5104" i="1"/>
  <c r="AY5104" i="1"/>
  <c r="AW5124" i="1"/>
  <c r="AY5124" i="1"/>
  <c r="AV5124" i="1"/>
  <c r="AY5187" i="1"/>
  <c r="AW5187" i="1"/>
  <c r="AV5187" i="1"/>
  <c r="AI5093" i="1" l="1"/>
  <c r="AH5093" i="1"/>
  <c r="AK5093" i="1" s="1"/>
  <c r="AO5093" i="1" s="1"/>
  <c r="O5093" i="1"/>
  <c r="C5093" i="1"/>
  <c r="B5093" i="1"/>
  <c r="A5093" i="1"/>
  <c r="AI5092" i="1"/>
  <c r="AH5092" i="1"/>
  <c r="AK5092" i="1" s="1"/>
  <c r="AO5092" i="1" s="1"/>
  <c r="O5092" i="1"/>
  <c r="C5092" i="1"/>
  <c r="B5092" i="1"/>
  <c r="A5092" i="1"/>
  <c r="AI5091" i="1"/>
  <c r="AL5091" i="1" s="1"/>
  <c r="AH5091" i="1"/>
  <c r="AJ5091" i="1" s="1"/>
  <c r="O5091" i="1"/>
  <c r="C5091" i="1"/>
  <c r="B5091" i="1"/>
  <c r="A5091" i="1"/>
  <c r="AI5090" i="1"/>
  <c r="AL5090" i="1" s="1"/>
  <c r="AT5090" i="1" s="1"/>
  <c r="AH5090" i="1"/>
  <c r="AK5090" i="1" s="1"/>
  <c r="O5090" i="1"/>
  <c r="C5090" i="1"/>
  <c r="B5090" i="1"/>
  <c r="A5090" i="1"/>
  <c r="AI5089" i="1"/>
  <c r="AH5089" i="1"/>
  <c r="AK5089" i="1" s="1"/>
  <c r="AO5089" i="1" s="1"/>
  <c r="O5089" i="1"/>
  <c r="C5089" i="1"/>
  <c r="B5089" i="1"/>
  <c r="A5089" i="1"/>
  <c r="AI5088" i="1"/>
  <c r="AH5088" i="1"/>
  <c r="AK5088" i="1" s="1"/>
  <c r="AO5088" i="1" s="1"/>
  <c r="O5088" i="1"/>
  <c r="C5088" i="1"/>
  <c r="B5088" i="1"/>
  <c r="A5088" i="1"/>
  <c r="AI5087" i="1"/>
  <c r="AL5087" i="1" s="1"/>
  <c r="AH5087" i="1"/>
  <c r="O5087" i="1"/>
  <c r="C5087" i="1"/>
  <c r="B5087" i="1"/>
  <c r="A5087" i="1"/>
  <c r="AJ5086" i="1"/>
  <c r="AI5086" i="1"/>
  <c r="AL5086" i="1" s="1"/>
  <c r="AH5086" i="1"/>
  <c r="AK5086" i="1" s="1"/>
  <c r="AS5086" i="1" s="1"/>
  <c r="O5086" i="1"/>
  <c r="C5086" i="1"/>
  <c r="B5086" i="1"/>
  <c r="A5086" i="1"/>
  <c r="AI5085" i="1"/>
  <c r="AH5085" i="1"/>
  <c r="AK5085" i="1" s="1"/>
  <c r="AO5085" i="1" s="1"/>
  <c r="O5085" i="1"/>
  <c r="C5085" i="1"/>
  <c r="B5085" i="1"/>
  <c r="A5085" i="1"/>
  <c r="AI5084" i="1"/>
  <c r="AH5084" i="1"/>
  <c r="AK5084" i="1" s="1"/>
  <c r="AO5084" i="1" s="1"/>
  <c r="O5084" i="1"/>
  <c r="C5084" i="1"/>
  <c r="B5084" i="1"/>
  <c r="A5084" i="1"/>
  <c r="AI5083" i="1"/>
  <c r="AL5083" i="1" s="1"/>
  <c r="AH5083" i="1"/>
  <c r="O5083" i="1"/>
  <c r="C5083" i="1"/>
  <c r="B5083" i="1"/>
  <c r="A5083" i="1"/>
  <c r="AI5082" i="1"/>
  <c r="AL5082" i="1" s="1"/>
  <c r="AT5082" i="1" s="1"/>
  <c r="AH5082" i="1"/>
  <c r="AK5082" i="1" s="1"/>
  <c r="O5082" i="1"/>
  <c r="C5082" i="1"/>
  <c r="B5082" i="1"/>
  <c r="A5082" i="1"/>
  <c r="AI5081" i="1"/>
  <c r="AH5081" i="1"/>
  <c r="AK5081" i="1" s="1"/>
  <c r="AO5081" i="1" s="1"/>
  <c r="O5081" i="1"/>
  <c r="C5081" i="1"/>
  <c r="B5081" i="1"/>
  <c r="A5081" i="1"/>
  <c r="AI5080" i="1"/>
  <c r="AH5080" i="1"/>
  <c r="AK5080" i="1" s="1"/>
  <c r="AO5080" i="1" s="1"/>
  <c r="O5080" i="1"/>
  <c r="C5080" i="1"/>
  <c r="B5080" i="1"/>
  <c r="A5080" i="1"/>
  <c r="AI5079" i="1"/>
  <c r="AL5079" i="1" s="1"/>
  <c r="AH5079" i="1"/>
  <c r="O5079" i="1"/>
  <c r="C5079" i="1"/>
  <c r="B5079" i="1"/>
  <c r="A5079" i="1"/>
  <c r="AI5078" i="1"/>
  <c r="AL5078" i="1" s="1"/>
  <c r="AH5078" i="1"/>
  <c r="AK5078" i="1" s="1"/>
  <c r="AS5078" i="1" s="1"/>
  <c r="O5078" i="1"/>
  <c r="C5078" i="1"/>
  <c r="B5078" i="1"/>
  <c r="A5078" i="1"/>
  <c r="AI5077" i="1"/>
  <c r="AH5077" i="1"/>
  <c r="AK5077" i="1" s="1"/>
  <c r="AS5077" i="1" s="1"/>
  <c r="O5077" i="1"/>
  <c r="C5077" i="1"/>
  <c r="B5077" i="1"/>
  <c r="A5077" i="1"/>
  <c r="AI5076" i="1"/>
  <c r="AH5076" i="1"/>
  <c r="AK5076" i="1" s="1"/>
  <c r="AO5076" i="1" s="1"/>
  <c r="O5076" i="1"/>
  <c r="C5076" i="1"/>
  <c r="B5076" i="1"/>
  <c r="A5076" i="1"/>
  <c r="AI5075" i="1"/>
  <c r="AL5075" i="1" s="1"/>
  <c r="AT5075" i="1" s="1"/>
  <c r="AH5075" i="1"/>
  <c r="O5075" i="1"/>
  <c r="C5075" i="1"/>
  <c r="B5075" i="1"/>
  <c r="A5075" i="1"/>
  <c r="AI5074" i="1"/>
  <c r="AH5074" i="1"/>
  <c r="AK5074" i="1" s="1"/>
  <c r="O5074" i="1"/>
  <c r="C5074" i="1"/>
  <c r="B5074" i="1"/>
  <c r="A5074" i="1"/>
  <c r="AI5073" i="1"/>
  <c r="AL5073" i="1" s="1"/>
  <c r="AT5073" i="1" s="1"/>
  <c r="AH5073" i="1"/>
  <c r="AK5073" i="1" s="1"/>
  <c r="O5073" i="1"/>
  <c r="C5073" i="1"/>
  <c r="B5073" i="1"/>
  <c r="A5073" i="1"/>
  <c r="AI5072" i="1"/>
  <c r="AL5072" i="1" s="1"/>
  <c r="AH5072" i="1"/>
  <c r="AK5072" i="1" s="1"/>
  <c r="O5072" i="1"/>
  <c r="C5072" i="1"/>
  <c r="B5072" i="1"/>
  <c r="A5072" i="1"/>
  <c r="AI5071" i="1"/>
  <c r="AL5071" i="1" s="1"/>
  <c r="AH5071" i="1"/>
  <c r="AK5071" i="1" s="1"/>
  <c r="O5071" i="1"/>
  <c r="C5071" i="1"/>
  <c r="B5071" i="1"/>
  <c r="A5071" i="1"/>
  <c r="AP5070" i="1"/>
  <c r="AI5070" i="1"/>
  <c r="AL5070" i="1" s="1"/>
  <c r="AT5070" i="1" s="1"/>
  <c r="AH5070" i="1"/>
  <c r="AK5070" i="1" s="1"/>
  <c r="O5070" i="1"/>
  <c r="C5070" i="1"/>
  <c r="B5070" i="1"/>
  <c r="A5070" i="1"/>
  <c r="AI5069" i="1"/>
  <c r="AL5069" i="1" s="1"/>
  <c r="AH5069" i="1"/>
  <c r="O5069" i="1"/>
  <c r="C5069" i="1"/>
  <c r="B5069" i="1"/>
  <c r="A5069" i="1"/>
  <c r="AI5068" i="1"/>
  <c r="AH5068" i="1"/>
  <c r="AK5068" i="1" s="1"/>
  <c r="O5068" i="1"/>
  <c r="C5068" i="1"/>
  <c r="B5068" i="1"/>
  <c r="A5068" i="1"/>
  <c r="AI5067" i="1"/>
  <c r="AH5067" i="1"/>
  <c r="AK5067" i="1" s="1"/>
  <c r="O5067" i="1"/>
  <c r="C5067" i="1"/>
  <c r="B5067" i="1"/>
  <c r="A5067" i="1"/>
  <c r="AI5066" i="1"/>
  <c r="AH5066" i="1"/>
  <c r="AK5066" i="1" s="1"/>
  <c r="O5066" i="1"/>
  <c r="C5066" i="1"/>
  <c r="B5066" i="1"/>
  <c r="A5066" i="1"/>
  <c r="AI5065" i="1"/>
  <c r="AH5065" i="1"/>
  <c r="AK5065" i="1" s="1"/>
  <c r="AS5065" i="1" s="1"/>
  <c r="O5065" i="1"/>
  <c r="C5065" i="1"/>
  <c r="B5065" i="1"/>
  <c r="A5065" i="1"/>
  <c r="AI5064" i="1"/>
  <c r="AH5064" i="1"/>
  <c r="AK5064" i="1" s="1"/>
  <c r="O5064" i="1"/>
  <c r="C5064" i="1"/>
  <c r="B5064" i="1"/>
  <c r="A5064" i="1"/>
  <c r="AI5063" i="1"/>
  <c r="AL5063" i="1" s="1"/>
  <c r="AT5063" i="1" s="1"/>
  <c r="AH5063" i="1"/>
  <c r="AK5063" i="1" s="1"/>
  <c r="O5063" i="1"/>
  <c r="C5063" i="1"/>
  <c r="B5063" i="1"/>
  <c r="A5063" i="1"/>
  <c r="AI5062" i="1"/>
  <c r="AL5062" i="1" s="1"/>
  <c r="AH5062" i="1"/>
  <c r="AK5062" i="1" s="1"/>
  <c r="AS5062" i="1" s="1"/>
  <c r="O5062" i="1"/>
  <c r="C5062" i="1"/>
  <c r="B5062" i="1"/>
  <c r="A5062" i="1"/>
  <c r="AI5061" i="1"/>
  <c r="AL5061" i="1" s="1"/>
  <c r="AT5061" i="1" s="1"/>
  <c r="AH5061" i="1"/>
  <c r="O5061" i="1"/>
  <c r="C5061" i="1"/>
  <c r="B5061" i="1"/>
  <c r="A5061" i="1"/>
  <c r="AI5060" i="1"/>
  <c r="AL5060" i="1" s="1"/>
  <c r="AP5060" i="1" s="1"/>
  <c r="AH5060" i="1"/>
  <c r="AK5060" i="1" s="1"/>
  <c r="AO5060" i="1" s="1"/>
  <c r="O5060" i="1"/>
  <c r="C5060" i="1"/>
  <c r="B5060" i="1"/>
  <c r="A5060" i="1"/>
  <c r="AI5059" i="1"/>
  <c r="AL5059" i="1" s="1"/>
  <c r="AH5059" i="1"/>
  <c r="O5059" i="1"/>
  <c r="C5059" i="1"/>
  <c r="B5059" i="1"/>
  <c r="A5059" i="1"/>
  <c r="AI5058" i="1"/>
  <c r="AH5058" i="1"/>
  <c r="AK5058" i="1" s="1"/>
  <c r="O5058" i="1"/>
  <c r="C5058" i="1"/>
  <c r="B5058" i="1"/>
  <c r="A5058" i="1"/>
  <c r="AI5057" i="1"/>
  <c r="AH5057" i="1"/>
  <c r="AK5057" i="1" s="1"/>
  <c r="AS5057" i="1" s="1"/>
  <c r="O5057" i="1"/>
  <c r="C5057" i="1"/>
  <c r="B5057" i="1"/>
  <c r="A5057" i="1"/>
  <c r="AI5056" i="1"/>
  <c r="AL5056" i="1" s="1"/>
  <c r="AT5056" i="1" s="1"/>
  <c r="AH5056" i="1"/>
  <c r="AK5056" i="1" s="1"/>
  <c r="O5056" i="1"/>
  <c r="C5056" i="1"/>
  <c r="B5056" i="1"/>
  <c r="A5056" i="1"/>
  <c r="AI5055" i="1"/>
  <c r="AL5055" i="1" s="1"/>
  <c r="AH5055" i="1"/>
  <c r="O5055" i="1"/>
  <c r="C5055" i="1"/>
  <c r="B5055" i="1"/>
  <c r="A5055" i="1"/>
  <c r="AI5054" i="1"/>
  <c r="AL5054" i="1" s="1"/>
  <c r="AP5054" i="1" s="1"/>
  <c r="AH5054" i="1"/>
  <c r="AJ5054" i="1" s="1"/>
  <c r="O5054" i="1"/>
  <c r="C5054" i="1"/>
  <c r="B5054" i="1"/>
  <c r="A5054" i="1"/>
  <c r="AI5053" i="1"/>
  <c r="AL5053" i="1" s="1"/>
  <c r="AP5053" i="1" s="1"/>
  <c r="AH5053" i="1"/>
  <c r="O5053" i="1"/>
  <c r="C5053" i="1"/>
  <c r="B5053" i="1"/>
  <c r="A5053" i="1"/>
  <c r="AI5052" i="1"/>
  <c r="AL5052" i="1" s="1"/>
  <c r="AH5052" i="1"/>
  <c r="AK5052" i="1" s="1"/>
  <c r="O5052" i="1"/>
  <c r="C5052" i="1"/>
  <c r="B5052" i="1"/>
  <c r="A5052" i="1"/>
  <c r="AI5051" i="1"/>
  <c r="AL5051" i="1" s="1"/>
  <c r="AP5051" i="1" s="1"/>
  <c r="AH5051" i="1"/>
  <c r="AK5051" i="1" s="1"/>
  <c r="AS5051" i="1" s="1"/>
  <c r="O5051" i="1"/>
  <c r="C5051" i="1"/>
  <c r="B5051" i="1"/>
  <c r="A5051" i="1"/>
  <c r="AI5050" i="1"/>
  <c r="AL5050" i="1" s="1"/>
  <c r="AH5050" i="1"/>
  <c r="AJ5050" i="1" s="1"/>
  <c r="O5050" i="1"/>
  <c r="C5050" i="1"/>
  <c r="B5050" i="1"/>
  <c r="A5050" i="1"/>
  <c r="AI5049" i="1"/>
  <c r="AL5049" i="1" s="1"/>
  <c r="AH5049" i="1"/>
  <c r="AK5049" i="1" s="1"/>
  <c r="AO5049" i="1" s="1"/>
  <c r="O5049" i="1"/>
  <c r="C5049" i="1"/>
  <c r="B5049" i="1"/>
  <c r="A5049" i="1"/>
  <c r="AI5048" i="1"/>
  <c r="AH5048" i="1"/>
  <c r="AK5048" i="1" s="1"/>
  <c r="C5048" i="1"/>
  <c r="B5048" i="1"/>
  <c r="A5048" i="1"/>
  <c r="O5048" i="1" s="1"/>
  <c r="AI5047" i="1"/>
  <c r="AL5047" i="1" s="1"/>
  <c r="AT5047" i="1" s="1"/>
  <c r="AH5047" i="1"/>
  <c r="C5047" i="1"/>
  <c r="B5047" i="1"/>
  <c r="A5047" i="1"/>
  <c r="O5047" i="1" s="1"/>
  <c r="AI5045" i="1"/>
  <c r="AL5045" i="1" s="1"/>
  <c r="AT5045" i="1" s="1"/>
  <c r="AH5045" i="1"/>
  <c r="AK5045" i="1" s="1"/>
  <c r="AS5045" i="1" s="1"/>
  <c r="O5045" i="1"/>
  <c r="C5045" i="1"/>
  <c r="B5045" i="1"/>
  <c r="A5045" i="1"/>
  <c r="AI5044" i="1"/>
  <c r="AL5044" i="1" s="1"/>
  <c r="AP5044" i="1" s="1"/>
  <c r="AH5044" i="1"/>
  <c r="AK5044" i="1" s="1"/>
  <c r="AS5044" i="1" s="1"/>
  <c r="O5044" i="1"/>
  <c r="C5044" i="1"/>
  <c r="B5044" i="1"/>
  <c r="A5044" i="1"/>
  <c r="AI5043" i="1"/>
  <c r="AL5043" i="1" s="1"/>
  <c r="AH5043" i="1"/>
  <c r="AK5043" i="1" s="1"/>
  <c r="AO5043" i="1" s="1"/>
  <c r="O5043" i="1"/>
  <c r="C5043" i="1"/>
  <c r="B5043" i="1"/>
  <c r="A5043" i="1"/>
  <c r="AI5042" i="1"/>
  <c r="AL5042" i="1" s="1"/>
  <c r="AT5042" i="1" s="1"/>
  <c r="AH5042" i="1"/>
  <c r="AJ5042" i="1" s="1"/>
  <c r="O5042" i="1"/>
  <c r="C5042" i="1"/>
  <c r="B5042" i="1"/>
  <c r="A5042" i="1"/>
  <c r="AI5041" i="1"/>
  <c r="AH5041" i="1"/>
  <c r="AK5041" i="1" s="1"/>
  <c r="O5041" i="1"/>
  <c r="C5041" i="1"/>
  <c r="B5041" i="1"/>
  <c r="A5041" i="1"/>
  <c r="AI5040" i="1"/>
  <c r="AL5040" i="1" s="1"/>
  <c r="AP5040" i="1" s="1"/>
  <c r="AH5040" i="1"/>
  <c r="AK5040" i="1" s="1"/>
  <c r="AO5040" i="1" s="1"/>
  <c r="O5040" i="1"/>
  <c r="C5040" i="1"/>
  <c r="B5040" i="1"/>
  <c r="A5040" i="1"/>
  <c r="AL5039" i="1"/>
  <c r="AI5039" i="1"/>
  <c r="AH5039" i="1"/>
  <c r="AK5039" i="1" s="1"/>
  <c r="O5039" i="1"/>
  <c r="C5039" i="1"/>
  <c r="B5039" i="1"/>
  <c r="A5039" i="1"/>
  <c r="AI5038" i="1"/>
  <c r="AH5038" i="1"/>
  <c r="AK5038" i="1" s="1"/>
  <c r="O5038" i="1"/>
  <c r="C5038" i="1"/>
  <c r="B5038" i="1"/>
  <c r="A5038" i="1"/>
  <c r="AI5037" i="1"/>
  <c r="AL5037" i="1" s="1"/>
  <c r="AP5037" i="1" s="1"/>
  <c r="AH5037" i="1"/>
  <c r="AK5037" i="1" s="1"/>
  <c r="AO5037" i="1" s="1"/>
  <c r="O5037" i="1"/>
  <c r="C5037" i="1"/>
  <c r="B5037" i="1"/>
  <c r="A5037" i="1"/>
  <c r="AI5036" i="1"/>
  <c r="AH5036" i="1"/>
  <c r="AK5036" i="1" s="1"/>
  <c r="AO5036" i="1" s="1"/>
  <c r="O5036" i="1"/>
  <c r="C5036" i="1"/>
  <c r="B5036" i="1"/>
  <c r="A5036" i="1"/>
  <c r="AI5035" i="1"/>
  <c r="AL5035" i="1" s="1"/>
  <c r="AH5035" i="1"/>
  <c r="AK5035" i="1" s="1"/>
  <c r="AO5035" i="1" s="1"/>
  <c r="O5035" i="1"/>
  <c r="C5035" i="1"/>
  <c r="B5035" i="1"/>
  <c r="A5035" i="1"/>
  <c r="AI5034" i="1"/>
  <c r="AL5034" i="1" s="1"/>
  <c r="AP5034" i="1" s="1"/>
  <c r="AH5034" i="1"/>
  <c r="AJ5034" i="1" s="1"/>
  <c r="O5034" i="1"/>
  <c r="C5034" i="1"/>
  <c r="B5034" i="1"/>
  <c r="A5034" i="1"/>
  <c r="AI5033" i="1"/>
  <c r="AL5033" i="1" s="1"/>
  <c r="AH5033" i="1"/>
  <c r="O5033" i="1"/>
  <c r="C5033" i="1"/>
  <c r="B5033" i="1"/>
  <c r="A5033" i="1"/>
  <c r="AI5032" i="1"/>
  <c r="AL5032" i="1" s="1"/>
  <c r="AH5032" i="1"/>
  <c r="AK5032" i="1" s="1"/>
  <c r="AS5032" i="1" s="1"/>
  <c r="O5032" i="1"/>
  <c r="C5032" i="1"/>
  <c r="B5032" i="1"/>
  <c r="A5032" i="1"/>
  <c r="AI5031" i="1"/>
  <c r="AL5031" i="1" s="1"/>
  <c r="AT5031" i="1" s="1"/>
  <c r="AH5031" i="1"/>
  <c r="AK5031" i="1" s="1"/>
  <c r="AS5031" i="1" s="1"/>
  <c r="O5031" i="1"/>
  <c r="C5031" i="1"/>
  <c r="B5031" i="1"/>
  <c r="A5031" i="1"/>
  <c r="AI5030" i="1"/>
  <c r="AH5030" i="1"/>
  <c r="AK5030" i="1" s="1"/>
  <c r="AS5030" i="1" s="1"/>
  <c r="O5030" i="1"/>
  <c r="C5030" i="1"/>
  <c r="B5030" i="1"/>
  <c r="A5030" i="1"/>
  <c r="AI5029" i="1"/>
  <c r="AL5029" i="1" s="1"/>
  <c r="AH5029" i="1"/>
  <c r="AK5029" i="1" s="1"/>
  <c r="AS5029" i="1" s="1"/>
  <c r="O5029" i="1"/>
  <c r="C5029" i="1"/>
  <c r="B5029" i="1"/>
  <c r="A5029" i="1"/>
  <c r="AI5028" i="1"/>
  <c r="AH5028" i="1"/>
  <c r="AK5028" i="1" s="1"/>
  <c r="O5028" i="1"/>
  <c r="C5028" i="1"/>
  <c r="B5028" i="1"/>
  <c r="A5028" i="1"/>
  <c r="AI5027" i="1"/>
  <c r="AH5027" i="1"/>
  <c r="AK5027" i="1" s="1"/>
  <c r="O5027" i="1"/>
  <c r="C5027" i="1"/>
  <c r="B5027" i="1"/>
  <c r="A5027" i="1"/>
  <c r="AI5026" i="1"/>
  <c r="AL5026" i="1" s="1"/>
  <c r="AH5026" i="1"/>
  <c r="AK5026" i="1" s="1"/>
  <c r="AS5026" i="1" s="1"/>
  <c r="O5026" i="1"/>
  <c r="C5026" i="1"/>
  <c r="B5026" i="1"/>
  <c r="A5026" i="1"/>
  <c r="AI5025" i="1"/>
  <c r="AL5025" i="1" s="1"/>
  <c r="AH5025" i="1"/>
  <c r="AK5025" i="1" s="1"/>
  <c r="O5025" i="1"/>
  <c r="C5025" i="1"/>
  <c r="B5025" i="1"/>
  <c r="A5025" i="1"/>
  <c r="AI5024" i="1"/>
  <c r="AH5024" i="1"/>
  <c r="AK5024" i="1" s="1"/>
  <c r="O5024" i="1"/>
  <c r="C5024" i="1"/>
  <c r="B5024" i="1"/>
  <c r="A5024" i="1"/>
  <c r="AI5023" i="1"/>
  <c r="AH5023" i="1"/>
  <c r="AK5023" i="1" s="1"/>
  <c r="O5023" i="1"/>
  <c r="C5023" i="1"/>
  <c r="B5023" i="1"/>
  <c r="A5023" i="1"/>
  <c r="AI5022" i="1"/>
  <c r="AL5022" i="1" s="1"/>
  <c r="AH5022" i="1"/>
  <c r="O5022" i="1"/>
  <c r="C5022" i="1"/>
  <c r="B5022" i="1"/>
  <c r="A5022" i="1"/>
  <c r="AI5021" i="1"/>
  <c r="AL5021" i="1" s="1"/>
  <c r="AH5021" i="1"/>
  <c r="AK5021" i="1" s="1"/>
  <c r="AS5021" i="1" s="1"/>
  <c r="O5021" i="1"/>
  <c r="C5021" i="1"/>
  <c r="B5021" i="1"/>
  <c r="A5021" i="1"/>
  <c r="AI5020" i="1"/>
  <c r="AH5020" i="1"/>
  <c r="AK5020" i="1" s="1"/>
  <c r="O5020" i="1"/>
  <c r="C5020" i="1"/>
  <c r="B5020" i="1"/>
  <c r="A5020" i="1"/>
  <c r="AI5019" i="1"/>
  <c r="AL5019" i="1" s="1"/>
  <c r="AT5019" i="1" s="1"/>
  <c r="AH5019" i="1"/>
  <c r="AK5019" i="1" s="1"/>
  <c r="O5019" i="1"/>
  <c r="C5019" i="1"/>
  <c r="B5019" i="1"/>
  <c r="A5019" i="1"/>
  <c r="AI5018" i="1"/>
  <c r="AL5018" i="1" s="1"/>
  <c r="AH5018" i="1"/>
  <c r="AK5018" i="1" s="1"/>
  <c r="AS5018" i="1" s="1"/>
  <c r="O5018" i="1"/>
  <c r="C5018" i="1"/>
  <c r="B5018" i="1"/>
  <c r="A5018" i="1"/>
  <c r="AK5017" i="1"/>
  <c r="AS5017" i="1" s="1"/>
  <c r="AI5017" i="1"/>
  <c r="AL5017" i="1" s="1"/>
  <c r="AH5017" i="1"/>
  <c r="O5017" i="1"/>
  <c r="C5017" i="1"/>
  <c r="B5017" i="1"/>
  <c r="A5017" i="1"/>
  <c r="AI5016" i="1"/>
  <c r="AH5016" i="1"/>
  <c r="AK5016" i="1" s="1"/>
  <c r="O5016" i="1"/>
  <c r="C5016" i="1"/>
  <c r="B5016" i="1"/>
  <c r="A5016" i="1"/>
  <c r="AI5015" i="1"/>
  <c r="AL5015" i="1" s="1"/>
  <c r="AT5015" i="1" s="1"/>
  <c r="AH5015" i="1"/>
  <c r="AK5015" i="1" s="1"/>
  <c r="O5015" i="1"/>
  <c r="C5015" i="1"/>
  <c r="B5015" i="1"/>
  <c r="A5015" i="1"/>
  <c r="AI5014" i="1"/>
  <c r="AL5014" i="1" s="1"/>
  <c r="AH5014" i="1"/>
  <c r="AK5014" i="1" s="1"/>
  <c r="AS5014" i="1" s="1"/>
  <c r="O5014" i="1"/>
  <c r="C5014" i="1"/>
  <c r="B5014" i="1"/>
  <c r="A5014" i="1"/>
  <c r="AI5013" i="1"/>
  <c r="AL5013" i="1" s="1"/>
  <c r="AH5013" i="1"/>
  <c r="AK5013" i="1" s="1"/>
  <c r="O5013" i="1"/>
  <c r="C5013" i="1"/>
  <c r="B5013" i="1"/>
  <c r="A5013" i="1"/>
  <c r="AI5012" i="1"/>
  <c r="AH5012" i="1"/>
  <c r="AK5012" i="1" s="1"/>
  <c r="O5012" i="1"/>
  <c r="C5012" i="1"/>
  <c r="B5012" i="1"/>
  <c r="A5012" i="1"/>
  <c r="AI5011" i="1"/>
  <c r="AL5011" i="1" s="1"/>
  <c r="AT5011" i="1" s="1"/>
  <c r="AH5011" i="1"/>
  <c r="O5011" i="1"/>
  <c r="C5011" i="1"/>
  <c r="B5011" i="1"/>
  <c r="A5011" i="1"/>
  <c r="AI5010" i="1"/>
  <c r="AL5010" i="1" s="1"/>
  <c r="AH5010" i="1"/>
  <c r="AK5010" i="1" s="1"/>
  <c r="AS5010" i="1" s="1"/>
  <c r="O5010" i="1"/>
  <c r="C5010" i="1"/>
  <c r="B5010" i="1"/>
  <c r="A5010" i="1"/>
  <c r="AI5009" i="1"/>
  <c r="AL5009" i="1" s="1"/>
  <c r="AH5009" i="1"/>
  <c r="AK5009" i="1" s="1"/>
  <c r="C5009" i="1"/>
  <c r="B5009" i="1"/>
  <c r="A5009" i="1"/>
  <c r="O5009" i="1" s="1"/>
  <c r="AI5008" i="1"/>
  <c r="AH5008" i="1"/>
  <c r="AK5008" i="1" s="1"/>
  <c r="C5008" i="1"/>
  <c r="B5008" i="1"/>
  <c r="A5008" i="1"/>
  <c r="O5008" i="1" s="1"/>
  <c r="AI5007" i="1"/>
  <c r="AL5007" i="1" s="1"/>
  <c r="AT5007" i="1" s="1"/>
  <c r="AH5007" i="1"/>
  <c r="C5007" i="1"/>
  <c r="B5007" i="1"/>
  <c r="A5007" i="1"/>
  <c r="O5007" i="1" s="1"/>
  <c r="AI5006" i="1"/>
  <c r="AL5006" i="1" s="1"/>
  <c r="AH5006" i="1"/>
  <c r="AK5006" i="1" s="1"/>
  <c r="AS5006" i="1" s="1"/>
  <c r="O5006" i="1"/>
  <c r="C5006" i="1"/>
  <c r="B5006" i="1"/>
  <c r="A5006" i="1"/>
  <c r="AI5005" i="1"/>
  <c r="AL5005" i="1" s="1"/>
  <c r="AH5005" i="1"/>
  <c r="AK5005" i="1" s="1"/>
  <c r="O5005" i="1"/>
  <c r="C5005" i="1"/>
  <c r="B5005" i="1"/>
  <c r="A5005" i="1"/>
  <c r="AI5004" i="1"/>
  <c r="AL5004" i="1" s="1"/>
  <c r="AP5004" i="1" s="1"/>
  <c r="AH5004" i="1"/>
  <c r="AK5004" i="1" s="1"/>
  <c r="O5004" i="1"/>
  <c r="C5004" i="1"/>
  <c r="B5004" i="1"/>
  <c r="A5004" i="1"/>
  <c r="AI5003" i="1"/>
  <c r="AL5003" i="1" s="1"/>
  <c r="AT5003" i="1" s="1"/>
  <c r="AH5003" i="1"/>
  <c r="AJ5003" i="1" s="1"/>
  <c r="C5003" i="1"/>
  <c r="B5003" i="1"/>
  <c r="A5003" i="1"/>
  <c r="O5003" i="1" s="1"/>
  <c r="AI5002" i="1"/>
  <c r="AL5002" i="1" s="1"/>
  <c r="AH5002" i="1"/>
  <c r="AK5002" i="1" s="1"/>
  <c r="C5002" i="1"/>
  <c r="B5002" i="1"/>
  <c r="A5002" i="1"/>
  <c r="O5002" i="1" s="1"/>
  <c r="AI5001" i="1"/>
  <c r="AL5001" i="1" s="1"/>
  <c r="AH5001" i="1"/>
  <c r="AK5001" i="1" s="1"/>
  <c r="C5001" i="1"/>
  <c r="B5001" i="1"/>
  <c r="A5001" i="1"/>
  <c r="O5001" i="1" s="1"/>
  <c r="AJ5023" i="1" l="1"/>
  <c r="AO5065" i="1"/>
  <c r="AJ5067" i="1"/>
  <c r="AJ5022" i="1"/>
  <c r="AJ5033" i="1"/>
  <c r="AM5062" i="1"/>
  <c r="AJ5078" i="1"/>
  <c r="AJ5011" i="1"/>
  <c r="AM5044" i="1"/>
  <c r="AJ5012" i="1"/>
  <c r="AJ5020" i="1"/>
  <c r="AJ5027" i="1"/>
  <c r="AJ5038" i="1"/>
  <c r="AQ5040" i="1"/>
  <c r="AJ5062" i="1"/>
  <c r="AJ5063" i="1"/>
  <c r="AL5067" i="1"/>
  <c r="AP5067" i="1" s="1"/>
  <c r="AJ5007" i="1"/>
  <c r="AJ5016" i="1"/>
  <c r="AL5027" i="1"/>
  <c r="AT5027" i="1" s="1"/>
  <c r="AJ5030" i="1"/>
  <c r="AK5034" i="1"/>
  <c r="AS5034" i="1" s="1"/>
  <c r="AJ5037" i="1"/>
  <c r="AM5045" i="1"/>
  <c r="AT5054" i="1"/>
  <c r="AO5057" i="1"/>
  <c r="AT5062" i="1"/>
  <c r="AJ5065" i="1"/>
  <c r="AJ5082" i="1"/>
  <c r="AJ5029" i="1"/>
  <c r="AJ5032" i="1"/>
  <c r="AK5033" i="1"/>
  <c r="AO5033" i="1" s="1"/>
  <c r="AJ5036" i="1"/>
  <c r="AJ5045" i="1"/>
  <c r="AJ5059" i="1"/>
  <c r="AL5065" i="1"/>
  <c r="AM5065" i="1" s="1"/>
  <c r="AJ5068" i="1"/>
  <c r="AJ5071" i="1"/>
  <c r="AJ5084" i="1"/>
  <c r="AO5066" i="1"/>
  <c r="AS5066" i="1"/>
  <c r="AP5069" i="1"/>
  <c r="AT5069" i="1"/>
  <c r="AS5002" i="1"/>
  <c r="AU5002" i="1" s="1"/>
  <c r="AO5002" i="1"/>
  <c r="AP5022" i="1"/>
  <c r="AO5068" i="1"/>
  <c r="AS5068" i="1"/>
  <c r="AT5071" i="1"/>
  <c r="AP5071" i="1"/>
  <c r="AO5074" i="1"/>
  <c r="AS5074" i="1"/>
  <c r="AO5041" i="1"/>
  <c r="AS5041" i="1"/>
  <c r="AM5018" i="1"/>
  <c r="AT5018" i="1"/>
  <c r="AU5018" i="1" s="1"/>
  <c r="AP5018" i="1"/>
  <c r="AS5025" i="1"/>
  <c r="AO5025" i="1"/>
  <c r="AS5028" i="1"/>
  <c r="AO5028" i="1"/>
  <c r="AS5067" i="1"/>
  <c r="AO5067" i="1"/>
  <c r="AQ5067" i="1" s="1"/>
  <c r="AJ5006" i="1"/>
  <c r="AJ5008" i="1"/>
  <c r="AJ5015" i="1"/>
  <c r="AO5017" i="1"/>
  <c r="AJ5018" i="1"/>
  <c r="AJ5021" i="1"/>
  <c r="AJ5024" i="1"/>
  <c r="AP5031" i="1"/>
  <c r="AL5036" i="1"/>
  <c r="AP5036" i="1" s="1"/>
  <c r="AQ5036" i="1" s="1"/>
  <c r="AT5037" i="1"/>
  <c r="AL5038" i="1"/>
  <c r="AM5038" i="1" s="1"/>
  <c r="AP5045" i="1"/>
  <c r="AS5049" i="1"/>
  <c r="AU5049" i="1" s="1"/>
  <c r="AK5050" i="1"/>
  <c r="AJ5051" i="1"/>
  <c r="AT5053" i="1"/>
  <c r="AK5054" i="1"/>
  <c r="AK5059" i="1"/>
  <c r="AS5059" i="1" s="1"/>
  <c r="AP5062" i="1"/>
  <c r="AJ5083" i="1"/>
  <c r="AM5086" i="1"/>
  <c r="AT5086" i="1"/>
  <c r="AU5086" i="1" s="1"/>
  <c r="AS5092" i="1"/>
  <c r="AP5003" i="1"/>
  <c r="AJ5002" i="1"/>
  <c r="AJ5014" i="1"/>
  <c r="AM5026" i="1"/>
  <c r="AJ5010" i="1"/>
  <c r="AK5022" i="1"/>
  <c r="AS5022" i="1" s="1"/>
  <c r="AK5003" i="1"/>
  <c r="AO5003" i="1" s="1"/>
  <c r="AJ5004" i="1"/>
  <c r="AJ5009" i="1"/>
  <c r="AJ5013" i="1"/>
  <c r="AJ5017" i="1"/>
  <c r="AJ5019" i="1"/>
  <c r="AO5021" i="1"/>
  <c r="AL5023" i="1"/>
  <c r="AT5023" i="1" s="1"/>
  <c r="AP5026" i="1"/>
  <c r="AJ5031" i="1"/>
  <c r="AJ5035" i="1"/>
  <c r="AS5036" i="1"/>
  <c r="AQ5037" i="1"/>
  <c r="AV5037" i="1" s="1"/>
  <c r="AT5044" i="1"/>
  <c r="AU5044" i="1" s="1"/>
  <c r="AU5045" i="1"/>
  <c r="AJ5052" i="1"/>
  <c r="AM5056" i="1"/>
  <c r="AP5063" i="1"/>
  <c r="AO5078" i="1"/>
  <c r="AK5083" i="1"/>
  <c r="AO5083" i="1" s="1"/>
  <c r="AL5084" i="1"/>
  <c r="AS5085" i="1"/>
  <c r="AJ5090" i="1"/>
  <c r="AJ5092" i="1"/>
  <c r="AJ5025" i="1"/>
  <c r="AJ5026" i="1"/>
  <c r="AJ5028" i="1"/>
  <c r="AO5029" i="1"/>
  <c r="AL5030" i="1"/>
  <c r="AP5030" i="1" s="1"/>
  <c r="AO5034" i="1"/>
  <c r="AQ5034" i="1" s="1"/>
  <c r="AV5034" i="1" s="1"/>
  <c r="AO5045" i="1"/>
  <c r="AQ5045" i="1" s="1"/>
  <c r="AJ5049" i="1"/>
  <c r="AO5051" i="1"/>
  <c r="AQ5051" i="1" s="1"/>
  <c r="AV5051" i="1" s="1"/>
  <c r="AJ5060" i="1"/>
  <c r="AL5068" i="1"/>
  <c r="AT5068" i="1" s="1"/>
  <c r="AJ5070" i="1"/>
  <c r="AS5076" i="1"/>
  <c r="AM5078" i="1"/>
  <c r="AT5078" i="1"/>
  <c r="AS5084" i="1"/>
  <c r="AO5086" i="1"/>
  <c r="AK5091" i="1"/>
  <c r="AM5091" i="1" s="1"/>
  <c r="AL5092" i="1"/>
  <c r="AT5092" i="1" s="1"/>
  <c r="AU5092" i="1" s="1"/>
  <c r="AS5093" i="1"/>
  <c r="AM5002" i="1"/>
  <c r="AP5002" i="1"/>
  <c r="AQ5002" i="1" s="1"/>
  <c r="AT5002" i="1"/>
  <c r="AO5009" i="1"/>
  <c r="AS5009" i="1"/>
  <c r="AM5010" i="1"/>
  <c r="AP5010" i="1"/>
  <c r="AT5010" i="1"/>
  <c r="AU5010" i="1" s="1"/>
  <c r="AM5014" i="1"/>
  <c r="AP5014" i="1"/>
  <c r="AT5014" i="1"/>
  <c r="AU5014" i="1" s="1"/>
  <c r="AO5023" i="1"/>
  <c r="AS5023" i="1"/>
  <c r="AO5001" i="1"/>
  <c r="AS5001" i="1"/>
  <c r="AS5004" i="1"/>
  <c r="AO5004" i="1"/>
  <c r="AQ5004" i="1" s="1"/>
  <c r="AM5005" i="1"/>
  <c r="AP5005" i="1"/>
  <c r="AT5005" i="1"/>
  <c r="AT5009" i="1"/>
  <c r="AP5009" i="1"/>
  <c r="AM5009" i="1"/>
  <c r="AP5013" i="1"/>
  <c r="AT5013" i="1"/>
  <c r="AM5013" i="1"/>
  <c r="AP5017" i="1"/>
  <c r="AQ5017" i="1" s="1"/>
  <c r="AT5017" i="1"/>
  <c r="AU5017" i="1" s="1"/>
  <c r="AM5017" i="1"/>
  <c r="AO5019" i="1"/>
  <c r="AS5019" i="1"/>
  <c r="AU5019" i="1" s="1"/>
  <c r="AS5038" i="1"/>
  <c r="AO5038" i="1"/>
  <c r="AP5001" i="1"/>
  <c r="AT5001" i="1"/>
  <c r="AM5001" i="1"/>
  <c r="AO5012" i="1"/>
  <c r="AS5012" i="1"/>
  <c r="AO5016" i="1"/>
  <c r="AS5016" i="1"/>
  <c r="AP5025" i="1"/>
  <c r="AQ5025" i="1" s="1"/>
  <c r="AT5025" i="1"/>
  <c r="AM5025" i="1"/>
  <c r="AV5040" i="1"/>
  <c r="AT5043" i="1"/>
  <c r="AP5043" i="1"/>
  <c r="AQ5043" i="1" s="1"/>
  <c r="AM5043" i="1"/>
  <c r="AS5005" i="1"/>
  <c r="AO5005" i="1"/>
  <c r="AO5013" i="1"/>
  <c r="AQ5013" i="1" s="1"/>
  <c r="AS5013" i="1"/>
  <c r="AO5020" i="1"/>
  <c r="AS5020" i="1"/>
  <c r="AP5029" i="1"/>
  <c r="AT5029" i="1"/>
  <c r="AU5029" i="1" s="1"/>
  <c r="AM5029" i="1"/>
  <c r="AM5006" i="1"/>
  <c r="AP5006" i="1"/>
  <c r="AT5006" i="1"/>
  <c r="AU5006" i="1" s="1"/>
  <c r="AS5008" i="1"/>
  <c r="AO5008" i="1"/>
  <c r="AO5015" i="1"/>
  <c r="AS5015" i="1"/>
  <c r="AU5015" i="1" s="1"/>
  <c r="AP5021" i="1"/>
  <c r="AT5021" i="1"/>
  <c r="AU5021" i="1" s="1"/>
  <c r="AM5021" i="1"/>
  <c r="AO5024" i="1"/>
  <c r="AS5024" i="1"/>
  <c r="AO5027" i="1"/>
  <c r="AS5027" i="1"/>
  <c r="AU5027" i="1" s="1"/>
  <c r="AU5031" i="1"/>
  <c r="AO5039" i="1"/>
  <c r="AS5039" i="1"/>
  <c r="AO5006" i="1"/>
  <c r="AK5007" i="1"/>
  <c r="AM5007" i="1" s="1"/>
  <c r="AP5007" i="1"/>
  <c r="AL5008" i="1"/>
  <c r="AO5010" i="1"/>
  <c r="AK5011" i="1"/>
  <c r="AP5011" i="1"/>
  <c r="AL5012" i="1"/>
  <c r="AO5014" i="1"/>
  <c r="AP5015" i="1"/>
  <c r="AL5016" i="1"/>
  <c r="AO5018" i="1"/>
  <c r="AQ5018" i="1" s="1"/>
  <c r="AP5019" i="1"/>
  <c r="AL5020" i="1"/>
  <c r="AT5022" i="1"/>
  <c r="AL5024" i="1"/>
  <c r="AO5026" i="1"/>
  <c r="AQ5026" i="1" s="1"/>
  <c r="AT5026" i="1"/>
  <c r="AU5026" i="1" s="1"/>
  <c r="AL5028" i="1"/>
  <c r="AO5030" i="1"/>
  <c r="AQ5030" i="1" s="1"/>
  <c r="AO5031" i="1"/>
  <c r="AQ5031" i="1" s="1"/>
  <c r="AO5032" i="1"/>
  <c r="AS5037" i="1"/>
  <c r="AJ5040" i="1"/>
  <c r="AS5040" i="1"/>
  <c r="AP5042" i="1"/>
  <c r="AJ5044" i="1"/>
  <c r="AJ5047" i="1"/>
  <c r="AK5047" i="1"/>
  <c r="AP5049" i="1"/>
  <c r="AQ5049" i="1" s="1"/>
  <c r="AT5049" i="1"/>
  <c r="AM5049" i="1"/>
  <c r="AT5052" i="1"/>
  <c r="AM5052" i="1"/>
  <c r="AP5052" i="1"/>
  <c r="AK5055" i="1"/>
  <c r="AJ5055" i="1"/>
  <c r="AO5056" i="1"/>
  <c r="AS5056" i="1"/>
  <c r="AU5056" i="1" s="1"/>
  <c r="AO5058" i="1"/>
  <c r="AS5058" i="1"/>
  <c r="AV5067" i="1"/>
  <c r="AP5084" i="1"/>
  <c r="AT5084" i="1"/>
  <c r="AM5084" i="1"/>
  <c r="AL5093" i="1"/>
  <c r="AJ5093" i="1"/>
  <c r="AJ5001" i="1"/>
  <c r="AJ5005" i="1"/>
  <c r="AS5035" i="1"/>
  <c r="AT5039" i="1"/>
  <c r="AP5039" i="1"/>
  <c r="AT5040" i="1"/>
  <c r="AL5041" i="1"/>
  <c r="AJ5041" i="1"/>
  <c r="AO5048" i="1"/>
  <c r="AS5048" i="1"/>
  <c r="AK5061" i="1"/>
  <c r="AM5061" i="1" s="1"/>
  <c r="AJ5061" i="1"/>
  <c r="AO5064" i="1"/>
  <c r="AS5064" i="1"/>
  <c r="AK5069" i="1"/>
  <c r="AJ5069" i="1"/>
  <c r="AJ5075" i="1"/>
  <c r="AK5075" i="1"/>
  <c r="AM5075" i="1" s="1"/>
  <c r="AT5079" i="1"/>
  <c r="AP5079" i="1"/>
  <c r="AT5083" i="1"/>
  <c r="AP5083" i="1"/>
  <c r="AM5003" i="1"/>
  <c r="AS5003" i="1"/>
  <c r="AU5003" i="1" s="1"/>
  <c r="AT5004" i="1"/>
  <c r="AM5011" i="1"/>
  <c r="AM5015" i="1"/>
  <c r="AM5019" i="1"/>
  <c r="AT5035" i="1"/>
  <c r="AM5035" i="1"/>
  <c r="AM5037" i="1"/>
  <c r="AW5037" i="1" s="1"/>
  <c r="AM5039" i="1"/>
  <c r="AM5040" i="1"/>
  <c r="AO5044" i="1"/>
  <c r="AQ5044" i="1" s="1"/>
  <c r="AM5047" i="1"/>
  <c r="AP5047" i="1"/>
  <c r="AJ5048" i="1"/>
  <c r="AL5048" i="1"/>
  <c r="AK5053" i="1"/>
  <c r="AJ5053" i="1"/>
  <c r="AT5055" i="1"/>
  <c r="AJ5057" i="1"/>
  <c r="AL5057" i="1"/>
  <c r="AP5061" i="1"/>
  <c r="AL5066" i="1"/>
  <c r="AJ5066" i="1"/>
  <c r="AT5072" i="1"/>
  <c r="AP5072" i="1"/>
  <c r="AM5072" i="1"/>
  <c r="AT5087" i="1"/>
  <c r="AP5087" i="1"/>
  <c r="AT5091" i="1"/>
  <c r="AP5091" i="1"/>
  <c r="AM5004" i="1"/>
  <c r="AM5030" i="1"/>
  <c r="AT5030" i="1"/>
  <c r="AU5030" i="1" s="1"/>
  <c r="AM5031" i="1"/>
  <c r="AP5032" i="1"/>
  <c r="AT5032" i="1"/>
  <c r="AU5032" i="1" s="1"/>
  <c r="AM5032" i="1"/>
  <c r="AT5033" i="1"/>
  <c r="AP5033" i="1"/>
  <c r="AP5035" i="1"/>
  <c r="AQ5035" i="1" s="1"/>
  <c r="AK5042" i="1"/>
  <c r="AM5042" i="1" s="1"/>
  <c r="AJ5043" i="1"/>
  <c r="AS5043" i="1"/>
  <c r="AO5052" i="1"/>
  <c r="AS5052" i="1"/>
  <c r="AU5052" i="1" s="1"/>
  <c r="AP5055" i="1"/>
  <c r="AL5058" i="1"/>
  <c r="AJ5058" i="1"/>
  <c r="AT5060" i="1"/>
  <c r="AM5060" i="1"/>
  <c r="AS5073" i="1"/>
  <c r="AU5073" i="1" s="1"/>
  <c r="AO5073" i="1"/>
  <c r="AJ5076" i="1"/>
  <c r="AL5076" i="1"/>
  <c r="AL5077" i="1"/>
  <c r="AJ5077" i="1"/>
  <c r="AL5085" i="1"/>
  <c r="AJ5085" i="1"/>
  <c r="AM5034" i="1"/>
  <c r="AY5034" i="1" s="1"/>
  <c r="AT5034" i="1"/>
  <c r="AJ5039" i="1"/>
  <c r="AS5063" i="1"/>
  <c r="AU5063" i="1" s="1"/>
  <c r="AO5063" i="1"/>
  <c r="AQ5063" i="1" s="1"/>
  <c r="AT5065" i="1"/>
  <c r="AU5065" i="1" s="1"/>
  <c r="AO5070" i="1"/>
  <c r="AQ5070" i="1" s="1"/>
  <c r="AS5070" i="1"/>
  <c r="AU5070" i="1" s="1"/>
  <c r="AM5070" i="1"/>
  <c r="AO5072" i="1"/>
  <c r="AS5072" i="1"/>
  <c r="AL5074" i="1"/>
  <c r="AJ5074" i="1"/>
  <c r="AJ5079" i="1"/>
  <c r="AK5079" i="1"/>
  <c r="AM5079" i="1" s="1"/>
  <c r="AS5082" i="1"/>
  <c r="AU5082" i="1" s="1"/>
  <c r="AO5082" i="1"/>
  <c r="AQ5084" i="1"/>
  <c r="AJ5087" i="1"/>
  <c r="AK5087" i="1"/>
  <c r="AS5090" i="1"/>
  <c r="AU5090" i="1" s="1"/>
  <c r="AO5090" i="1"/>
  <c r="AT5050" i="1"/>
  <c r="AP5050" i="1"/>
  <c r="AQ5060" i="1"/>
  <c r="AS5060" i="1"/>
  <c r="AU5060" i="1" s="1"/>
  <c r="AU5062" i="1"/>
  <c r="AM5063" i="1"/>
  <c r="AS5071" i="1"/>
  <c r="AU5071" i="1" s="1"/>
  <c r="AO5071" i="1"/>
  <c r="AP5073" i="1"/>
  <c r="AM5073" i="1"/>
  <c r="AS5080" i="1"/>
  <c r="AS5081" i="1"/>
  <c r="AS5088" i="1"/>
  <c r="AS5089" i="1"/>
  <c r="AT5059" i="1"/>
  <c r="AO5062" i="1"/>
  <c r="AJ5064" i="1"/>
  <c r="AO5077" i="1"/>
  <c r="AU5078" i="1"/>
  <c r="AJ5080" i="1"/>
  <c r="AL5080" i="1"/>
  <c r="AJ5088" i="1"/>
  <c r="AL5088" i="1"/>
  <c r="AM5051" i="1"/>
  <c r="AW5051" i="1" s="1"/>
  <c r="AT5051" i="1"/>
  <c r="AU5051" i="1" s="1"/>
  <c r="AJ5056" i="1"/>
  <c r="AP5056" i="1"/>
  <c r="AP5059" i="1"/>
  <c r="AL5064" i="1"/>
  <c r="AM5067" i="1"/>
  <c r="AY5067" i="1" s="1"/>
  <c r="AT5067" i="1"/>
  <c r="AU5067" i="1" s="1"/>
  <c r="AM5071" i="1"/>
  <c r="AJ5073" i="1"/>
  <c r="AP5075" i="1"/>
  <c r="AP5078" i="1"/>
  <c r="AL5081" i="1"/>
  <c r="AJ5081" i="1"/>
  <c r="AP5086" i="1"/>
  <c r="AQ5086" i="1" s="1"/>
  <c r="AL5089" i="1"/>
  <c r="AJ5089" i="1"/>
  <c r="AS5091" i="1"/>
  <c r="AJ5072" i="1"/>
  <c r="AM5082" i="1"/>
  <c r="AP5082" i="1"/>
  <c r="AM5090" i="1"/>
  <c r="AP5090" i="1"/>
  <c r="AY5051" i="1" l="1"/>
  <c r="AS5033" i="1"/>
  <c r="AU5001" i="1"/>
  <c r="AM5033" i="1"/>
  <c r="AY5033" i="1" s="1"/>
  <c r="AU5084" i="1"/>
  <c r="AQ5082" i="1"/>
  <c r="AY5037" i="1"/>
  <c r="AY5003" i="1"/>
  <c r="AW5034" i="1"/>
  <c r="AU5091" i="1"/>
  <c r="AP5065" i="1"/>
  <c r="AQ5065" i="1" s="1"/>
  <c r="AU5034" i="1"/>
  <c r="AT5036" i="1"/>
  <c r="AU5036" i="1" s="1"/>
  <c r="AM5027" i="1"/>
  <c r="AP5092" i="1"/>
  <c r="AQ5092" i="1" s="1"/>
  <c r="AP5027" i="1"/>
  <c r="AQ5027" i="1" s="1"/>
  <c r="AU5022" i="1"/>
  <c r="AU5013" i="1"/>
  <c r="AQ5003" i="1"/>
  <c r="AV5003" i="1" s="1"/>
  <c r="AQ5029" i="1"/>
  <c r="AV5029" i="1" s="1"/>
  <c r="AQ5083" i="1"/>
  <c r="AQ5062" i="1"/>
  <c r="AQ5071" i="1"/>
  <c r="AV5071" i="1" s="1"/>
  <c r="AP5068" i="1"/>
  <c r="AQ5068" i="1" s="1"/>
  <c r="AY5068" i="1" s="1"/>
  <c r="AQ5033" i="1"/>
  <c r="AW5040" i="1"/>
  <c r="AU5040" i="1"/>
  <c r="AM5036" i="1"/>
  <c r="AY5036" i="1" s="1"/>
  <c r="AU5025" i="1"/>
  <c r="AQ5001" i="1"/>
  <c r="AV5036" i="1"/>
  <c r="AW5036" i="1"/>
  <c r="AU5068" i="1"/>
  <c r="AS5050" i="1"/>
  <c r="AO5050" i="1"/>
  <c r="AQ5050" i="1" s="1"/>
  <c r="AM5059" i="1"/>
  <c r="AM5068" i="1"/>
  <c r="AO5022" i="1"/>
  <c r="AQ5022" i="1" s="1"/>
  <c r="AV5022" i="1" s="1"/>
  <c r="AO5054" i="1"/>
  <c r="AQ5054" i="1" s="1"/>
  <c r="AM5054" i="1"/>
  <c r="AO5091" i="1"/>
  <c r="AQ5091" i="1" s="1"/>
  <c r="AW5091" i="1" s="1"/>
  <c r="AS5083" i="1"/>
  <c r="AU5083" i="1" s="1"/>
  <c r="AQ5078" i="1"/>
  <c r="AW5078" i="1" s="1"/>
  <c r="AS5054" i="1"/>
  <c r="AU5054" i="1" s="1"/>
  <c r="AU5050" i="1"/>
  <c r="AQ5073" i="1"/>
  <c r="AW5073" i="1" s="1"/>
  <c r="AM5023" i="1"/>
  <c r="AM5092" i="1"/>
  <c r="AM5083" i="1"/>
  <c r="AO5059" i="1"/>
  <c r="AQ5059" i="1" s="1"/>
  <c r="AW5067" i="1"/>
  <c r="AQ5021" i="1"/>
  <c r="AV5021" i="1" s="1"/>
  <c r="AQ5005" i="1"/>
  <c r="AV5005" i="1" s="1"/>
  <c r="AW5003" i="1"/>
  <c r="AU5023" i="1"/>
  <c r="AU5009" i="1"/>
  <c r="AM5050" i="1"/>
  <c r="AM5022" i="1"/>
  <c r="AW5022" i="1" s="1"/>
  <c r="AU5072" i="1"/>
  <c r="AU5037" i="1"/>
  <c r="AQ5032" i="1"/>
  <c r="AY5032" i="1" s="1"/>
  <c r="AP5023" i="1"/>
  <c r="AQ5023" i="1" s="1"/>
  <c r="AQ5014" i="1"/>
  <c r="AW5014" i="1" s="1"/>
  <c r="AQ5010" i="1"/>
  <c r="AQ5006" i="1"/>
  <c r="AY5006" i="1" s="1"/>
  <c r="AU5004" i="1"/>
  <c r="AT5038" i="1"/>
  <c r="AU5038" i="1" s="1"/>
  <c r="AP5038" i="1"/>
  <c r="AQ5038" i="1" s="1"/>
  <c r="AY5021" i="1"/>
  <c r="AW5021" i="1"/>
  <c r="AV5017" i="1"/>
  <c r="AY5017" i="1"/>
  <c r="AW5017" i="1"/>
  <c r="AW5086" i="1"/>
  <c r="AV5086" i="1"/>
  <c r="AY5086" i="1"/>
  <c r="AW5065" i="1"/>
  <c r="AV5065" i="1"/>
  <c r="AY5065" i="1"/>
  <c r="AV5033" i="1"/>
  <c r="AV5070" i="1"/>
  <c r="AW5070" i="1"/>
  <c r="AY5070" i="1"/>
  <c r="AU5059" i="1"/>
  <c r="AV5032" i="1"/>
  <c r="AQ5019" i="1"/>
  <c r="AY5091" i="1"/>
  <c r="AP5088" i="1"/>
  <c r="AQ5088" i="1" s="1"/>
  <c r="AT5088" i="1"/>
  <c r="AU5088" i="1" s="1"/>
  <c r="AM5088" i="1"/>
  <c r="AQ5090" i="1"/>
  <c r="AP5085" i="1"/>
  <c r="AQ5085" i="1" s="1"/>
  <c r="AM5085" i="1"/>
  <c r="AT5085" i="1"/>
  <c r="AU5085" i="1" s="1"/>
  <c r="AV5045" i="1"/>
  <c r="AY5045" i="1"/>
  <c r="AW5045" i="1"/>
  <c r="AV5031" i="1"/>
  <c r="AY5031" i="1"/>
  <c r="AW5031" i="1"/>
  <c r="AW5018" i="1"/>
  <c r="AV5018" i="1"/>
  <c r="AY5018" i="1"/>
  <c r="AW5002" i="1"/>
  <c r="AV5002" i="1"/>
  <c r="AY5002" i="1"/>
  <c r="AP5081" i="1"/>
  <c r="AQ5081" i="1" s="1"/>
  <c r="AT5081" i="1"/>
  <c r="AM5081" i="1"/>
  <c r="AY5060" i="1"/>
  <c r="AW5060" i="1"/>
  <c r="AV5060" i="1"/>
  <c r="AU5043" i="1"/>
  <c r="AY5044" i="1"/>
  <c r="AW5044" i="1"/>
  <c r="AV5044" i="1"/>
  <c r="AO5069" i="1"/>
  <c r="AQ5069" i="1" s="1"/>
  <c r="AS5069" i="1"/>
  <c r="AU5069" i="1" s="1"/>
  <c r="AM5069" i="1"/>
  <c r="AS5061" i="1"/>
  <c r="AU5061" i="1" s="1"/>
  <c r="AO5061" i="1"/>
  <c r="AQ5061" i="1" s="1"/>
  <c r="AP5041" i="1"/>
  <c r="AQ5041" i="1" s="1"/>
  <c r="AM5041" i="1"/>
  <c r="AT5041" i="1"/>
  <c r="AU5041" i="1" s="1"/>
  <c r="AQ5056" i="1"/>
  <c r="AV5049" i="1"/>
  <c r="AW5049" i="1"/>
  <c r="AY5049" i="1"/>
  <c r="AY5030" i="1"/>
  <c r="AW5030" i="1"/>
  <c r="AV5030" i="1"/>
  <c r="AW5026" i="1"/>
  <c r="AV5026" i="1"/>
  <c r="AY5026" i="1"/>
  <c r="AP5016" i="1"/>
  <c r="AQ5016" i="1" s="1"/>
  <c r="AT5016" i="1"/>
  <c r="AU5016" i="1" s="1"/>
  <c r="AM5016" i="1"/>
  <c r="AY5040" i="1"/>
  <c r="AV5001" i="1"/>
  <c r="AY5001" i="1"/>
  <c r="AW5001" i="1"/>
  <c r="AV5083" i="1"/>
  <c r="AP5080" i="1"/>
  <c r="AQ5080" i="1" s="1"/>
  <c r="AT5080" i="1"/>
  <c r="AU5080" i="1" s="1"/>
  <c r="AM5080" i="1"/>
  <c r="AW5071" i="1"/>
  <c r="AY5092" i="1"/>
  <c r="AV5092" i="1"/>
  <c r="AW5092" i="1"/>
  <c r="AW5082" i="1"/>
  <c r="AV5082" i="1"/>
  <c r="AY5082" i="1"/>
  <c r="AO5079" i="1"/>
  <c r="AQ5079" i="1" s="1"/>
  <c r="AS5079" i="1"/>
  <c r="AU5079" i="1" s="1"/>
  <c r="AT5076" i="1"/>
  <c r="AU5076" i="1" s="1"/>
  <c r="AP5076" i="1"/>
  <c r="AQ5076" i="1" s="1"/>
  <c r="AM5076" i="1"/>
  <c r="AS5042" i="1"/>
  <c r="AU5042" i="1" s="1"/>
  <c r="AO5042" i="1"/>
  <c r="AQ5042" i="1" s="1"/>
  <c r="AP5057" i="1"/>
  <c r="AQ5057" i="1" s="1"/>
  <c r="AT5057" i="1"/>
  <c r="AU5057" i="1" s="1"/>
  <c r="AM5057" i="1"/>
  <c r="AS5055" i="1"/>
  <c r="AU5055" i="1" s="1"/>
  <c r="AO5055" i="1"/>
  <c r="AQ5055" i="1" s="1"/>
  <c r="AY5014" i="1"/>
  <c r="AW5010" i="1"/>
  <c r="AV5010" i="1"/>
  <c r="AY5010" i="1"/>
  <c r="AQ5039" i="1"/>
  <c r="AW5005" i="1"/>
  <c r="AY5005" i="1"/>
  <c r="AV5025" i="1"/>
  <c r="AY5025" i="1"/>
  <c r="AW5025" i="1"/>
  <c r="AO5087" i="1"/>
  <c r="AQ5087" i="1" s="1"/>
  <c r="AS5087" i="1"/>
  <c r="AU5087" i="1" s="1"/>
  <c r="AQ5072" i="1"/>
  <c r="AP5058" i="1"/>
  <c r="AT5058" i="1"/>
  <c r="AU5058" i="1" s="1"/>
  <c r="AM5058" i="1"/>
  <c r="AT5066" i="1"/>
  <c r="AU5066" i="1" s="1"/>
  <c r="AM5066" i="1"/>
  <c r="AP5066" i="1"/>
  <c r="AQ5066" i="1" s="1"/>
  <c r="AO5053" i="1"/>
  <c r="AQ5053" i="1" s="1"/>
  <c r="AS5053" i="1"/>
  <c r="AU5053" i="1" s="1"/>
  <c r="AM5053" i="1"/>
  <c r="AP5012" i="1"/>
  <c r="AQ5012" i="1" s="1"/>
  <c r="AT5012" i="1"/>
  <c r="AU5012" i="1" s="1"/>
  <c r="AM5012" i="1"/>
  <c r="AP5008" i="1"/>
  <c r="AQ5008" i="1" s="1"/>
  <c r="AM5008" i="1"/>
  <c r="AT5008" i="1"/>
  <c r="AU5008" i="1" s="1"/>
  <c r="AY5035" i="1"/>
  <c r="AW5035" i="1"/>
  <c r="AV5035" i="1"/>
  <c r="AU5005" i="1"/>
  <c r="AQ5009" i="1"/>
  <c r="AT5064" i="1"/>
  <c r="AU5064" i="1" s="1"/>
  <c r="AP5064" i="1"/>
  <c r="AQ5064" i="1" s="1"/>
  <c r="AM5064" i="1"/>
  <c r="AW5063" i="1"/>
  <c r="AY5063" i="1"/>
  <c r="AV5063" i="1"/>
  <c r="AT5048" i="1"/>
  <c r="AU5048" i="1" s="1"/>
  <c r="AM5048" i="1"/>
  <c r="AP5048" i="1"/>
  <c r="AQ5048" i="1" s="1"/>
  <c r="AP5089" i="1"/>
  <c r="AQ5089" i="1" s="1"/>
  <c r="AT5089" i="1"/>
  <c r="AU5089" i="1" s="1"/>
  <c r="AM5089" i="1"/>
  <c r="AV5062" i="1"/>
  <c r="AY5062" i="1"/>
  <c r="AW5062" i="1"/>
  <c r="AU5081" i="1"/>
  <c r="AY5084" i="1"/>
  <c r="AV5084" i="1"/>
  <c r="AW5084" i="1"/>
  <c r="AP5074" i="1"/>
  <c r="AQ5074" i="1" s="1"/>
  <c r="AT5074" i="1"/>
  <c r="AU5074" i="1" s="1"/>
  <c r="AM5074" i="1"/>
  <c r="AP5077" i="1"/>
  <c r="AQ5077" i="1" s="1"/>
  <c r="AT5077" i="1"/>
  <c r="AU5077" i="1" s="1"/>
  <c r="AM5077" i="1"/>
  <c r="AQ5052" i="1"/>
  <c r="AM5087" i="1"/>
  <c r="AM5055" i="1"/>
  <c r="AY5043" i="1"/>
  <c r="AW5043" i="1"/>
  <c r="AV5043" i="1"/>
  <c r="AS5075" i="1"/>
  <c r="AU5075" i="1" s="1"/>
  <c r="AO5075" i="1"/>
  <c r="AQ5075" i="1" s="1"/>
  <c r="AU5035" i="1"/>
  <c r="AP5093" i="1"/>
  <c r="AQ5093" i="1" s="1"/>
  <c r="AM5093" i="1"/>
  <c r="AT5093" i="1"/>
  <c r="AU5093" i="1" s="1"/>
  <c r="AQ5058" i="1"/>
  <c r="AS5047" i="1"/>
  <c r="AU5047" i="1" s="1"/>
  <c r="AO5047" i="1"/>
  <c r="AQ5047" i="1" s="1"/>
  <c r="AU5033" i="1"/>
  <c r="AP5028" i="1"/>
  <c r="AQ5028" i="1" s="1"/>
  <c r="AT5028" i="1"/>
  <c r="AU5028" i="1" s="1"/>
  <c r="AM5028" i="1"/>
  <c r="AP5024" i="1"/>
  <c r="AQ5024" i="1" s="1"/>
  <c r="AT5024" i="1"/>
  <c r="AU5024" i="1" s="1"/>
  <c r="AM5024" i="1"/>
  <c r="AP5020" i="1"/>
  <c r="AQ5020" i="1" s="1"/>
  <c r="AT5020" i="1"/>
  <c r="AM5020" i="1"/>
  <c r="AO5011" i="1"/>
  <c r="AQ5011" i="1" s="1"/>
  <c r="AS5011" i="1"/>
  <c r="AU5011" i="1" s="1"/>
  <c r="AO5007" i="1"/>
  <c r="AQ5007" i="1" s="1"/>
  <c r="AS5007" i="1"/>
  <c r="AU5007" i="1" s="1"/>
  <c r="AU5039" i="1"/>
  <c r="AQ5015" i="1"/>
  <c r="AU5020" i="1"/>
  <c r="AV5013" i="1"/>
  <c r="AY5013" i="1"/>
  <c r="AW5013" i="1"/>
  <c r="AW5004" i="1"/>
  <c r="AY5004" i="1"/>
  <c r="AV5004" i="1"/>
  <c r="AV5014" i="1" l="1"/>
  <c r="AW5033" i="1"/>
  <c r="AW5029" i="1"/>
  <c r="AY5029" i="1"/>
  <c r="AW5083" i="1"/>
  <c r="AY5071" i="1"/>
  <c r="AY5083" i="1"/>
  <c r="AV5091" i="1"/>
  <c r="AV5006" i="1"/>
  <c r="AW5068" i="1"/>
  <c r="AV5068" i="1"/>
  <c r="AY5073" i="1"/>
  <c r="AW5006" i="1"/>
  <c r="AY5038" i="1"/>
  <c r="AV5038" i="1"/>
  <c r="AW5038" i="1"/>
  <c r="AW5050" i="1"/>
  <c r="AV5050" i="1"/>
  <c r="AY5050" i="1"/>
  <c r="AY5022" i="1"/>
  <c r="AY5078" i="1"/>
  <c r="AV5073" i="1"/>
  <c r="AW5032" i="1"/>
  <c r="AV5078" i="1"/>
  <c r="AY5054" i="1"/>
  <c r="AV5054" i="1"/>
  <c r="AW5054" i="1"/>
  <c r="AY5064" i="1"/>
  <c r="AV5064" i="1"/>
  <c r="AW5064" i="1"/>
  <c r="AY5077" i="1"/>
  <c r="AW5077" i="1"/>
  <c r="AV5077" i="1"/>
  <c r="AY5012" i="1"/>
  <c r="AW5012" i="1"/>
  <c r="AV5012" i="1"/>
  <c r="AY5020" i="1"/>
  <c r="AW5020" i="1"/>
  <c r="AV5020" i="1"/>
  <c r="AW5008" i="1"/>
  <c r="AY5008" i="1"/>
  <c r="AV5008" i="1"/>
  <c r="AW5075" i="1"/>
  <c r="AV5075" i="1"/>
  <c r="AY5075" i="1"/>
  <c r="AY5087" i="1"/>
  <c r="AW5087" i="1"/>
  <c r="AV5087" i="1"/>
  <c r="AW5055" i="1"/>
  <c r="AY5055" i="1"/>
  <c r="AV5055" i="1"/>
  <c r="AV5081" i="1"/>
  <c r="AW5081" i="1"/>
  <c r="AY5081" i="1"/>
  <c r="AW5090" i="1"/>
  <c r="AV5090" i="1"/>
  <c r="AY5090" i="1"/>
  <c r="AY5007" i="1"/>
  <c r="AV5007" i="1"/>
  <c r="AW5007" i="1"/>
  <c r="AV5074" i="1"/>
  <c r="AW5074" i="1"/>
  <c r="AY5074" i="1"/>
  <c r="AY5039" i="1"/>
  <c r="AV5039" i="1"/>
  <c r="AW5039" i="1"/>
  <c r="AY5079" i="1"/>
  <c r="AW5079" i="1"/>
  <c r="AV5079" i="1"/>
  <c r="AY5056" i="1"/>
  <c r="AV5056" i="1"/>
  <c r="AW5056" i="1"/>
  <c r="AV5041" i="1"/>
  <c r="AW5041" i="1"/>
  <c r="AY5041" i="1"/>
  <c r="AY5028" i="1"/>
  <c r="AW5028" i="1"/>
  <c r="AV5028" i="1"/>
  <c r="AV5058" i="1"/>
  <c r="AW5058" i="1"/>
  <c r="AY5058" i="1"/>
  <c r="AV5089" i="1"/>
  <c r="AW5089" i="1"/>
  <c r="AY5089" i="1"/>
  <c r="AY5023" i="1"/>
  <c r="AW5023" i="1"/>
  <c r="AV5023" i="1"/>
  <c r="AV5066" i="1"/>
  <c r="AW5066" i="1"/>
  <c r="AY5066" i="1"/>
  <c r="AY5016" i="1"/>
  <c r="AW5016" i="1"/>
  <c r="AV5016" i="1"/>
  <c r="AY5027" i="1"/>
  <c r="AW5027" i="1"/>
  <c r="AV5027" i="1"/>
  <c r="AY5015" i="1"/>
  <c r="AW5015" i="1"/>
  <c r="AV5015" i="1"/>
  <c r="AW5047" i="1"/>
  <c r="AV5047" i="1"/>
  <c r="AY5047" i="1"/>
  <c r="AW5059" i="1"/>
  <c r="AV5059" i="1"/>
  <c r="AY5059" i="1"/>
  <c r="AY5072" i="1"/>
  <c r="AV5072" i="1"/>
  <c r="AW5072" i="1"/>
  <c r="AY5048" i="1"/>
  <c r="AW5048" i="1"/>
  <c r="AV5048" i="1"/>
  <c r="AW5057" i="1"/>
  <c r="AY5057" i="1"/>
  <c r="AV5057" i="1"/>
  <c r="AY5076" i="1"/>
  <c r="AW5076" i="1"/>
  <c r="AV5076" i="1"/>
  <c r="AY5080" i="1"/>
  <c r="AV5080" i="1"/>
  <c r="AW5080" i="1"/>
  <c r="AY5024" i="1"/>
  <c r="AW5024" i="1"/>
  <c r="AV5024" i="1"/>
  <c r="AY5061" i="1"/>
  <c r="AV5061" i="1"/>
  <c r="AW5061" i="1"/>
  <c r="AV5069" i="1"/>
  <c r="AW5069" i="1"/>
  <c r="AY5069" i="1"/>
  <c r="AY5011" i="1"/>
  <c r="AW5011" i="1"/>
  <c r="AV5011" i="1"/>
  <c r="AV5093" i="1"/>
  <c r="AY5093" i="1"/>
  <c r="AW5093" i="1"/>
  <c r="AY5052" i="1"/>
  <c r="AW5052" i="1"/>
  <c r="AV5052" i="1"/>
  <c r="AV5009" i="1"/>
  <c r="AY5009" i="1"/>
  <c r="AW5009" i="1"/>
  <c r="AV5053" i="1"/>
  <c r="AY5053" i="1"/>
  <c r="AW5053" i="1"/>
  <c r="AW5042" i="1"/>
  <c r="AV5042" i="1"/>
  <c r="AY5042" i="1"/>
  <c r="AV5085" i="1"/>
  <c r="AY5085" i="1"/>
  <c r="AW5085" i="1"/>
  <c r="AY5088" i="1"/>
  <c r="AV5088" i="1"/>
  <c r="AW5088" i="1"/>
  <c r="AY5019" i="1"/>
  <c r="AW5019" i="1"/>
  <c r="AV5019" i="1"/>
</calcChain>
</file>

<file path=xl/comments1.xml><?xml version="1.0" encoding="utf-8"?>
<comments xmlns="http://schemas.openxmlformats.org/spreadsheetml/2006/main">
  <authors>
    <author>lehnerc</author>
    <author>Rennesson, Remi</author>
    <author>Simon, Fanny</author>
  </authors>
  <commentList>
    <comment ref="A5010" authorId="0" shapeId="0">
      <text>
        <r>
          <rPr>
            <b/>
            <sz val="9"/>
            <color indexed="81"/>
            <rFont val="Segoe UI"/>
            <family val="2"/>
          </rPr>
          <t>lehnerc:</t>
        </r>
        <r>
          <rPr>
            <sz val="9"/>
            <color indexed="81"/>
            <rFont val="Segoe UI"/>
            <family val="2"/>
          </rPr>
          <t xml:space="preserve">
Mail Peter Reichow 050618 to switch to E-XM439 29"</t>
        </r>
      </text>
    </comment>
    <comment ref="A5011" authorId="0" shapeId="0">
      <text>
        <r>
          <rPr>
            <b/>
            <sz val="9"/>
            <color indexed="81"/>
            <rFont val="Segoe UI"/>
            <family val="2"/>
          </rPr>
          <t>lehnerc:</t>
        </r>
        <r>
          <rPr>
            <sz val="9"/>
            <color indexed="81"/>
            <rFont val="Segoe UI"/>
            <family val="2"/>
          </rPr>
          <t xml:space="preserve">
Mail Peter Reichow 050618 to switch to E-XM439 29"</t>
        </r>
      </text>
    </comment>
    <comment ref="A5012" authorId="0" shapeId="0">
      <text>
        <r>
          <rPr>
            <b/>
            <sz val="9"/>
            <color indexed="81"/>
            <rFont val="Segoe UI"/>
            <family val="2"/>
          </rPr>
          <t>lehnerc:</t>
        </r>
        <r>
          <rPr>
            <sz val="9"/>
            <color indexed="81"/>
            <rFont val="Segoe UI"/>
            <family val="2"/>
          </rPr>
          <t xml:space="preserve">
Mail Peter Reichow 050618 to switch to E-XM439 29"</t>
        </r>
      </text>
    </comment>
    <comment ref="Z5150" authorId="1" shapeId="0">
      <text>
        <r>
          <rPr>
            <b/>
            <sz val="8"/>
            <color indexed="81"/>
            <rFont val="Tahoma"/>
            <family val="2"/>
          </rPr>
          <t>Rennesson, Remi:</t>
        </r>
        <r>
          <rPr>
            <sz val="8"/>
            <color indexed="81"/>
            <rFont val="Tahoma"/>
            <family val="2"/>
          </rPr>
          <t xml:space="preserve">
Rimsets to be multiplied by 2 when uploaded in COMFIL
</t>
        </r>
      </text>
    </comment>
    <comment ref="K5152" authorId="2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  <comment ref="L5152" authorId="2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  <comment ref="M5152" authorId="2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  <comment ref="N5152" authorId="2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ERROR First ref created with tire.</t>
        </r>
      </text>
    </comment>
    <comment ref="E5191" authorId="2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modification ref car XD</t>
        </r>
      </text>
    </comment>
    <comment ref="AI5191" authorId="2" shapeId="0">
      <text>
        <r>
          <rPr>
            <b/>
            <sz val="9"/>
            <color indexed="81"/>
            <rFont val="Tahoma"/>
            <family val="2"/>
          </rPr>
          <t>Simon, Fanny:</t>
        </r>
        <r>
          <rPr>
            <sz val="9"/>
            <color indexed="81"/>
            <rFont val="Tahoma"/>
            <family val="2"/>
          </rPr>
          <t xml:space="preserve">
price updated as the rear wheel has XD body</t>
        </r>
      </text>
    </comment>
  </commentList>
</comments>
</file>

<file path=xl/sharedStrings.xml><?xml version="1.0" encoding="utf-8"?>
<sst xmlns="http://schemas.openxmlformats.org/spreadsheetml/2006/main" count="1166" uniqueCount="336">
  <si>
    <t>Mavic Wheel/Rim Model</t>
  </si>
  <si>
    <t>Customer</t>
  </si>
  <si>
    <t>SMU Product Description</t>
  </si>
  <si>
    <t>Mass Production</t>
  </si>
  <si>
    <t>Incoterm</t>
  </si>
  <si>
    <t>OEM Base Price</t>
  </si>
  <si>
    <t>OEM Price</t>
  </si>
  <si>
    <t>Extra Discount</t>
  </si>
  <si>
    <t>Customer Final Price</t>
  </si>
  <si>
    <t>Factory Price</t>
  </si>
  <si>
    <t>Marketing Fees if Taiwan</t>
  </si>
  <si>
    <t>Model Name</t>
  </si>
  <si>
    <t>Front compatibility</t>
  </si>
  <si>
    <t>Rear compatibility</t>
  </si>
  <si>
    <t>Reference Number Front</t>
  </si>
  <si>
    <t>Reference Number Rear</t>
  </si>
  <si>
    <t>SMU</t>
  </si>
  <si>
    <t>Brand</t>
  </si>
  <si>
    <t>Road, E-Road, MTB, E-MTB</t>
  </si>
  <si>
    <t>Bike Name/Project</t>
  </si>
  <si>
    <t>Wheel Model</t>
  </si>
  <si>
    <t>Size</t>
  </si>
  <si>
    <t>HG/ED11/XD</t>
  </si>
  <si>
    <t>Delivery Continent</t>
  </si>
  <si>
    <t>EXW/DDP/DAP</t>
  </si>
  <si>
    <t>Front</t>
  </si>
  <si>
    <t>Rear</t>
  </si>
  <si>
    <t>Set</t>
  </si>
  <si>
    <t>Final Quantities</t>
  </si>
  <si>
    <t>EUR</t>
  </si>
  <si>
    <t>F8237110</t>
  </si>
  <si>
    <t>R2572110</t>
  </si>
  <si>
    <t>NO</t>
  </si>
  <si>
    <t>Bergamont</t>
  </si>
  <si>
    <t>E-MTB</t>
  </si>
  <si>
    <t>E-Trailster Expert 29/E-Revox Expert 29</t>
  </si>
  <si>
    <t>F8648110</t>
  </si>
  <si>
    <t>R3145110</t>
  </si>
  <si>
    <t>F8649110</t>
  </si>
  <si>
    <t>R3146110</t>
  </si>
  <si>
    <t xml:space="preserve">grey graphic </t>
  </si>
  <si>
    <t>July</t>
  </si>
  <si>
    <t>Europe</t>
  </si>
  <si>
    <t>Giant Europe Manufacturing BV</t>
  </si>
  <si>
    <t>April</t>
  </si>
  <si>
    <t>DDP Europe</t>
  </si>
  <si>
    <t>E-Trailster Expert 29/E-Revox Expert 30</t>
  </si>
  <si>
    <t>Oktober</t>
  </si>
  <si>
    <t>E-Trailster Expert 29/E-Revox Expert 31</t>
  </si>
  <si>
    <t>Jan</t>
  </si>
  <si>
    <t>E-Trailster Expert 29/E-Revox Expert 32</t>
  </si>
  <si>
    <t>March</t>
  </si>
  <si>
    <t>F8410110</t>
  </si>
  <si>
    <t>R2849110</t>
  </si>
  <si>
    <t>No SMU</t>
  </si>
  <si>
    <t>E-Trailster Elite 27/E-Revox Elite 27</t>
  </si>
  <si>
    <t>E-Trailster Elite 27/E-Revox Elite 28</t>
  </si>
  <si>
    <t xml:space="preserve">Jan </t>
  </si>
  <si>
    <t>E-Trailster Elite 27/E-Revox Elite 29</t>
  </si>
  <si>
    <t>F8260110</t>
  </si>
  <si>
    <t>R2606110</t>
  </si>
  <si>
    <t>E-Contrail Expert 27</t>
  </si>
  <si>
    <t>F8650110</t>
  </si>
  <si>
    <t>R3147110</t>
  </si>
  <si>
    <t>F8651110</t>
  </si>
  <si>
    <t>R3148110</t>
  </si>
  <si>
    <t>Nov</t>
  </si>
  <si>
    <t>E-Contrail Expert 28</t>
  </si>
  <si>
    <t>E-Contrail Expert 29</t>
  </si>
  <si>
    <t>J3650132</t>
  </si>
  <si>
    <t>E-Contrail Pro 27</t>
  </si>
  <si>
    <t>J3630132</t>
  </si>
  <si>
    <t>E-Revox Pro 27</t>
  </si>
  <si>
    <t>F8113110</t>
  </si>
  <si>
    <t>MTB</t>
  </si>
  <si>
    <t>Bergamont HH</t>
  </si>
  <si>
    <t>R2351110</t>
  </si>
  <si>
    <t>R2348110</t>
  </si>
  <si>
    <t>F8302110</t>
  </si>
  <si>
    <t>R2669110</t>
  </si>
  <si>
    <t>R2666110</t>
  </si>
  <si>
    <t>F8314110</t>
  </si>
  <si>
    <t>R2692110</t>
  </si>
  <si>
    <t>R2689110</t>
  </si>
  <si>
    <t>J3640132</t>
  </si>
  <si>
    <t>E-Contrail Pro 29</t>
  </si>
  <si>
    <t>June</t>
  </si>
  <si>
    <t>$</t>
  </si>
  <si>
    <t>F8125101</t>
  </si>
  <si>
    <t>R2336155</t>
  </si>
  <si>
    <t>Road</t>
  </si>
  <si>
    <t>F8652101</t>
  </si>
  <si>
    <t>R3149155</t>
  </si>
  <si>
    <t>F8653101</t>
  </si>
  <si>
    <t>R3151155</t>
  </si>
  <si>
    <t>Pantone 432C</t>
  </si>
  <si>
    <t>Asia</t>
  </si>
  <si>
    <t>SANFA</t>
  </si>
  <si>
    <t>DAP Taiwan &amp; American ports Wheels</t>
  </si>
  <si>
    <t>F8078101</t>
  </si>
  <si>
    <t>R2306155</t>
  </si>
  <si>
    <t>BMC</t>
  </si>
  <si>
    <t>F8458101</t>
  </si>
  <si>
    <t>R2912155</t>
  </si>
  <si>
    <t>F8457101</t>
  </si>
  <si>
    <t>R2911155</t>
  </si>
  <si>
    <t>x</t>
  </si>
  <si>
    <t>12x100</t>
  </si>
  <si>
    <t>12x142</t>
  </si>
  <si>
    <t>M11</t>
  </si>
  <si>
    <t>tbc</t>
  </si>
  <si>
    <t>Taiwan</t>
  </si>
  <si>
    <t>EXW Asia</t>
  </si>
  <si>
    <t>F8134101</t>
  </si>
  <si>
    <t>R2374155</t>
  </si>
  <si>
    <t>F8460101</t>
  </si>
  <si>
    <t>R2914155</t>
  </si>
  <si>
    <t>F8459101</t>
  </si>
  <si>
    <t>R2913155</t>
  </si>
  <si>
    <t>QR</t>
  </si>
  <si>
    <t>AKSIUM ELITE DISC CL (w/o tyre)</t>
  </si>
  <si>
    <t>F8233101</t>
  </si>
  <si>
    <t>R2564155</t>
  </si>
  <si>
    <t>F8462101</t>
  </si>
  <si>
    <t>R2916155</t>
  </si>
  <si>
    <t>F8461101</t>
  </si>
  <si>
    <t>R2915155</t>
  </si>
  <si>
    <t>AKSIUM DISC CL (w/o tyre)</t>
  </si>
  <si>
    <t>AKSIUM ELITE (w/o tyre)</t>
  </si>
  <si>
    <t>F8081101</t>
  </si>
  <si>
    <t>R2309155</t>
  </si>
  <si>
    <t>F8468101</t>
  </si>
  <si>
    <t>R2923155</t>
  </si>
  <si>
    <t>F8467101</t>
  </si>
  <si>
    <t>R2922155</t>
  </si>
  <si>
    <t>AKSIUM  (w/o tyre)</t>
  </si>
  <si>
    <t>F8095101</t>
  </si>
  <si>
    <t>R2325155</t>
  </si>
  <si>
    <t>F8466101</t>
  </si>
  <si>
    <t>R2921155</t>
  </si>
  <si>
    <t>F8465101</t>
  </si>
  <si>
    <t>R2919155</t>
  </si>
  <si>
    <t>ALLROAD DISC CL (w/o tyre)</t>
  </si>
  <si>
    <t>F8469101</t>
  </si>
  <si>
    <t>R2924155</t>
  </si>
  <si>
    <t>F8470101</t>
  </si>
  <si>
    <t>R2925155</t>
  </si>
  <si>
    <t>F8471101</t>
  </si>
  <si>
    <t>R2926155</t>
  </si>
  <si>
    <t>F8472101</t>
  </si>
  <si>
    <t>R2927155</t>
  </si>
  <si>
    <t xml:space="preserve">CXP Black </t>
  </si>
  <si>
    <t>J2400132</t>
  </si>
  <si>
    <t>J35 801 32   error on creation it is an open pro ust disc / new ref J3670132</t>
  </si>
  <si>
    <t>EXW Jalco (Asian Rims)</t>
  </si>
  <si>
    <t>CROSSMAX 29</t>
  </si>
  <si>
    <t>F8185110</t>
  </si>
  <si>
    <t>R2472110</t>
  </si>
  <si>
    <t>YES</t>
  </si>
  <si>
    <t>COSMIC PRO CARBON SL C DISC CL</t>
  </si>
  <si>
    <t>F8056125</t>
  </si>
  <si>
    <t>R2282130</t>
  </si>
  <si>
    <r>
      <rPr>
        <b/>
        <strike/>
        <sz val="11"/>
        <rFont val="Calibri"/>
        <family val="2"/>
      </rPr>
      <t>F8849125</t>
    </r>
    <r>
      <rPr>
        <b/>
        <sz val="11"/>
        <rFont val="Calibri"/>
        <family val="2"/>
      </rPr>
      <t xml:space="preserve"> F8887101</t>
    </r>
  </si>
  <si>
    <r>
      <rPr>
        <b/>
        <strike/>
        <sz val="11"/>
        <rFont val="Calibri"/>
        <family val="2"/>
      </rPr>
      <t>R3438130</t>
    </r>
    <r>
      <rPr>
        <b/>
        <sz val="11"/>
        <rFont val="Calibri"/>
        <family val="2"/>
      </rPr>
      <t>  R3481160</t>
    </r>
  </si>
  <si>
    <r>
      <rPr>
        <b/>
        <strike/>
        <sz val="11"/>
        <rFont val="Calibri"/>
        <family val="2"/>
      </rPr>
      <t>F8850125</t>
    </r>
    <r>
      <rPr>
        <b/>
        <sz val="11"/>
        <rFont val="Calibri"/>
        <family val="2"/>
      </rPr>
      <t xml:space="preserve"> F8888101</t>
    </r>
  </si>
  <si>
    <r>
      <rPr>
        <b/>
        <strike/>
        <sz val="11"/>
        <rFont val="Calibri"/>
        <family val="2"/>
      </rPr>
      <t>R3439130</t>
    </r>
    <r>
      <rPr>
        <b/>
        <sz val="11"/>
        <rFont val="Calibri"/>
        <family val="2"/>
      </rPr>
      <t>  R3482160</t>
    </r>
  </si>
  <si>
    <t>No tires as skin wall tires from Vittoria</t>
  </si>
  <si>
    <t>XD</t>
  </si>
  <si>
    <t>Minimalist with grey pantone??</t>
  </si>
  <si>
    <t>IDEAL Poland or Taiwan tbc</t>
  </si>
  <si>
    <t>asap</t>
  </si>
  <si>
    <t>F8191110</t>
  </si>
  <si>
    <t>R2485110</t>
  </si>
  <si>
    <t>Radon</t>
  </si>
  <si>
    <t>F8518110</t>
  </si>
  <si>
    <t>R2977110</t>
  </si>
  <si>
    <t>F8517110</t>
  </si>
  <si>
    <t>R3056110</t>
  </si>
  <si>
    <t>Black matt MY18 SMU</t>
  </si>
  <si>
    <t>August</t>
  </si>
  <si>
    <t>CUBE</t>
  </si>
  <si>
    <t>F8186110</t>
  </si>
  <si>
    <t>R2475110</t>
  </si>
  <si>
    <t>F8520110</t>
  </si>
  <si>
    <t>R2978110</t>
  </si>
  <si>
    <t>F8519110</t>
  </si>
  <si>
    <t>R3058110</t>
  </si>
  <si>
    <t>F8497110</t>
  </si>
  <si>
    <t>R2958110</t>
  </si>
  <si>
    <t>ZR Team</t>
  </si>
  <si>
    <t>F8797110 (22901)</t>
  </si>
  <si>
    <t>R7640110 Range ref (22902)</t>
  </si>
  <si>
    <t>F8798110 (22901)</t>
  </si>
  <si>
    <t>R2958110 Range ref (22902)</t>
  </si>
  <si>
    <t>X</t>
  </si>
  <si>
    <t>Boost 15x110</t>
  </si>
  <si>
    <t>9x135</t>
  </si>
  <si>
    <t>HG</t>
  </si>
  <si>
    <t>red 185c - silver 8180 c, each wheel-side once Decal "Cross" silver, "Ride" red; only 1 Decal per page</t>
  </si>
  <si>
    <t>F8499110</t>
  </si>
  <si>
    <t>R2959110</t>
  </si>
  <si>
    <t>F8799110 (22899)</t>
  </si>
  <si>
    <t>R7630110 Range ref (22900)</t>
  </si>
  <si>
    <t>F8801110 (22899)</t>
  </si>
  <si>
    <t>R2959110 Range ref (22900)</t>
  </si>
  <si>
    <t>R2484110</t>
  </si>
  <si>
    <t xml:space="preserve">Jealous AL 8.0 </t>
  </si>
  <si>
    <t>F8855110 (21978)</t>
  </si>
  <si>
    <t>R3443110 (21979)</t>
  </si>
  <si>
    <t>F8856110 (21978)</t>
  </si>
  <si>
    <t>R3444110 (21979)</t>
  </si>
  <si>
    <t>Boost 12x148</t>
  </si>
  <si>
    <t>Black Matt / Pantone Black C</t>
  </si>
  <si>
    <t>October</t>
  </si>
  <si>
    <t>ASAP</t>
  </si>
  <si>
    <t>R2474110</t>
  </si>
  <si>
    <t xml:space="preserve">Jealous AL 9.0 </t>
  </si>
  <si>
    <t>F8857110 (21980)</t>
  </si>
  <si>
    <t>R3445110 (21981)</t>
  </si>
  <si>
    <t>F8858110 (21980)</t>
  </si>
  <si>
    <t>R3446110 (21981)</t>
  </si>
  <si>
    <r>
      <rPr>
        <strike/>
        <sz val="11"/>
        <color theme="1"/>
        <rFont val="Calibri"/>
        <family val="2"/>
        <scheme val="minor"/>
      </rPr>
      <t>Black Matt</t>
    </r>
    <r>
      <rPr>
        <sz val="11"/>
        <color theme="1"/>
        <rFont val="Calibri"/>
        <family val="2"/>
        <scheme val="minor"/>
      </rPr>
      <t xml:space="preserve"> / Pantone Black C</t>
    </r>
  </si>
  <si>
    <t>F8089101</t>
  </si>
  <si>
    <t>R2318155</t>
  </si>
  <si>
    <t xml:space="preserve">SpireDisc_8.0 </t>
  </si>
  <si>
    <t>F8877101 (22600)</t>
  </si>
  <si>
    <t>R3469155 (22601)</t>
  </si>
  <si>
    <t>F8878101 (22600)</t>
  </si>
  <si>
    <t>R3471155 (22601)</t>
  </si>
  <si>
    <r>
      <rPr>
        <strike/>
        <sz val="11"/>
        <rFont val="Calibri"/>
        <family val="2"/>
        <scheme val="minor"/>
      </rPr>
      <t xml:space="preserve">PT Cool Grey 11 </t>
    </r>
    <r>
      <rPr>
        <sz val="11"/>
        <rFont val="Calibri"/>
        <family val="2"/>
        <scheme val="minor"/>
      </rPr>
      <t>/ / Pantone Black C</t>
    </r>
  </si>
  <si>
    <t xml:space="preserve">SpireDisc_9.0 </t>
  </si>
  <si>
    <t>F8880101 (22602)</t>
  </si>
  <si>
    <t>R3473155 (22603)</t>
  </si>
  <si>
    <t>F8879101 (22602)</t>
  </si>
  <si>
    <t>R3472155 (22603)</t>
  </si>
  <si>
    <t>PT Cool Grey 11 / / Pantone Black C</t>
  </si>
  <si>
    <t xml:space="preserve">ZR Team 8.0 </t>
  </si>
  <si>
    <t>F8860110 (22903)</t>
  </si>
  <si>
    <t>R3447110 (22904)</t>
  </si>
  <si>
    <t>F8859110 (22903)</t>
  </si>
  <si>
    <t>R3448110 (22904)</t>
  </si>
  <si>
    <t>PT Cool Grey 11</t>
  </si>
  <si>
    <t>F8861110 (22905)</t>
  </si>
  <si>
    <t>R3449110 (22906)</t>
  </si>
  <si>
    <t>F8862110 (22905)</t>
  </si>
  <si>
    <t>R3451110 (22906)</t>
  </si>
  <si>
    <t xml:space="preserve">ZR Team NX </t>
  </si>
  <si>
    <t>F8865110 (22909)</t>
  </si>
  <si>
    <t>R3454110 (22910)</t>
  </si>
  <si>
    <t>F8866110 (22909)</t>
  </si>
  <si>
    <t>R3455110 (22910)</t>
  </si>
  <si>
    <t>one Decal per wheel-side: "Cross" in white, "Ride" in 185c red</t>
  </si>
  <si>
    <t>F8500110</t>
  </si>
  <si>
    <t xml:space="preserve">ZR Lady 7.0 </t>
  </si>
  <si>
    <t>F8867110 (22911)</t>
  </si>
  <si>
    <t>R3456110 (22912)</t>
  </si>
  <si>
    <t>F8868110 (22911)</t>
  </si>
  <si>
    <t>R3457110 (22912)</t>
  </si>
  <si>
    <t>9x100</t>
  </si>
  <si>
    <t>one Decal per wheel-side "Cross" in pink 806c, "Ride" in purple 234c</t>
  </si>
  <si>
    <t>R2471110</t>
  </si>
  <si>
    <t xml:space="preserve">ZR Team Hybrid 9.0 </t>
  </si>
  <si>
    <t>F8869110 (22913)</t>
  </si>
  <si>
    <t>R3459110 (22914)</t>
  </si>
  <si>
    <t>F8870110 (22913)</t>
  </si>
  <si>
    <t>R3458110 (22914)</t>
  </si>
  <si>
    <t xml:space="preserve">Jealous CF Hybrid </t>
  </si>
  <si>
    <t>R3462110 (22915)</t>
  </si>
  <si>
    <t>R3461110 (22915)</t>
  </si>
  <si>
    <t>F8223110</t>
  </si>
  <si>
    <t>R2545110</t>
  </si>
  <si>
    <t xml:space="preserve">Skeen Trail 8.0 </t>
  </si>
  <si>
    <t>F8871110 (22917)</t>
  </si>
  <si>
    <t>R3463110 (22918)</t>
  </si>
  <si>
    <t>F8872110 (22917)</t>
  </si>
  <si>
    <t>R3464110 (22918)</t>
  </si>
  <si>
    <t>orange Pantone 021 c 1 "XA" per wheel-side, Pantone cool grey  11c the second "XA" per wheel-side</t>
  </si>
  <si>
    <t>F8486101</t>
  </si>
  <si>
    <t>R2943155</t>
  </si>
  <si>
    <t xml:space="preserve">Vaillant Disc 9.0 </t>
  </si>
  <si>
    <t>F8875101 (22919)</t>
  </si>
  <si>
    <t>R3467155 (22920)</t>
  </si>
  <si>
    <t>F8876101 (22919)</t>
  </si>
  <si>
    <t>R3468155 (22920)</t>
  </si>
  <si>
    <t>Darksilver PT 8402C</t>
  </si>
  <si>
    <t>F8218110</t>
  </si>
  <si>
    <t>R2537110</t>
  </si>
  <si>
    <t xml:space="preserve">SlideFE </t>
  </si>
  <si>
    <t>F8874110 (22921)</t>
  </si>
  <si>
    <t>R3466110 (22922)</t>
  </si>
  <si>
    <t>F8873110 (22921)</t>
  </si>
  <si>
    <t>R3465110 (22922)</t>
  </si>
  <si>
    <t>Pantone 185c red 1 "XA" per wheel-side, Pantone cool grey 11 the second "XA" per wheel-side</t>
  </si>
  <si>
    <t>F8864110 (22907)</t>
  </si>
  <si>
    <t>R3452110 (22908)</t>
  </si>
  <si>
    <t>F8863110 (22907)</t>
  </si>
  <si>
    <t>R3453110 (22908)</t>
  </si>
  <si>
    <t>F8528110 (22923)</t>
  </si>
  <si>
    <t>R2984110 (22924)</t>
  </si>
  <si>
    <t>F8527110 (22923)</t>
  </si>
  <si>
    <t>R2983110 (22924)</t>
  </si>
  <si>
    <t>INTL</t>
  </si>
  <si>
    <t>Black Matte OK</t>
  </si>
  <si>
    <t>F8855110</t>
  </si>
  <si>
    <t>R3494110</t>
  </si>
  <si>
    <t>F8856110</t>
  </si>
  <si>
    <t>R3495110</t>
  </si>
  <si>
    <t>Pantone Black C</t>
  </si>
  <si>
    <t>F8857110</t>
  </si>
  <si>
    <t>R3496110</t>
  </si>
  <si>
    <t>F8858110</t>
  </si>
  <si>
    <t>R3497110</t>
  </si>
  <si>
    <t>E-CROSSMAX 29</t>
  </si>
  <si>
    <t>Samples</t>
  </si>
  <si>
    <t>Spec TBC? YES/NO</t>
  </si>
  <si>
    <t>SMU Sample Reference Number FRONT(packed by x1)</t>
  </si>
  <si>
    <t>SMU Sample Reference Number REAR(packed by x1)</t>
  </si>
  <si>
    <t>SMU Sample Reference Number FRONT(packed by x6)</t>
  </si>
  <si>
    <t>SMU Sample Reference Number REAR(packed by x6)</t>
  </si>
  <si>
    <t>Disc Intl</t>
  </si>
  <si>
    <t>Disc CL</t>
  </si>
  <si>
    <t>Tyre</t>
  </si>
  <si>
    <t>Front axle</t>
  </si>
  <si>
    <t>Rear axle</t>
  </si>
  <si>
    <t>TYRES YES/NO</t>
  </si>
  <si>
    <t>Stickers</t>
  </si>
  <si>
    <t>PANTONE Colors</t>
  </si>
  <si>
    <t>TOTAL Quantity (in Wheelset and Rimset)</t>
  </si>
  <si>
    <t>Expected Delivery Date</t>
  </si>
  <si>
    <t>Delivery Place/Factory</t>
  </si>
  <si>
    <t>Samples Quantity(in Wheelset and Rimset)</t>
  </si>
  <si>
    <t>Delivery Date</t>
  </si>
  <si>
    <t>NET YES/NO</t>
  </si>
  <si>
    <t>Forecasted Turnover(Net of Marketing Fees)</t>
  </si>
  <si>
    <t>Marketing Fees Based on Original Specs</t>
  </si>
  <si>
    <t>Marketing Fees Based on Invoiced Quantities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</si>
</sst>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[$$-409]* #,##0.00_ ;_-[$$-409]* \-#,##0.00\ ;_-[$$-409]* &quot;-&quot;??_ ;_-@_ "/>
  </numFmts>
  <fonts count="28">
    <font>
      <sz val="11"/>
      <color theme="1"/>
      <name val="Calibri"/>
      <family val="2"/>
      <scheme val="minor"/>
    </font>
    <font>
      <sz val="11"/>
      <name val="Square721 BT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trike/>
      <sz val="11"/>
      <name val="Calibri"/>
      <family val="2"/>
    </font>
    <font>
      <i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</font>
    <font>
      <strike/>
      <sz val="11"/>
      <color rgb="FFFF0000"/>
      <name val="Calibri"/>
      <family val="2"/>
      <scheme val="minor"/>
    </font>
    <font>
      <strike/>
      <sz val="11"/>
      <name val="Calibri"/>
      <family val="2"/>
      <scheme val="minor"/>
    </font>
    <font>
      <b/>
      <sz val="11"/>
      <color rgb="FFFF0000"/>
      <name val="Arial"/>
      <family val="2"/>
    </font>
    <font>
      <i/>
      <sz val="11"/>
      <name val="Helvetica"/>
    </font>
    <font>
      <b/>
      <sz val="9"/>
      <color indexed="81"/>
      <name val="Segoe UI"/>
      <family val="2"/>
    </font>
    <font>
      <sz val="9"/>
      <color indexed="81"/>
      <name val="Segoe U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51">
    <xf numFmtId="0" fontId="0" fillId="0" borderId="0" xfId="0"/>
    <xf numFmtId="0" fontId="8" fillId="2" borderId="1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left" vertical="center"/>
    </xf>
    <xf numFmtId="0" fontId="8" fillId="2" borderId="3" xfId="0" applyFont="1" applyFill="1" applyBorder="1" applyAlignment="1">
      <alignment horizontal="left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5" xfId="0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 applyProtection="1">
      <alignment horizontal="center" vertical="center"/>
      <protection locked="0"/>
    </xf>
    <xf numFmtId="0" fontId="0" fillId="0" borderId="17" xfId="0" applyFont="1" applyBorder="1" applyAlignment="1" applyProtection="1">
      <alignment horizontal="center" vertical="center"/>
      <protection locked="0"/>
    </xf>
    <xf numFmtId="0" fontId="0" fillId="0" borderId="18" xfId="0" applyFont="1" applyBorder="1" applyAlignment="1" applyProtection="1">
      <alignment horizontal="center" vertical="center"/>
      <protection locked="0"/>
    </xf>
    <xf numFmtId="0" fontId="0" fillId="0" borderId="19" xfId="0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center" vertical="center"/>
      <protection locked="0"/>
    </xf>
    <xf numFmtId="0" fontId="6" fillId="4" borderId="21" xfId="0" applyFont="1" applyFill="1" applyBorder="1" applyAlignment="1" applyProtection="1">
      <alignment horizontal="center" vertical="center" wrapText="1"/>
      <protection locked="0"/>
    </xf>
    <xf numFmtId="0" fontId="6" fillId="4" borderId="22" xfId="0" applyFont="1" applyFill="1" applyBorder="1" applyAlignment="1" applyProtection="1">
      <alignment horizontal="center" vertical="center" wrapText="1"/>
      <protection locked="0"/>
    </xf>
    <xf numFmtId="0" fontId="0" fillId="0" borderId="16" xfId="0" applyFont="1" applyFill="1" applyBorder="1" applyAlignment="1" applyProtection="1">
      <alignment horizontal="left" vertical="center"/>
      <protection locked="0"/>
    </xf>
    <xf numFmtId="0" fontId="0" fillId="0" borderId="20" xfId="0" applyFont="1" applyFill="1" applyBorder="1" applyAlignment="1" applyProtection="1">
      <alignment horizontal="center" vertical="center"/>
      <protection locked="0"/>
    </xf>
    <xf numFmtId="0" fontId="0" fillId="0" borderId="20" xfId="0" applyFont="1" applyFill="1" applyBorder="1" applyAlignment="1" applyProtection="1">
      <alignment horizontal="center" vertical="center" wrapText="1"/>
      <protection locked="0"/>
    </xf>
    <xf numFmtId="0" fontId="9" fillId="0" borderId="22" xfId="0" applyFont="1" applyBorder="1" applyAlignment="1" applyProtection="1">
      <alignment horizontal="center" vertical="center"/>
      <protection locked="0"/>
    </xf>
    <xf numFmtId="0" fontId="0" fillId="0" borderId="22" xfId="0" applyFont="1" applyBorder="1" applyAlignment="1" applyProtection="1">
      <alignment horizontal="center" vertical="center" wrapText="1"/>
      <protection locked="0"/>
    </xf>
    <xf numFmtId="0" fontId="0" fillId="5" borderId="23" xfId="0" applyFont="1" applyFill="1" applyBorder="1" applyAlignment="1" applyProtection="1">
      <alignment horizontal="center" vertical="center" wrapText="1"/>
      <protection locked="0"/>
    </xf>
    <xf numFmtId="0" fontId="10" fillId="0" borderId="21" xfId="0" applyFont="1" applyFill="1" applyBorder="1" applyAlignment="1" applyProtection="1">
      <alignment horizontal="center" vertical="center" wrapText="1"/>
      <protection locked="0"/>
    </xf>
    <xf numFmtId="0" fontId="10" fillId="0" borderId="22" xfId="0" applyFont="1" applyFill="1" applyBorder="1" applyAlignment="1" applyProtection="1">
      <alignment horizontal="center" vertical="center" wrapText="1"/>
      <protection locked="0"/>
    </xf>
    <xf numFmtId="0" fontId="10" fillId="0" borderId="20" xfId="0" applyFont="1" applyFill="1" applyBorder="1" applyAlignment="1" applyProtection="1">
      <alignment horizontal="center" vertical="center" wrapText="1"/>
      <protection locked="0"/>
    </xf>
    <xf numFmtId="0" fontId="10" fillId="0" borderId="23" xfId="0" applyFont="1" applyFill="1" applyBorder="1" applyAlignment="1" applyProtection="1">
      <alignment horizontal="center" vertical="center" wrapText="1"/>
      <protection locked="0"/>
    </xf>
    <xf numFmtId="0" fontId="10" fillId="0" borderId="24" xfId="0" applyFont="1" applyFill="1" applyBorder="1" applyAlignment="1" applyProtection="1">
      <alignment horizontal="center" vertical="center" wrapText="1"/>
      <protection locked="0"/>
    </xf>
    <xf numFmtId="44" fontId="0" fillId="0" borderId="25" xfId="3" applyNumberFormat="1" applyFont="1" applyFill="1" applyBorder="1" applyAlignment="1" applyProtection="1">
      <alignment horizontal="center" vertical="center"/>
    </xf>
    <xf numFmtId="44" fontId="0" fillId="0" borderId="16" xfId="3" applyNumberFormat="1" applyFont="1" applyFill="1" applyBorder="1" applyAlignment="1" applyProtection="1">
      <alignment horizontal="center" vertical="center"/>
    </xf>
    <xf numFmtId="44" fontId="0" fillId="0" borderId="17" xfId="3" applyNumberFormat="1" applyFont="1" applyFill="1" applyBorder="1" applyAlignment="1" applyProtection="1">
      <alignment horizontal="center" vertical="center"/>
    </xf>
    <xf numFmtId="44" fontId="0" fillId="4" borderId="21" xfId="3" applyNumberFormat="1" applyFont="1" applyFill="1" applyBorder="1" applyAlignment="1" applyProtection="1">
      <alignment vertical="center"/>
    </xf>
    <xf numFmtId="44" fontId="0" fillId="4" borderId="22" xfId="3" applyNumberFormat="1" applyFont="1" applyFill="1" applyBorder="1" applyAlignment="1" applyProtection="1">
      <alignment vertical="center"/>
    </xf>
    <xf numFmtId="44" fontId="0" fillId="4" borderId="23" xfId="3" applyNumberFormat="1" applyFont="1" applyFill="1" applyBorder="1" applyAlignment="1" applyProtection="1">
      <alignment vertical="center"/>
    </xf>
    <xf numFmtId="10" fontId="4" fillId="0" borderId="26" xfId="0" applyNumberFormat="1" applyFont="1" applyBorder="1" applyAlignment="1" applyProtection="1">
      <alignment horizontal="center" vertical="center"/>
      <protection locked="0"/>
    </xf>
    <xf numFmtId="44" fontId="0" fillId="4" borderId="21" xfId="2" applyNumberFormat="1" applyFont="1" applyFill="1" applyBorder="1" applyAlignment="1" applyProtection="1">
      <alignment vertical="center"/>
    </xf>
    <xf numFmtId="44" fontId="0" fillId="4" borderId="22" xfId="2" applyNumberFormat="1" applyFont="1" applyFill="1" applyBorder="1" applyAlignment="1" applyProtection="1">
      <alignment vertical="center"/>
    </xf>
    <xf numFmtId="44" fontId="0" fillId="4" borderId="20" xfId="2" applyNumberFormat="1" applyFont="1" applyFill="1" applyBorder="1" applyAlignment="1" applyProtection="1">
      <alignment vertical="center"/>
    </xf>
    <xf numFmtId="44" fontId="11" fillId="5" borderId="26" xfId="0" applyNumberFormat="1" applyFont="1" applyFill="1" applyBorder="1" applyAlignment="1" applyProtection="1">
      <alignment horizontal="center" vertical="center"/>
      <protection locked="0"/>
    </xf>
    <xf numFmtId="44" fontId="11" fillId="4" borderId="21" xfId="3" applyNumberFormat="1" applyFont="1" applyFill="1" applyBorder="1" applyAlignment="1">
      <alignment vertical="center"/>
    </xf>
    <xf numFmtId="44" fontId="11" fillId="4" borderId="22" xfId="3" applyNumberFormat="1" applyFont="1" applyFill="1" applyBorder="1" applyAlignment="1">
      <alignment vertical="center"/>
    </xf>
    <xf numFmtId="44" fontId="11" fillId="4" borderId="20" xfId="3" applyNumberFormat="1" applyFont="1" applyFill="1" applyBorder="1" applyAlignment="1">
      <alignment vertical="center"/>
    </xf>
    <xf numFmtId="44" fontId="4" fillId="4" borderId="26" xfId="0" applyNumberFormat="1" applyFont="1" applyFill="1" applyBorder="1" applyAlignment="1">
      <alignment vertical="center"/>
    </xf>
    <xf numFmtId="44" fontId="4" fillId="4" borderId="21" xfId="0" applyNumberFormat="1" applyFont="1" applyFill="1" applyBorder="1" applyAlignment="1">
      <alignment horizontal="center" vertical="center"/>
    </xf>
    <xf numFmtId="44" fontId="4" fillId="0" borderId="22" xfId="0" applyNumberFormat="1" applyFont="1" applyBorder="1" applyAlignment="1">
      <alignment horizontal="center" vertical="center"/>
    </xf>
    <xf numFmtId="44" fontId="4" fillId="4" borderId="23" xfId="0" applyNumberFormat="1" applyFont="1" applyFill="1" applyBorder="1" applyAlignment="1">
      <alignment vertical="center"/>
    </xf>
    <xf numFmtId="0" fontId="0" fillId="0" borderId="15" xfId="0" applyFont="1" applyBorder="1"/>
    <xf numFmtId="0" fontId="12" fillId="0" borderId="15" xfId="0" applyFont="1" applyFill="1" applyBorder="1" applyAlignment="1">
      <alignment horizontal="center" vertical="center"/>
    </xf>
    <xf numFmtId="0" fontId="12" fillId="6" borderId="15" xfId="0" applyFont="1" applyFill="1" applyBorder="1" applyAlignment="1">
      <alignment horizontal="center" vertical="center"/>
    </xf>
    <xf numFmtId="0" fontId="12" fillId="0" borderId="16" xfId="0" applyFont="1" applyBorder="1" applyAlignment="1" applyProtection="1">
      <alignment horizontal="center" vertical="center"/>
      <protection locked="0"/>
    </xf>
    <xf numFmtId="0" fontId="12" fillId="0" borderId="17" xfId="0" applyFont="1" applyBorder="1" applyAlignment="1" applyProtection="1">
      <alignment horizontal="center" vertical="center"/>
      <protection locked="0"/>
    </xf>
    <xf numFmtId="0" fontId="12" fillId="0" borderId="18" xfId="0" applyFont="1" applyBorder="1" applyAlignment="1" applyProtection="1">
      <alignment horizontal="center" vertical="center"/>
      <protection locked="0"/>
    </xf>
    <xf numFmtId="0" fontId="12" fillId="0" borderId="19" xfId="0" applyFont="1" applyBorder="1" applyAlignment="1" applyProtection="1">
      <alignment horizontal="center" vertical="center"/>
      <protection locked="0"/>
    </xf>
    <xf numFmtId="0" fontId="12" fillId="0" borderId="15" xfId="0" applyFont="1" applyBorder="1"/>
    <xf numFmtId="0" fontId="13" fillId="4" borderId="21" xfId="0" applyFont="1" applyFill="1" applyBorder="1" applyAlignment="1" applyProtection="1">
      <alignment horizontal="center" vertical="center" wrapText="1"/>
      <protection locked="0"/>
    </xf>
    <xf numFmtId="0" fontId="13" fillId="4" borderId="22" xfId="0" applyFont="1" applyFill="1" applyBorder="1" applyAlignment="1" applyProtection="1">
      <alignment horizontal="center" vertical="center" wrapText="1"/>
      <protection locked="0"/>
    </xf>
    <xf numFmtId="0" fontId="12" fillId="0" borderId="16" xfId="0" applyFont="1" applyFill="1" applyBorder="1" applyAlignment="1" applyProtection="1">
      <alignment horizontal="left" vertical="center"/>
      <protection locked="0"/>
    </xf>
    <xf numFmtId="0" fontId="12" fillId="0" borderId="20" xfId="0" applyFont="1" applyFill="1" applyBorder="1" applyAlignment="1" applyProtection="1">
      <alignment horizontal="center" vertical="center"/>
      <protection locked="0"/>
    </xf>
    <xf numFmtId="0" fontId="12" fillId="0" borderId="20" xfId="0" applyFont="1" applyFill="1" applyBorder="1" applyAlignment="1" applyProtection="1">
      <alignment horizontal="center" vertical="center" wrapText="1"/>
      <protection locked="0"/>
    </xf>
    <xf numFmtId="0" fontId="12" fillId="0" borderId="20" xfId="0" applyFont="1" applyBorder="1" applyAlignment="1" applyProtection="1">
      <alignment horizontal="center" vertical="center"/>
      <protection locked="0"/>
    </xf>
    <xf numFmtId="0" fontId="14" fillId="0" borderId="22" xfId="0" applyFont="1" applyBorder="1" applyAlignment="1" applyProtection="1">
      <alignment horizontal="center" vertical="center"/>
      <protection locked="0"/>
    </xf>
    <xf numFmtId="0" fontId="12" fillId="0" borderId="22" xfId="0" applyFont="1" applyBorder="1" applyAlignment="1" applyProtection="1">
      <alignment horizontal="center" vertical="center" wrapText="1"/>
      <protection locked="0"/>
    </xf>
    <xf numFmtId="0" fontId="12" fillId="5" borderId="23" xfId="0" applyFont="1" applyFill="1" applyBorder="1" applyAlignment="1" applyProtection="1">
      <alignment horizontal="center" vertical="center" wrapText="1"/>
      <protection locked="0"/>
    </xf>
    <xf numFmtId="0" fontId="15" fillId="0" borderId="21" xfId="0" applyFont="1" applyFill="1" applyBorder="1" applyAlignment="1" applyProtection="1">
      <alignment horizontal="center" vertical="center" wrapText="1"/>
      <protection locked="0"/>
    </xf>
    <xf numFmtId="0" fontId="15" fillId="0" borderId="22" xfId="0" applyFont="1" applyFill="1" applyBorder="1" applyAlignment="1" applyProtection="1">
      <alignment horizontal="center" vertical="center" wrapText="1"/>
      <protection locked="0"/>
    </xf>
    <xf numFmtId="0" fontId="15" fillId="0" borderId="20" xfId="0" applyFont="1" applyFill="1" applyBorder="1" applyAlignment="1" applyProtection="1">
      <alignment horizontal="center" vertical="center" wrapText="1"/>
      <protection locked="0"/>
    </xf>
    <xf numFmtId="0" fontId="15" fillId="0" borderId="23" xfId="0" applyFont="1" applyFill="1" applyBorder="1" applyAlignment="1" applyProtection="1">
      <alignment horizontal="center" vertical="center" wrapText="1"/>
      <protection locked="0"/>
    </xf>
    <xf numFmtId="0" fontId="15" fillId="0" borderId="24" xfId="0" applyFont="1" applyFill="1" applyBorder="1" applyAlignment="1" applyProtection="1">
      <alignment horizontal="center" vertical="center" wrapText="1"/>
      <protection locked="0"/>
    </xf>
    <xf numFmtId="44" fontId="12" fillId="0" borderId="25" xfId="3" applyNumberFormat="1" applyFont="1" applyFill="1" applyBorder="1" applyAlignment="1" applyProtection="1">
      <alignment horizontal="center" vertical="center"/>
    </xf>
    <xf numFmtId="44" fontId="12" fillId="0" borderId="16" xfId="3" applyNumberFormat="1" applyFont="1" applyFill="1" applyBorder="1" applyAlignment="1" applyProtection="1">
      <alignment horizontal="center" vertical="center"/>
    </xf>
    <xf numFmtId="44" fontId="12" fillId="0" borderId="17" xfId="3" applyNumberFormat="1" applyFont="1" applyFill="1" applyBorder="1" applyAlignment="1" applyProtection="1">
      <alignment horizontal="center" vertical="center"/>
    </xf>
    <xf numFmtId="44" fontId="12" fillId="4" borderId="21" xfId="3" applyNumberFormat="1" applyFont="1" applyFill="1" applyBorder="1" applyAlignment="1" applyProtection="1">
      <alignment vertical="center"/>
    </xf>
    <xf numFmtId="44" fontId="12" fillId="4" borderId="22" xfId="3" applyNumberFormat="1" applyFont="1" applyFill="1" applyBorder="1" applyAlignment="1" applyProtection="1">
      <alignment vertical="center"/>
    </xf>
    <xf numFmtId="44" fontId="12" fillId="4" borderId="23" xfId="3" applyNumberFormat="1" applyFont="1" applyFill="1" applyBorder="1" applyAlignment="1" applyProtection="1">
      <alignment vertical="center"/>
    </xf>
    <xf numFmtId="10" fontId="16" fillId="0" borderId="26" xfId="0" applyNumberFormat="1" applyFont="1" applyBorder="1" applyAlignment="1" applyProtection="1">
      <alignment horizontal="center" vertical="center"/>
      <protection locked="0"/>
    </xf>
    <xf numFmtId="44" fontId="12" fillId="4" borderId="21" xfId="2" applyNumberFormat="1" applyFont="1" applyFill="1" applyBorder="1" applyAlignment="1" applyProtection="1">
      <alignment vertical="center"/>
    </xf>
    <xf numFmtId="44" fontId="12" fillId="4" borderId="22" xfId="2" applyNumberFormat="1" applyFont="1" applyFill="1" applyBorder="1" applyAlignment="1" applyProtection="1">
      <alignment vertical="center"/>
    </xf>
    <xf numFmtId="44" fontId="12" fillId="4" borderId="20" xfId="2" applyNumberFormat="1" applyFont="1" applyFill="1" applyBorder="1" applyAlignment="1" applyProtection="1">
      <alignment vertical="center"/>
    </xf>
    <xf numFmtId="44" fontId="17" fillId="5" borderId="26" xfId="0" applyNumberFormat="1" applyFont="1" applyFill="1" applyBorder="1" applyAlignment="1" applyProtection="1">
      <alignment horizontal="center" vertical="center"/>
      <protection locked="0"/>
    </xf>
    <xf numFmtId="44" fontId="17" fillId="4" borderId="21" xfId="3" applyNumberFormat="1" applyFont="1" applyFill="1" applyBorder="1" applyAlignment="1">
      <alignment vertical="center"/>
    </xf>
    <xf numFmtId="44" fontId="17" fillId="4" borderId="22" xfId="3" applyNumberFormat="1" applyFont="1" applyFill="1" applyBorder="1" applyAlignment="1">
      <alignment vertical="center"/>
    </xf>
    <xf numFmtId="44" fontId="17" fillId="4" borderId="20" xfId="3" applyNumberFormat="1" applyFont="1" applyFill="1" applyBorder="1" applyAlignment="1">
      <alignment vertical="center"/>
    </xf>
    <xf numFmtId="44" fontId="16" fillId="4" borderId="26" xfId="0" applyNumberFormat="1" applyFont="1" applyFill="1" applyBorder="1" applyAlignment="1">
      <alignment vertical="center"/>
    </xf>
    <xf numFmtId="44" fontId="16" fillId="4" borderId="21" xfId="0" applyNumberFormat="1" applyFont="1" applyFill="1" applyBorder="1" applyAlignment="1">
      <alignment horizontal="center" vertical="center"/>
    </xf>
    <xf numFmtId="44" fontId="16" fillId="0" borderId="22" xfId="0" applyNumberFormat="1" applyFont="1" applyBorder="1" applyAlignment="1">
      <alignment horizontal="center" vertical="center"/>
    </xf>
    <xf numFmtId="44" fontId="16" fillId="4" borderId="23" xfId="0" applyNumberFormat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0" fillId="6" borderId="15" xfId="0" applyFont="1" applyFill="1" applyBorder="1" applyAlignment="1">
      <alignment horizontal="center" vertical="center"/>
    </xf>
    <xf numFmtId="49" fontId="18" fillId="7" borderId="15" xfId="0" applyNumberFormat="1" applyFont="1" applyFill="1" applyBorder="1" applyAlignment="1" applyProtection="1">
      <alignment horizontal="center" vertical="center"/>
      <protection locked="0"/>
    </xf>
    <xf numFmtId="0" fontId="6" fillId="4" borderId="27" xfId="0" applyFont="1" applyFill="1" applyBorder="1" applyAlignment="1" applyProtection="1">
      <alignment horizontal="center" vertical="center" wrapText="1"/>
      <protection locked="0"/>
    </xf>
    <xf numFmtId="0" fontId="6" fillId="4" borderId="15" xfId="0" applyFont="1" applyFill="1" applyBorder="1" applyAlignment="1" applyProtection="1">
      <alignment horizontal="center" vertical="center" wrapText="1"/>
      <protection locked="0"/>
    </xf>
    <xf numFmtId="0" fontId="0" fillId="0" borderId="16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alignment horizontal="center" vertical="center" wrapText="1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0" fillId="0" borderId="15" xfId="0" applyFont="1" applyFill="1" applyBorder="1" applyAlignment="1" applyProtection="1">
      <alignment horizontal="center" vertical="center" wrapText="1"/>
      <protection locked="0"/>
    </xf>
    <xf numFmtId="0" fontId="0" fillId="0" borderId="17" xfId="0" applyFont="1" applyFill="1" applyBorder="1" applyAlignment="1" applyProtection="1">
      <alignment horizontal="center" vertical="center" wrapText="1"/>
      <protection locked="0"/>
    </xf>
    <xf numFmtId="0" fontId="10" fillId="0" borderId="27" xfId="0" applyFont="1" applyFill="1" applyBorder="1" applyAlignment="1" applyProtection="1">
      <alignment horizontal="center" vertical="center" wrapText="1"/>
      <protection locked="0"/>
    </xf>
    <xf numFmtId="0" fontId="10" fillId="0" borderId="15" xfId="0" applyFont="1" applyFill="1" applyBorder="1" applyAlignment="1" applyProtection="1">
      <alignment horizontal="center" vertical="center" wrapText="1"/>
      <protection locked="0"/>
    </xf>
    <xf numFmtId="0" fontId="10" fillId="0" borderId="16" xfId="0" applyFont="1" applyFill="1" applyBorder="1" applyAlignment="1" applyProtection="1">
      <alignment horizontal="center" vertical="center" wrapText="1"/>
      <protection locked="0"/>
    </xf>
    <xf numFmtId="0" fontId="10" fillId="0" borderId="28" xfId="0" applyFont="1" applyFill="1" applyBorder="1" applyAlignment="1" applyProtection="1">
      <alignment horizontal="center" vertical="center" wrapText="1"/>
      <protection locked="0"/>
    </xf>
    <xf numFmtId="0" fontId="0" fillId="5" borderId="16" xfId="0" applyFont="1" applyFill="1" applyBorder="1" applyAlignment="1" applyProtection="1">
      <alignment horizontal="center" vertical="center"/>
      <protection locked="0"/>
    </xf>
    <xf numFmtId="0" fontId="9" fillId="0" borderId="15" xfId="0" applyFont="1" applyBorder="1" applyAlignment="1" applyProtection="1">
      <alignment horizontal="center" vertical="center"/>
      <protection locked="0"/>
    </xf>
    <xf numFmtId="0" fontId="0" fillId="0" borderId="15" xfId="0" applyFont="1" applyBorder="1" applyAlignment="1" applyProtection="1">
      <alignment horizontal="center" vertical="center" wrapText="1"/>
      <protection locked="0"/>
    </xf>
    <xf numFmtId="0" fontId="0" fillId="5" borderId="17" xfId="0" applyFont="1" applyFill="1" applyBorder="1" applyAlignment="1" applyProtection="1">
      <alignment horizontal="center" vertical="center" wrapText="1"/>
      <protection locked="0"/>
    </xf>
    <xf numFmtId="0" fontId="10" fillId="0" borderId="17" xfId="0" applyFont="1" applyFill="1" applyBorder="1" applyAlignment="1" applyProtection="1">
      <alignment horizontal="center" vertical="center" wrapText="1"/>
      <protection locked="0"/>
    </xf>
    <xf numFmtId="10" fontId="4" fillId="0" borderId="29" xfId="0" applyNumberFormat="1" applyFont="1" applyBorder="1" applyAlignment="1" applyProtection="1">
      <alignment horizontal="center" vertical="center"/>
      <protection locked="0"/>
    </xf>
    <xf numFmtId="0" fontId="0" fillId="0" borderId="30" xfId="0" applyFont="1" applyBorder="1" applyAlignment="1" applyProtection="1">
      <alignment horizontal="center" vertical="center"/>
      <protection locked="0"/>
    </xf>
    <xf numFmtId="0" fontId="0" fillId="0" borderId="31" xfId="0" applyFont="1" applyBorder="1" applyAlignment="1" applyProtection="1">
      <alignment horizontal="center" vertical="center"/>
      <protection locked="0"/>
    </xf>
    <xf numFmtId="0" fontId="0" fillId="0" borderId="32" xfId="0" applyFont="1" applyBorder="1" applyAlignment="1" applyProtection="1">
      <alignment horizontal="center" vertical="center"/>
      <protection locked="0"/>
    </xf>
    <xf numFmtId="0" fontId="6" fillId="4" borderId="33" xfId="0" applyFont="1" applyFill="1" applyBorder="1" applyAlignment="1" applyProtection="1">
      <alignment horizontal="center" vertical="center" wrapText="1"/>
      <protection locked="0"/>
    </xf>
    <xf numFmtId="0" fontId="6" fillId="4" borderId="34" xfId="0" applyFont="1" applyFill="1" applyBorder="1" applyAlignment="1" applyProtection="1">
      <alignment horizontal="center" vertical="center" wrapText="1"/>
      <protection locked="0"/>
    </xf>
    <xf numFmtId="0" fontId="0" fillId="0" borderId="32" xfId="0" applyFont="1" applyFill="1" applyBorder="1" applyAlignment="1" applyProtection="1">
      <alignment horizontal="center" vertical="center"/>
      <protection locked="0"/>
    </xf>
    <xf numFmtId="0" fontId="0" fillId="0" borderId="32" xfId="0" applyFont="1" applyFill="1" applyBorder="1" applyAlignment="1" applyProtection="1">
      <alignment horizontal="center" vertical="center" wrapText="1"/>
      <protection locked="0"/>
    </xf>
    <xf numFmtId="0" fontId="9" fillId="0" borderId="34" xfId="0" applyFont="1" applyBorder="1" applyAlignment="1" applyProtection="1">
      <alignment horizontal="center" vertical="center"/>
      <protection locked="0"/>
    </xf>
    <xf numFmtId="0" fontId="0" fillId="0" borderId="34" xfId="0" applyFont="1" applyBorder="1" applyAlignment="1" applyProtection="1">
      <alignment horizontal="center" vertical="center" wrapText="1"/>
      <protection locked="0"/>
    </xf>
    <xf numFmtId="0" fontId="0" fillId="0" borderId="30" xfId="0" applyFont="1" applyFill="1" applyBorder="1" applyAlignment="1" applyProtection="1">
      <alignment horizontal="center" vertical="center" wrapText="1"/>
      <protection locked="0"/>
    </xf>
    <xf numFmtId="0" fontId="10" fillId="0" borderId="33" xfId="0" applyFont="1" applyFill="1" applyBorder="1" applyAlignment="1" applyProtection="1">
      <alignment horizontal="center" vertical="center" wrapText="1"/>
      <protection locked="0"/>
    </xf>
    <xf numFmtId="0" fontId="10" fillId="0" borderId="34" xfId="0" applyFont="1" applyFill="1" applyBorder="1" applyAlignment="1" applyProtection="1">
      <alignment horizontal="center" vertical="center" wrapText="1"/>
      <protection locked="0"/>
    </xf>
    <xf numFmtId="0" fontId="10" fillId="0" borderId="32" xfId="0" applyFont="1" applyFill="1" applyBorder="1" applyAlignment="1" applyProtection="1">
      <alignment horizontal="center" vertical="center" wrapText="1"/>
      <protection locked="0"/>
    </xf>
    <xf numFmtId="0" fontId="10" fillId="0" borderId="30" xfId="0" applyFont="1" applyFill="1" applyBorder="1" applyAlignment="1" applyProtection="1">
      <alignment horizontal="center" vertical="center" wrapText="1"/>
      <protection locked="0"/>
    </xf>
    <xf numFmtId="0" fontId="10" fillId="0" borderId="35" xfId="0" applyFont="1" applyFill="1" applyBorder="1" applyAlignment="1" applyProtection="1">
      <alignment horizontal="center" vertical="center" wrapText="1"/>
      <protection locked="0"/>
    </xf>
    <xf numFmtId="10" fontId="4" fillId="0" borderId="36" xfId="0" applyNumberFormat="1" applyFont="1" applyBorder="1" applyAlignment="1" applyProtection="1">
      <alignment horizontal="center" vertical="center"/>
      <protection locked="0"/>
    </xf>
    <xf numFmtId="0" fontId="8" fillId="2" borderId="25" xfId="0" applyFont="1" applyFill="1" applyBorder="1" applyAlignment="1">
      <alignment horizontal="left" vertical="center"/>
    </xf>
    <xf numFmtId="0" fontId="8" fillId="2" borderId="24" xfId="0" applyFont="1" applyFill="1" applyBorder="1" applyAlignment="1">
      <alignment horizontal="left" vertical="center"/>
    </xf>
    <xf numFmtId="10" fontId="0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 applyProtection="1">
      <alignment horizontal="center" vertical="center"/>
      <protection locked="0"/>
    </xf>
    <xf numFmtId="0" fontId="19" fillId="3" borderId="37" xfId="0" applyNumberFormat="1" applyFont="1" applyFill="1" applyBorder="1" applyAlignment="1" applyProtection="1">
      <alignment horizontal="center" vertical="center"/>
      <protection locked="0"/>
    </xf>
    <xf numFmtId="0" fontId="19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3" borderId="16" xfId="0" applyFont="1" applyFill="1" applyBorder="1" applyAlignment="1" applyProtection="1">
      <alignment horizontal="center" vertical="center"/>
      <protection locked="0"/>
    </xf>
    <xf numFmtId="0" fontId="0" fillId="3" borderId="17" xfId="0" applyFont="1" applyFill="1" applyBorder="1" applyAlignment="1" applyProtection="1">
      <alignment horizontal="center" vertical="center"/>
      <protection locked="0"/>
    </xf>
    <xf numFmtId="0" fontId="0" fillId="3" borderId="18" xfId="0" applyFont="1" applyFill="1" applyBorder="1" applyAlignment="1" applyProtection="1">
      <alignment horizontal="center" vertical="center"/>
      <protection locked="0"/>
    </xf>
    <xf numFmtId="0" fontId="0" fillId="3" borderId="19" xfId="0" applyFont="1" applyFill="1" applyBorder="1" applyAlignment="1" applyProtection="1">
      <alignment horizontal="center" vertical="center"/>
      <protection locked="0"/>
    </xf>
    <xf numFmtId="0" fontId="0" fillId="3" borderId="20" xfId="0" applyFont="1" applyFill="1" applyBorder="1" applyAlignment="1" applyProtection="1">
      <alignment horizontal="center" vertical="center"/>
      <protection locked="0"/>
    </xf>
    <xf numFmtId="0" fontId="6" fillId="3" borderId="21" xfId="0" applyFont="1" applyFill="1" applyBorder="1" applyAlignment="1" applyProtection="1">
      <alignment horizontal="center" vertical="center" wrapText="1"/>
      <protection locked="0"/>
    </xf>
    <xf numFmtId="0" fontId="6" fillId="3" borderId="22" xfId="0" applyFont="1" applyFill="1" applyBorder="1" applyAlignment="1" applyProtection="1">
      <alignment horizontal="center" vertical="center" wrapText="1"/>
      <protection locked="0"/>
    </xf>
    <xf numFmtId="0" fontId="10" fillId="3" borderId="21" xfId="0" applyFont="1" applyFill="1" applyBorder="1" applyAlignment="1" applyProtection="1">
      <alignment horizontal="center" vertical="center" wrapText="1"/>
      <protection locked="0"/>
    </xf>
    <xf numFmtId="0" fontId="10" fillId="3" borderId="22" xfId="0" applyFont="1" applyFill="1" applyBorder="1" applyAlignment="1" applyProtection="1">
      <alignment horizontal="center" vertical="center" wrapText="1"/>
      <protection locked="0"/>
    </xf>
    <xf numFmtId="0" fontId="10" fillId="3" borderId="20" xfId="0" applyFont="1" applyFill="1" applyBorder="1" applyAlignment="1" applyProtection="1">
      <alignment horizontal="center" vertical="center" wrapText="1"/>
      <protection locked="0"/>
    </xf>
    <xf numFmtId="0" fontId="10" fillId="3" borderId="23" xfId="0" applyFont="1" applyFill="1" applyBorder="1" applyAlignment="1" applyProtection="1">
      <alignment horizontal="center" vertical="center" wrapText="1"/>
      <protection locked="0"/>
    </xf>
    <xf numFmtId="165" fontId="0" fillId="0" borderId="27" xfId="3" applyNumberFormat="1" applyFont="1" applyBorder="1" applyAlignment="1">
      <alignment horizontal="center" vertical="center"/>
    </xf>
    <xf numFmtId="165" fontId="0" fillId="0" borderId="38" xfId="3" applyNumberFormat="1" applyFont="1" applyBorder="1" applyAlignment="1">
      <alignment horizontal="center" vertical="center"/>
    </xf>
    <xf numFmtId="44" fontId="0" fillId="0" borderId="17" xfId="3" applyFont="1" applyFill="1" applyBorder="1" applyAlignment="1">
      <alignment vertical="center"/>
    </xf>
    <xf numFmtId="44" fontId="0" fillId="4" borderId="27" xfId="3" applyFont="1" applyFill="1" applyBorder="1" applyAlignment="1">
      <alignment vertical="center"/>
    </xf>
    <xf numFmtId="44" fontId="0" fillId="4" borderId="15" xfId="3" applyFont="1" applyFill="1" applyBorder="1" applyAlignment="1">
      <alignment vertical="center"/>
    </xf>
    <xf numFmtId="44" fontId="0" fillId="4" borderId="17" xfId="3" applyFont="1" applyFill="1" applyBorder="1" applyAlignment="1">
      <alignment vertical="center"/>
    </xf>
    <xf numFmtId="165" fontId="0" fillId="4" borderId="27" xfId="2" applyNumberFormat="1" applyFont="1" applyFill="1" applyBorder="1" applyAlignment="1">
      <alignment vertical="center"/>
    </xf>
    <xf numFmtId="165" fontId="0" fillId="4" borderId="15" xfId="2" applyNumberFormat="1" applyFont="1" applyFill="1" applyBorder="1" applyAlignment="1">
      <alignment vertical="center"/>
    </xf>
    <xf numFmtId="165" fontId="0" fillId="4" borderId="16" xfId="2" applyNumberFormat="1" applyFont="1" applyFill="1" applyBorder="1" applyAlignment="1">
      <alignment vertical="center"/>
    </xf>
    <xf numFmtId="0" fontId="11" fillId="5" borderId="29" xfId="0" applyFont="1" applyFill="1" applyBorder="1" applyAlignment="1" applyProtection="1">
      <alignment horizontal="center" vertical="center"/>
      <protection locked="0"/>
    </xf>
    <xf numFmtId="44" fontId="11" fillId="4" borderId="27" xfId="3" applyFont="1" applyFill="1" applyBorder="1" applyAlignment="1">
      <alignment vertical="center"/>
    </xf>
    <xf numFmtId="44" fontId="11" fillId="4" borderId="15" xfId="3" applyFont="1" applyFill="1" applyBorder="1" applyAlignment="1">
      <alignment vertical="center"/>
    </xf>
    <xf numFmtId="44" fontId="11" fillId="4" borderId="16" xfId="3" applyFont="1" applyFill="1" applyBorder="1" applyAlignment="1">
      <alignment vertical="center"/>
    </xf>
    <xf numFmtId="165" fontId="4" fillId="4" borderId="29" xfId="0" applyNumberFormat="1" applyFont="1" applyFill="1" applyBorder="1" applyAlignment="1">
      <alignment vertical="center"/>
    </xf>
    <xf numFmtId="165" fontId="4" fillId="4" borderId="27" xfId="0" applyNumberFormat="1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5" fontId="4" fillId="4" borderId="17" xfId="0" applyNumberFormat="1" applyFont="1" applyFill="1" applyBorder="1" applyAlignment="1">
      <alignment vertical="center"/>
    </xf>
    <xf numFmtId="0" fontId="7" fillId="0" borderId="15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9" xfId="0" applyFont="1" applyBorder="1" applyAlignment="1" applyProtection="1">
      <alignment horizontal="center" vertical="center"/>
      <protection locked="0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11" xfId="0" applyFont="1" applyBorder="1" applyAlignment="1" applyProtection="1">
      <alignment horizontal="center" vertical="center"/>
      <protection locked="0"/>
    </xf>
    <xf numFmtId="0" fontId="0" fillId="0" borderId="39" xfId="0" applyFont="1" applyBorder="1" applyAlignment="1" applyProtection="1">
      <alignment horizontal="center" vertical="center"/>
      <protection locked="0"/>
    </xf>
    <xf numFmtId="0" fontId="6" fillId="4" borderId="13" xfId="0" applyFont="1" applyFill="1" applyBorder="1" applyAlignment="1" applyProtection="1">
      <alignment horizontal="center" vertical="center" wrapText="1"/>
      <protection locked="0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left" vertical="center"/>
      <protection locked="0"/>
    </xf>
    <xf numFmtId="0" fontId="0" fillId="0" borderId="10" xfId="0" applyFont="1" applyFill="1" applyBorder="1" applyAlignment="1" applyProtection="1">
      <alignment horizontal="center" vertical="center"/>
      <protection locked="0"/>
    </xf>
    <xf numFmtId="0" fontId="0" fillId="0" borderId="9" xfId="0" applyFont="1" applyFill="1" applyBorder="1" applyAlignment="1" applyProtection="1">
      <alignment horizontal="center" vertical="center" wrapText="1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0" fillId="0" borderId="40" xfId="0" applyFont="1" applyBorder="1" applyAlignment="1" applyProtection="1">
      <alignment horizontal="center" vertical="center"/>
      <protection locked="0"/>
    </xf>
    <xf numFmtId="0" fontId="0" fillId="0" borderId="9" xfId="0" applyFont="1" applyBorder="1" applyAlignment="1" applyProtection="1">
      <alignment horizontal="center" vertical="center" wrapText="1"/>
      <protection locked="0"/>
    </xf>
    <xf numFmtId="0" fontId="0" fillId="0" borderId="11" xfId="0" applyFont="1" applyFill="1" applyBorder="1" applyAlignment="1" applyProtection="1">
      <alignment horizontal="center" vertical="center" wrapText="1"/>
      <protection locked="0"/>
    </xf>
    <xf numFmtId="0" fontId="10" fillId="0" borderId="13" xfId="0" applyFont="1" applyFill="1" applyBorder="1" applyAlignment="1" applyProtection="1">
      <alignment horizontal="center" vertical="center" wrapText="1"/>
      <protection locked="0"/>
    </xf>
    <xf numFmtId="0" fontId="10" fillId="0" borderId="9" xfId="0" applyFont="1" applyFill="1" applyBorder="1" applyAlignment="1" applyProtection="1">
      <alignment horizontal="center" vertical="center" wrapText="1"/>
      <protection locked="0"/>
    </xf>
    <xf numFmtId="0" fontId="10" fillId="0" borderId="10" xfId="0" applyFont="1" applyFill="1" applyBorder="1" applyAlignment="1" applyProtection="1">
      <alignment horizontal="center" vertical="center" wrapText="1"/>
      <protection locked="0"/>
    </xf>
    <xf numFmtId="0" fontId="10" fillId="0" borderId="11" xfId="0" applyFont="1" applyFill="1" applyBorder="1" applyAlignment="1" applyProtection="1">
      <alignment horizontal="center" vertical="center" wrapText="1"/>
      <protection locked="0"/>
    </xf>
    <xf numFmtId="165" fontId="0" fillId="0" borderId="13" xfId="3" applyNumberFormat="1" applyFont="1" applyBorder="1" applyAlignment="1">
      <alignment horizontal="center" vertical="center"/>
    </xf>
    <xf numFmtId="165" fontId="0" fillId="0" borderId="12" xfId="3" applyNumberFormat="1" applyFont="1" applyBorder="1" applyAlignment="1">
      <alignment horizontal="center" vertical="center"/>
    </xf>
    <xf numFmtId="44" fontId="0" fillId="0" borderId="11" xfId="3" applyFont="1" applyFill="1" applyBorder="1" applyAlignment="1">
      <alignment vertical="center"/>
    </xf>
    <xf numFmtId="44" fontId="0" fillId="4" borderId="13" xfId="3" applyFont="1" applyFill="1" applyBorder="1" applyAlignment="1">
      <alignment vertical="center"/>
    </xf>
    <xf numFmtId="44" fontId="0" fillId="4" borderId="9" xfId="3" applyFont="1" applyFill="1" applyBorder="1" applyAlignment="1">
      <alignment vertical="center"/>
    </xf>
    <xf numFmtId="44" fontId="0" fillId="4" borderId="11" xfId="3" applyFont="1" applyFill="1" applyBorder="1" applyAlignment="1">
      <alignment vertical="center"/>
    </xf>
    <xf numFmtId="10" fontId="4" fillId="0" borderId="14" xfId="0" applyNumberFormat="1" applyFont="1" applyBorder="1" applyAlignment="1" applyProtection="1">
      <alignment horizontal="center" vertical="center"/>
      <protection locked="0"/>
    </xf>
    <xf numFmtId="165" fontId="0" fillId="4" borderId="13" xfId="2" applyNumberFormat="1" applyFont="1" applyFill="1" applyBorder="1" applyAlignment="1">
      <alignment vertical="center"/>
    </xf>
    <xf numFmtId="165" fontId="0" fillId="4" borderId="9" xfId="2" applyNumberFormat="1" applyFont="1" applyFill="1" applyBorder="1" applyAlignment="1">
      <alignment vertical="center"/>
    </xf>
    <xf numFmtId="165" fontId="0" fillId="4" borderId="10" xfId="2" applyNumberFormat="1" applyFont="1" applyFill="1" applyBorder="1" applyAlignment="1">
      <alignment vertical="center"/>
    </xf>
    <xf numFmtId="0" fontId="11" fillId="5" borderId="14" xfId="0" applyFont="1" applyFill="1" applyBorder="1" applyAlignment="1" applyProtection="1">
      <alignment horizontal="center" vertical="center"/>
      <protection locked="0"/>
    </xf>
    <xf numFmtId="44" fontId="11" fillId="4" borderId="13" xfId="3" applyFont="1" applyFill="1" applyBorder="1" applyAlignment="1">
      <alignment vertical="center"/>
    </xf>
    <xf numFmtId="44" fontId="11" fillId="4" borderId="9" xfId="3" applyFont="1" applyFill="1" applyBorder="1" applyAlignment="1">
      <alignment vertical="center"/>
    </xf>
    <xf numFmtId="44" fontId="11" fillId="4" borderId="10" xfId="3" applyFont="1" applyFill="1" applyBorder="1" applyAlignment="1">
      <alignment vertical="center"/>
    </xf>
    <xf numFmtId="165" fontId="4" fillId="4" borderId="14" xfId="0" applyNumberFormat="1" applyFont="1" applyFill="1" applyBorder="1" applyAlignment="1">
      <alignment vertical="center"/>
    </xf>
    <xf numFmtId="165" fontId="4" fillId="4" borderId="13" xfId="0" applyNumberFormat="1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5" fontId="4" fillId="4" borderId="11" xfId="0" applyNumberFormat="1" applyFont="1" applyFill="1" applyBorder="1" applyAlignment="1">
      <alignment vertical="center"/>
    </xf>
    <xf numFmtId="0" fontId="8" fillId="2" borderId="41" xfId="0" applyFont="1" applyFill="1" applyBorder="1" applyAlignment="1">
      <alignment horizontal="left" vertical="center"/>
    </xf>
    <xf numFmtId="0" fontId="8" fillId="2" borderId="42" xfId="0" applyFont="1" applyFill="1" applyBorder="1" applyAlignment="1">
      <alignment horizontal="left" vertical="center"/>
    </xf>
    <xf numFmtId="0" fontId="8" fillId="2" borderId="43" xfId="0" applyFont="1" applyFill="1" applyBorder="1" applyAlignment="1">
      <alignment horizontal="left" vertical="center"/>
    </xf>
    <xf numFmtId="0" fontId="0" fillId="2" borderId="44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19" fillId="0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0" fontId="0" fillId="0" borderId="6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 applyProtection="1">
      <alignment horizontal="center" vertical="center" wrapText="1"/>
      <protection locked="0"/>
    </xf>
    <xf numFmtId="0" fontId="0" fillId="0" borderId="8" xfId="0" applyFont="1" applyFill="1" applyBorder="1" applyAlignment="1" applyProtection="1">
      <alignment horizontal="left" vertical="center"/>
      <protection locked="0"/>
    </xf>
    <xf numFmtId="0" fontId="0" fillId="0" borderId="8" xfId="0" applyFont="1" applyFill="1" applyBorder="1" applyAlignment="1" applyProtection="1">
      <alignment horizontal="center" vertical="center"/>
      <protection locked="0"/>
    </xf>
    <xf numFmtId="0" fontId="0" fillId="0" borderId="8" xfId="0" applyFont="1" applyFill="1" applyBorder="1" applyAlignment="1" applyProtection="1">
      <alignment horizontal="center" vertical="center" wrapText="1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0" fillId="0" borderId="18" xfId="0" applyFont="1" applyBorder="1" applyAlignment="1" applyProtection="1">
      <alignment horizontal="center" vertical="center" wrapText="1"/>
      <protection locked="0"/>
    </xf>
    <xf numFmtId="17" fontId="10" fillId="0" borderId="2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7" xfId="0" applyFont="1" applyFill="1" applyBorder="1" applyAlignment="1">
      <alignment horizontal="center" vertical="center"/>
    </xf>
    <xf numFmtId="0" fontId="0" fillId="0" borderId="38" xfId="0" applyFont="1" applyFill="1" applyBorder="1" applyAlignment="1" applyProtection="1">
      <alignment horizontal="center" vertical="center" wrapText="1"/>
      <protection locked="0"/>
    </xf>
    <xf numFmtId="0" fontId="0" fillId="0" borderId="38" xfId="0" applyFont="1" applyBorder="1" applyAlignment="1" applyProtection="1">
      <alignment horizontal="center" vertical="center" wrapText="1"/>
      <protection locked="0"/>
    </xf>
    <xf numFmtId="0" fontId="0" fillId="0" borderId="45" xfId="0" applyFont="1" applyBorder="1" applyAlignment="1" applyProtection="1">
      <alignment horizontal="center" vertical="center" wrapText="1"/>
      <protection locked="0"/>
    </xf>
    <xf numFmtId="0" fontId="0" fillId="0" borderId="20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38" xfId="0" applyFont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 wrapText="1"/>
    </xf>
    <xf numFmtId="14" fontId="10" fillId="0" borderId="15" xfId="0" applyNumberFormat="1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46" xfId="0" applyFont="1" applyFill="1" applyBorder="1" applyAlignment="1" applyProtection="1">
      <alignment horizontal="center" vertical="center" wrapText="1"/>
      <protection locked="0"/>
    </xf>
    <xf numFmtId="0" fontId="10" fillId="0" borderId="17" xfId="0" applyFont="1" applyFill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/>
    </xf>
    <xf numFmtId="0" fontId="6" fillId="3" borderId="47" xfId="0" applyFont="1" applyFill="1" applyBorder="1" applyAlignment="1" applyProtection="1">
      <alignment horizontal="center" vertical="center" wrapText="1"/>
      <protection locked="0"/>
    </xf>
    <xf numFmtId="0" fontId="6" fillId="3" borderId="28" xfId="0" applyFont="1" applyFill="1" applyBorder="1" applyAlignment="1" applyProtection="1">
      <alignment horizontal="center" vertical="center" wrapText="1"/>
      <protection locked="0"/>
    </xf>
    <xf numFmtId="0" fontId="6" fillId="3" borderId="38" xfId="0" applyFont="1" applyFill="1" applyBorder="1" applyAlignment="1" applyProtection="1">
      <alignment horizontal="center" vertical="center" wrapText="1"/>
      <protection locked="0"/>
    </xf>
    <xf numFmtId="0" fontId="0" fillId="0" borderId="38" xfId="0" applyFont="1" applyBorder="1" applyAlignment="1" applyProtection="1">
      <alignment horizontal="center" vertical="center"/>
      <protection locked="0"/>
    </xf>
    <xf numFmtId="14" fontId="10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3" xfId="0" applyFont="1" applyBorder="1" applyAlignment="1" applyProtection="1">
      <alignment horizontal="center" vertical="center"/>
      <protection locked="0"/>
    </xf>
    <xf numFmtId="14" fontId="10" fillId="0" borderId="2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wrapText="1"/>
    </xf>
    <xf numFmtId="0" fontId="26" fillId="4" borderId="21" xfId="0" applyFont="1" applyFill="1" applyBorder="1" applyAlignment="1" applyProtection="1">
      <alignment horizontal="center" vertical="center" wrapText="1"/>
      <protection locked="0"/>
    </xf>
    <xf numFmtId="0" fontId="26" fillId="4" borderId="22" xfId="0" applyFont="1" applyFill="1" applyBorder="1" applyAlignment="1" applyProtection="1">
      <alignment horizontal="center" vertical="center" wrapText="1"/>
      <protection locked="0"/>
    </xf>
    <xf numFmtId="0" fontId="0" fillId="5" borderId="15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27" fillId="5" borderId="15" xfId="0" applyFont="1" applyFill="1" applyBorder="1" applyAlignment="1" applyProtection="1">
      <alignment horizontal="center" vertical="center" wrapText="1"/>
      <protection locked="0"/>
    </xf>
    <xf numFmtId="0" fontId="9" fillId="0" borderId="15" xfId="0" applyFont="1" applyFill="1" applyBorder="1" applyAlignment="1">
      <alignment horizontal="center" vertical="center"/>
    </xf>
    <xf numFmtId="0" fontId="19" fillId="7" borderId="15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9" fontId="5" fillId="0" borderId="0" xfId="0" applyNumberFormat="1" applyFont="1" applyAlignment="1">
      <alignment horizontal="center"/>
    </xf>
  </cellXfs>
  <cellStyles count="4">
    <cellStyle name="Milliers" xfId="2" builtinId="3"/>
    <cellStyle name="Monétaire" xfId="3" builtinId="4"/>
    <cellStyle name="Normal" xfId="0" builtinId="0"/>
    <cellStyle name="Normal 2 2" xfId="1"/>
  </cellStyles>
  <dxfs count="7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28576</xdr:rowOff>
    </xdr:from>
    <xdr:to>
      <xdr:col>2</xdr:col>
      <xdr:colOff>76200</xdr:colOff>
      <xdr:row>1</xdr:row>
      <xdr:rowOff>9526</xdr:rowOff>
    </xdr:to>
    <xdr:sp macro="[0]!Test" textlink="">
      <xdr:nvSpPr>
        <xdr:cNvPr id="2" name="Rectangle à coins arrondis 1"/>
        <xdr:cNvSpPr/>
      </xdr:nvSpPr>
      <xdr:spPr>
        <a:xfrm>
          <a:off x="28575" y="28576"/>
          <a:ext cx="1571625" cy="171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CONSOLIDATION</a:t>
          </a:r>
          <a:endParaRPr lang="fr-FR" sz="11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67</xdr:row>
          <xdr:rowOff>114300</xdr:rowOff>
        </xdr:from>
        <xdr:to>
          <xdr:col>1</xdr:col>
          <xdr:colOff>3429000</xdr:colOff>
          <xdr:row>67</xdr:row>
          <xdr:rowOff>476250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135</xdr:row>
          <xdr:rowOff>114300</xdr:rowOff>
        </xdr:from>
        <xdr:to>
          <xdr:col>1</xdr:col>
          <xdr:colOff>3429000</xdr:colOff>
          <xdr:row>135</xdr:row>
          <xdr:rowOff>476250</xdr:rowOff>
        </xdr:to>
        <xdr:sp macro="" textlink="">
          <xdr:nvSpPr>
            <xdr:cNvPr id="1113" name="Button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4998</xdr:row>
          <xdr:rowOff>114300</xdr:rowOff>
        </xdr:from>
        <xdr:to>
          <xdr:col>1</xdr:col>
          <xdr:colOff>3429000</xdr:colOff>
          <xdr:row>4998</xdr:row>
          <xdr:rowOff>476250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5097</xdr:row>
          <xdr:rowOff>114300</xdr:rowOff>
        </xdr:from>
        <xdr:to>
          <xdr:col>1</xdr:col>
          <xdr:colOff>3429000</xdr:colOff>
          <xdr:row>5097</xdr:row>
          <xdr:rowOff>476250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5196</xdr:row>
          <xdr:rowOff>114300</xdr:rowOff>
        </xdr:from>
        <xdr:to>
          <xdr:col>1</xdr:col>
          <xdr:colOff>3429000</xdr:colOff>
          <xdr:row>5196</xdr:row>
          <xdr:rowOff>476250</xdr:rowOff>
        </xdr:to>
        <xdr:sp macro="" textlink="">
          <xdr:nvSpPr>
            <xdr:cNvPr id="1146" name="Button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5265</xdr:row>
          <xdr:rowOff>114300</xdr:rowOff>
        </xdr:from>
        <xdr:to>
          <xdr:col>1</xdr:col>
          <xdr:colOff>3429000</xdr:colOff>
          <xdr:row>5265</xdr:row>
          <xdr:rowOff>476250</xdr:rowOff>
        </xdr:to>
        <xdr:sp macro="" textlink="">
          <xdr:nvSpPr>
            <xdr:cNvPr id="1149" name="Button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5334</xdr:row>
          <xdr:rowOff>114300</xdr:rowOff>
        </xdr:from>
        <xdr:to>
          <xdr:col>1</xdr:col>
          <xdr:colOff>3429000</xdr:colOff>
          <xdr:row>5334</xdr:row>
          <xdr:rowOff>476250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5403</xdr:row>
          <xdr:rowOff>114300</xdr:rowOff>
        </xdr:from>
        <xdr:to>
          <xdr:col>1</xdr:col>
          <xdr:colOff>3429000</xdr:colOff>
          <xdr:row>5403</xdr:row>
          <xdr:rowOff>476250</xdr:rowOff>
        </xdr:to>
        <xdr:sp macro="" textlink="">
          <xdr:nvSpPr>
            <xdr:cNvPr id="1159" name="Button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Customer Spec Summary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/Bergamon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/BMC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/Rad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heels $"/>
      <sheetName val="Wheels €"/>
      <sheetName val="CSR"/>
      <sheetName val="Mavic"/>
      <sheetName val="ENVE"/>
    </sheetNames>
    <definedNames>
      <definedName name="Customer_Spec_Summary"/>
    </definedNames>
    <sheetDataSet>
      <sheetData sheetId="0">
        <row r="1">
          <cell r="A1" t="str">
            <v>MAVICMY19OEMPRICELIST-EUROS</v>
          </cell>
        </row>
        <row r="3">
          <cell r="A3" t="str">
            <v>REFERENCE</v>
          </cell>
          <cell r="B3" t="str">
            <v>MODEL</v>
          </cell>
          <cell r="D3" t="str">
            <v>TYRE / TUBULAR TYPE</v>
          </cell>
          <cell r="E3" t="str">
            <v>WHEEL ACCESSORIES</v>
          </cell>
          <cell r="F3" t="str">
            <v>FRONT / REAR COMPATIBILITY</v>
          </cell>
          <cell r="G3" t="str">
            <v>BY</v>
          </cell>
          <cell r="H3" t="str">
            <v>REFERENCE</v>
          </cell>
          <cell r="I3" t="str">
            <v>MY19
GROSS PRICE in US$ EXW TAIWAN</v>
          </cell>
          <cell r="J3" t="str">
            <v>MY19
GROSS PRICE in US$ DAP TAIWAN Factory or AMERICAN Port (ports tbc)</v>
          </cell>
          <cell r="K3" t="str">
            <v>MY19
GROSS PRICE in US$ EXW Taiwan (JALCO)</v>
          </cell>
          <cell r="L3" t="str">
            <v>MY19
GROSS PRICE in NT$ C&amp;F Taiwan</v>
          </cell>
        </row>
        <row r="6">
          <cell r="A6" t="str">
            <v>F7074101</v>
          </cell>
          <cell r="B6" t="str">
            <v>iO RIO</v>
          </cell>
          <cell r="C6" t="str">
            <v>-</v>
          </cell>
          <cell r="D6" t="str">
            <v>(w/o tyre)</v>
          </cell>
          <cell r="E6" t="str">
            <v>Axle bolts</v>
          </cell>
          <cell r="F6" t="str">
            <v>Front</v>
          </cell>
          <cell r="G6" t="str">
            <v>X1</v>
          </cell>
          <cell r="H6" t="str">
            <v>F7074101</v>
          </cell>
          <cell r="I6">
            <v>2506</v>
          </cell>
          <cell r="J6">
            <v>2507.5</v>
          </cell>
        </row>
        <row r="7">
          <cell r="A7" t="str">
            <v>F7177101</v>
          </cell>
          <cell r="B7" t="str">
            <v>COMETE</v>
          </cell>
          <cell r="C7" t="str">
            <v>-</v>
          </cell>
          <cell r="D7" t="str">
            <v>(w/o tyre)</v>
          </cell>
          <cell r="E7" t="str">
            <v>Axle bolts</v>
          </cell>
          <cell r="F7" t="str">
            <v>Front</v>
          </cell>
          <cell r="G7" t="str">
            <v>X1</v>
          </cell>
          <cell r="H7" t="str">
            <v>F7177101</v>
          </cell>
          <cell r="I7">
            <v>1493</v>
          </cell>
          <cell r="J7">
            <v>1494.5</v>
          </cell>
        </row>
        <row r="8">
          <cell r="A8" t="str">
            <v>R9935101</v>
          </cell>
          <cell r="B8" t="str">
            <v>COMETE</v>
          </cell>
          <cell r="C8" t="str">
            <v>-</v>
          </cell>
          <cell r="F8" t="str">
            <v>Rear</v>
          </cell>
          <cell r="G8" t="str">
            <v>X1</v>
          </cell>
          <cell r="H8" t="str">
            <v>R9935101</v>
          </cell>
          <cell r="I8">
            <v>1493</v>
          </cell>
          <cell r="J8">
            <v>1494.5</v>
          </cell>
        </row>
        <row r="9">
          <cell r="A9" t="str">
            <v>F3250110</v>
          </cell>
          <cell r="B9" t="str">
            <v>ELLIPSE</v>
          </cell>
          <cell r="C9" t="str">
            <v>-</v>
          </cell>
          <cell r="D9" t="str">
            <v>(w/o tyre)</v>
          </cell>
          <cell r="E9" t="str">
            <v>Axle bolts</v>
          </cell>
          <cell r="F9" t="str">
            <v>Front</v>
          </cell>
          <cell r="G9" t="str">
            <v>X1</v>
          </cell>
          <cell r="H9" t="str">
            <v>F3250110</v>
          </cell>
          <cell r="I9">
            <v>122</v>
          </cell>
          <cell r="J9">
            <v>123.5</v>
          </cell>
        </row>
        <row r="10">
          <cell r="A10" t="str">
            <v>R5670110</v>
          </cell>
          <cell r="B10" t="str">
            <v>ELLIPSE</v>
          </cell>
          <cell r="C10" t="str">
            <v>-</v>
          </cell>
          <cell r="F10" t="str">
            <v>Rear</v>
          </cell>
          <cell r="G10" t="str">
            <v>X1</v>
          </cell>
          <cell r="H10" t="str">
            <v>R5670110</v>
          </cell>
          <cell r="I10">
            <v>149</v>
          </cell>
          <cell r="J10">
            <v>150.5</v>
          </cell>
        </row>
        <row r="11">
          <cell r="A11" t="str">
            <v>R9936125</v>
          </cell>
          <cell r="B11" t="str">
            <v>COMETE ROAD T</v>
          </cell>
          <cell r="C11" t="str">
            <v>10x130</v>
          </cell>
          <cell r="D11" t="str">
            <v>Yksion Pro SSC PowerLink Tub23</v>
          </cell>
          <cell r="E11" t="str">
            <v>QR adapters, QR, brake pads</v>
          </cell>
          <cell r="F11" t="str">
            <v>Rear M11</v>
          </cell>
          <cell r="G11" t="str">
            <v>X1</v>
          </cell>
          <cell r="H11" t="str">
            <v>R9936125</v>
          </cell>
          <cell r="I11">
            <v>1632</v>
          </cell>
          <cell r="J11">
            <v>1633.5</v>
          </cell>
        </row>
        <row r="12">
          <cell r="A12" t="str">
            <v>F8542125</v>
          </cell>
          <cell r="B12" t="str">
            <v>COMETE PRO CARBON SL C DISC CL</v>
          </cell>
          <cell r="C12" t="str">
            <v>12x100</v>
          </cell>
          <cell r="D12" t="str">
            <v>Yksion Pro UST 25</v>
          </cell>
          <cell r="E12" t="str">
            <v>tubeless tape 25mm, 
tubeless valve 80mm, inner tube</v>
          </cell>
          <cell r="F12" t="str">
            <v>Front</v>
          </cell>
          <cell r="G12" t="str">
            <v>X6</v>
          </cell>
          <cell r="H12" t="str">
            <v>F8542125</v>
          </cell>
          <cell r="I12">
            <v>534</v>
          </cell>
          <cell r="J12">
            <v>535.5</v>
          </cell>
        </row>
        <row r="13">
          <cell r="A13" t="str">
            <v>R3004130</v>
          </cell>
          <cell r="B13" t="str">
            <v>COMETE PRO CARBON SL C DISC CL</v>
          </cell>
          <cell r="C13" t="str">
            <v>12x142</v>
          </cell>
          <cell r="F13" t="str">
            <v>Rear M11</v>
          </cell>
          <cell r="G13" t="str">
            <v>X6</v>
          </cell>
          <cell r="H13" t="str">
            <v>R3004130</v>
          </cell>
          <cell r="I13">
            <v>652</v>
          </cell>
          <cell r="J13">
            <v>653.5</v>
          </cell>
        </row>
        <row r="14">
          <cell r="A14" t="str">
            <v>F8544125</v>
          </cell>
          <cell r="B14" t="str">
            <v>COMETE PRO CARBON SL C</v>
          </cell>
          <cell r="C14" t="str">
            <v>9x100</v>
          </cell>
          <cell r="D14" t="str">
            <v>Yksion Pro UST 25</v>
          </cell>
          <cell r="E14" t="str">
            <v>QR adapters, QR, tubeless tape 23mm, tubeless valve 80mm, inner tube</v>
          </cell>
          <cell r="F14" t="str">
            <v>Front</v>
          </cell>
          <cell r="G14" t="str">
            <v>X6</v>
          </cell>
          <cell r="H14" t="str">
            <v>F8544125</v>
          </cell>
          <cell r="I14">
            <v>523</v>
          </cell>
          <cell r="J14">
            <v>524.5</v>
          </cell>
        </row>
        <row r="15">
          <cell r="A15" t="str">
            <v>R3006130</v>
          </cell>
          <cell r="B15" t="str">
            <v>COMETE PRO CARBON SL C</v>
          </cell>
          <cell r="C15" t="str">
            <v>10x130</v>
          </cell>
          <cell r="F15" t="str">
            <v>Rear M11</v>
          </cell>
          <cell r="G15" t="str">
            <v>X6</v>
          </cell>
          <cell r="H15" t="str">
            <v>R3006130</v>
          </cell>
          <cell r="I15">
            <v>639</v>
          </cell>
          <cell r="J15">
            <v>640.5</v>
          </cell>
        </row>
        <row r="16">
          <cell r="A16" t="str">
            <v>F8480125</v>
          </cell>
          <cell r="B16" t="str">
            <v>COMETE PRO CARBON DISC CL</v>
          </cell>
          <cell r="C16" t="str">
            <v>12x100</v>
          </cell>
          <cell r="D16" t="str">
            <v>Yksion Pro GripLink 25</v>
          </cell>
          <cell r="E16" t="str">
            <v>QR adapters, QR, brake pads, inner tube</v>
          </cell>
          <cell r="F16" t="str">
            <v>Front</v>
          </cell>
          <cell r="G16" t="str">
            <v>X6</v>
          </cell>
          <cell r="H16" t="str">
            <v>F8480125</v>
          </cell>
          <cell r="I16">
            <v>338</v>
          </cell>
          <cell r="J16">
            <v>339.5</v>
          </cell>
        </row>
        <row r="17">
          <cell r="A17" t="str">
            <v>R2936130</v>
          </cell>
          <cell r="B17" t="str">
            <v>COMETE PRO CARBON DISC CL</v>
          </cell>
          <cell r="C17" t="str">
            <v>12x142</v>
          </cell>
          <cell r="D17" t="str">
            <v>Yksion Pro PowerLink 25</v>
          </cell>
          <cell r="F17" t="str">
            <v>Rear M11</v>
          </cell>
          <cell r="G17" t="str">
            <v>X6</v>
          </cell>
          <cell r="H17" t="str">
            <v>R2936130</v>
          </cell>
          <cell r="I17">
            <v>412</v>
          </cell>
          <cell r="J17">
            <v>413.5</v>
          </cell>
        </row>
        <row r="18">
          <cell r="A18" t="str">
            <v>F8478125</v>
          </cell>
          <cell r="B18" t="str">
            <v>COMETE PRO CARBON EXALITH</v>
          </cell>
          <cell r="C18" t="str">
            <v>9x100</v>
          </cell>
          <cell r="D18" t="str">
            <v>Yksion Pro GripLink 25</v>
          </cell>
          <cell r="E18" t="str">
            <v>QR adapters, QR, brake pads, inner tube</v>
          </cell>
          <cell r="F18" t="str">
            <v>Front</v>
          </cell>
          <cell r="G18" t="str">
            <v>X6</v>
          </cell>
          <cell r="H18" t="str">
            <v>F8478125</v>
          </cell>
          <cell r="I18">
            <v>377</v>
          </cell>
          <cell r="J18">
            <v>378.5</v>
          </cell>
        </row>
        <row r="19">
          <cell r="A19" t="str">
            <v>R2934130</v>
          </cell>
          <cell r="B19" t="str">
            <v>COMETE PRO CARBON EXALITH</v>
          </cell>
          <cell r="C19" t="str">
            <v>10x130</v>
          </cell>
          <cell r="D19" t="str">
            <v>Yksion Pro PowerLink 25</v>
          </cell>
          <cell r="F19" t="str">
            <v>Rear M11</v>
          </cell>
          <cell r="G19" t="str">
            <v>X6</v>
          </cell>
          <cell r="H19" t="str">
            <v>R2934130</v>
          </cell>
          <cell r="I19">
            <v>460</v>
          </cell>
          <cell r="J19">
            <v>461.5</v>
          </cell>
        </row>
        <row r="20">
          <cell r="A20" t="str">
            <v>F8482125</v>
          </cell>
          <cell r="B20" t="str">
            <v>COMETE PRO CARBON</v>
          </cell>
          <cell r="C20" t="str">
            <v>9x100</v>
          </cell>
          <cell r="D20" t="str">
            <v>Yksion Pro GripLink 25</v>
          </cell>
          <cell r="E20" t="str">
            <v>QR adapters, QR, brake pads, inner tube</v>
          </cell>
          <cell r="F20" t="str">
            <v>Front</v>
          </cell>
          <cell r="G20" t="str">
            <v>X6</v>
          </cell>
          <cell r="H20" t="str">
            <v>F8482125</v>
          </cell>
          <cell r="I20">
            <v>325</v>
          </cell>
          <cell r="J20">
            <v>326.5</v>
          </cell>
        </row>
        <row r="21">
          <cell r="A21" t="str">
            <v>R2938130</v>
          </cell>
          <cell r="B21" t="str">
            <v>COMETE PRO CARBON</v>
          </cell>
          <cell r="C21" t="str">
            <v>10x130</v>
          </cell>
          <cell r="D21" t="str">
            <v>Yksion Pro PowerLink 25</v>
          </cell>
          <cell r="F21" t="str">
            <v>Rear M11</v>
          </cell>
          <cell r="G21" t="str">
            <v>X6</v>
          </cell>
          <cell r="H21" t="str">
            <v>R2938130</v>
          </cell>
          <cell r="I21">
            <v>397</v>
          </cell>
          <cell r="J21">
            <v>398.5</v>
          </cell>
        </row>
        <row r="22">
          <cell r="A22" t="str">
            <v>F8379125</v>
          </cell>
          <cell r="B22" t="str">
            <v>COSMIC ULTIMATE C</v>
          </cell>
          <cell r="C22" t="str">
            <v>9x100</v>
          </cell>
          <cell r="D22" t="str">
            <v>Yksion Pro UST 25</v>
          </cell>
          <cell r="E22" t="str">
            <v>tubeless valve 57mm, brake pads, inner tube</v>
          </cell>
          <cell r="F22" t="str">
            <v>Front</v>
          </cell>
          <cell r="G22" t="str">
            <v>X6</v>
          </cell>
          <cell r="H22" t="str">
            <v>F8379125</v>
          </cell>
          <cell r="I22">
            <v>1092</v>
          </cell>
          <cell r="J22">
            <v>1093.5</v>
          </cell>
        </row>
        <row r="23">
          <cell r="A23" t="str">
            <v>R1786130</v>
          </cell>
          <cell r="B23" t="str">
            <v>COSMIC ULTIMATE C</v>
          </cell>
          <cell r="C23" t="str">
            <v>10x130</v>
          </cell>
          <cell r="F23" t="str">
            <v>Rear M11</v>
          </cell>
          <cell r="G23" t="str">
            <v>X6</v>
          </cell>
          <cell r="H23" t="str">
            <v>R1786130</v>
          </cell>
          <cell r="I23">
            <v>1334</v>
          </cell>
          <cell r="J23">
            <v>1335.5</v>
          </cell>
        </row>
        <row r="24">
          <cell r="A24" t="str">
            <v>F8056125</v>
          </cell>
          <cell r="B24" t="str">
            <v>COSMIC PRO CARBON SL C DISC CL</v>
          </cell>
          <cell r="C24" t="str">
            <v>12x100</v>
          </cell>
          <cell r="D24" t="str">
            <v>Yksion Pro UST 25</v>
          </cell>
          <cell r="E24" t="str">
            <v>tubeless tape 23mm, tubeless valve 57mm, inner tube</v>
          </cell>
          <cell r="F24" t="str">
            <v>Front</v>
          </cell>
          <cell r="G24" t="str">
            <v>X6</v>
          </cell>
          <cell r="H24" t="str">
            <v>F8056125</v>
          </cell>
          <cell r="I24">
            <v>505</v>
          </cell>
          <cell r="J24">
            <v>506.5</v>
          </cell>
        </row>
        <row r="25">
          <cell r="A25" t="str">
            <v>R2282130</v>
          </cell>
          <cell r="B25" t="str">
            <v>COSMIC PRO CARBON SL C DISC CL</v>
          </cell>
          <cell r="C25" t="str">
            <v>12x142</v>
          </cell>
          <cell r="F25" t="str">
            <v>Rear M11</v>
          </cell>
          <cell r="G25" t="str">
            <v>X6</v>
          </cell>
          <cell r="H25" t="str">
            <v>R2282130</v>
          </cell>
          <cell r="I25">
            <v>617</v>
          </cell>
          <cell r="J25">
            <v>618.5</v>
          </cell>
        </row>
        <row r="26">
          <cell r="A26" t="str">
            <v>F8553125</v>
          </cell>
          <cell r="B26" t="str">
            <v>COSMIC PRO CARBON SL C</v>
          </cell>
          <cell r="C26" t="str">
            <v>9x100</v>
          </cell>
          <cell r="D26" t="str">
            <v>Yksion Pro UST 25</v>
          </cell>
          <cell r="E26" t="str">
            <v>QR adapters, QR, tubeless tape 23mm, tubeless valve 57mm, inner tube</v>
          </cell>
          <cell r="F26" t="str">
            <v>Front</v>
          </cell>
          <cell r="G26" t="str">
            <v>X6</v>
          </cell>
          <cell r="H26" t="str">
            <v>F8553125</v>
          </cell>
          <cell r="I26">
            <v>505</v>
          </cell>
          <cell r="J26">
            <v>506.5</v>
          </cell>
        </row>
        <row r="27">
          <cell r="A27" t="str">
            <v>R3017130</v>
          </cell>
          <cell r="B27" t="str">
            <v>COSMIC PRO CARBON SL C</v>
          </cell>
          <cell r="C27" t="str">
            <v>10x130</v>
          </cell>
          <cell r="F27" t="str">
            <v>Rear M11</v>
          </cell>
          <cell r="G27" t="str">
            <v>X6</v>
          </cell>
          <cell r="H27" t="str">
            <v>R3017130</v>
          </cell>
          <cell r="I27">
            <v>617</v>
          </cell>
          <cell r="J27">
            <v>618.5</v>
          </cell>
        </row>
        <row r="28">
          <cell r="A28" t="str">
            <v>F8058125</v>
          </cell>
          <cell r="B28" t="str">
            <v>COSMIC PRO CARBON DISC CL</v>
          </cell>
          <cell r="C28" t="str">
            <v>12x100</v>
          </cell>
          <cell r="D28" t="str">
            <v>Yksion Pro UST 25</v>
          </cell>
          <cell r="E28" t="str">
            <v>tubeless tape 23mm, tubeless valve 57mm</v>
          </cell>
          <cell r="F28" t="str">
            <v>Front</v>
          </cell>
          <cell r="G28" t="str">
            <v>X6</v>
          </cell>
          <cell r="H28" t="str">
            <v>F8058125</v>
          </cell>
          <cell r="I28">
            <v>403</v>
          </cell>
          <cell r="J28">
            <v>404.5</v>
          </cell>
        </row>
        <row r="29">
          <cell r="A29" t="str">
            <v>R2284130</v>
          </cell>
          <cell r="B29" t="str">
            <v>COSMIC PRO CARBON DISC CL</v>
          </cell>
          <cell r="C29" t="str">
            <v>12x142</v>
          </cell>
          <cell r="F29" t="str">
            <v>Rear M11</v>
          </cell>
          <cell r="G29" t="str">
            <v>X6</v>
          </cell>
          <cell r="H29" t="str">
            <v>R2284130</v>
          </cell>
          <cell r="I29">
            <v>493</v>
          </cell>
          <cell r="J29">
            <v>494.5</v>
          </cell>
        </row>
        <row r="30">
          <cell r="A30" t="str">
            <v>F8059128</v>
          </cell>
          <cell r="B30" t="str">
            <v>COSMIC PRO CARBON DISC CL 650B</v>
          </cell>
          <cell r="C30" t="str">
            <v>12x100</v>
          </cell>
          <cell r="D30" t="str">
            <v>Yksion Pro UST 650B 28</v>
          </cell>
          <cell r="E30" t="str">
            <v>tubeless tape 23mm, tubeless valve 57mm</v>
          </cell>
          <cell r="F30" t="str">
            <v>Front</v>
          </cell>
          <cell r="G30" t="str">
            <v>X6</v>
          </cell>
          <cell r="H30" t="str">
            <v>F8059128</v>
          </cell>
          <cell r="I30">
            <v>403</v>
          </cell>
          <cell r="J30">
            <v>404.5</v>
          </cell>
        </row>
        <row r="31">
          <cell r="A31" t="str">
            <v>R2285135</v>
          </cell>
          <cell r="B31" t="str">
            <v>COSMIC PRO CARBON DISC CL 650B</v>
          </cell>
          <cell r="C31" t="str">
            <v>12x142</v>
          </cell>
          <cell r="F31" t="str">
            <v>Rear M11</v>
          </cell>
          <cell r="G31" t="str">
            <v>X6</v>
          </cell>
          <cell r="H31" t="str">
            <v>R2285135</v>
          </cell>
          <cell r="I31">
            <v>493</v>
          </cell>
          <cell r="J31">
            <v>494.5</v>
          </cell>
        </row>
        <row r="32">
          <cell r="A32" t="str">
            <v>F8368125</v>
          </cell>
          <cell r="B32" t="str">
            <v>COSMIC PRO CARBON</v>
          </cell>
          <cell r="C32" t="str">
            <v>9x100</v>
          </cell>
          <cell r="D32" t="str">
            <v>Yksion Pro UST 25</v>
          </cell>
          <cell r="E32" t="str">
            <v>tubeless tape 23mm, tubeless valve 57mm, inner tube</v>
          </cell>
          <cell r="F32" t="str">
            <v>Front</v>
          </cell>
          <cell r="G32" t="str">
            <v>X6</v>
          </cell>
          <cell r="H32" t="str">
            <v>F8368125</v>
          </cell>
          <cell r="I32">
            <v>390</v>
          </cell>
          <cell r="J32">
            <v>391.5</v>
          </cell>
        </row>
        <row r="33">
          <cell r="A33" t="str">
            <v>R2791130</v>
          </cell>
          <cell r="B33" t="str">
            <v>COSMIC PRO CARBON</v>
          </cell>
          <cell r="C33" t="str">
            <v>10x130</v>
          </cell>
          <cell r="F33" t="str">
            <v>Rear M11</v>
          </cell>
          <cell r="G33" t="str">
            <v>X6</v>
          </cell>
          <cell r="H33" t="str">
            <v>R2791130</v>
          </cell>
          <cell r="I33">
            <v>476</v>
          </cell>
          <cell r="J33">
            <v>477.5</v>
          </cell>
        </row>
        <row r="34">
          <cell r="A34" t="str">
            <v>F8598125</v>
          </cell>
          <cell r="B34" t="str">
            <v>COSMIC PRO CARBON UST TDF</v>
          </cell>
          <cell r="C34" t="str">
            <v>9x100</v>
          </cell>
          <cell r="D34" t="str">
            <v>Yksion Pro UST 25</v>
          </cell>
          <cell r="E34" t="str">
            <v>tubeless tape 23mm, tubeless valve 57mm, inner tube</v>
          </cell>
          <cell r="F34" t="str">
            <v>Front</v>
          </cell>
          <cell r="G34" t="str">
            <v>X6</v>
          </cell>
          <cell r="H34" t="str">
            <v>F8598125</v>
          </cell>
          <cell r="I34">
            <v>420</v>
          </cell>
          <cell r="J34">
            <v>421.5</v>
          </cell>
        </row>
        <row r="35">
          <cell r="A35" t="str">
            <v>R3078130</v>
          </cell>
          <cell r="B35" t="str">
            <v>COSMIC PRO CARBON UST TDF</v>
          </cell>
          <cell r="C35" t="str">
            <v>10x130</v>
          </cell>
          <cell r="F35" t="str">
            <v>Rear M11</v>
          </cell>
          <cell r="G35" t="str">
            <v>X6</v>
          </cell>
          <cell r="H35" t="str">
            <v>R3078130</v>
          </cell>
          <cell r="I35">
            <v>515</v>
          </cell>
          <cell r="J35">
            <v>516.5</v>
          </cell>
        </row>
        <row r="36">
          <cell r="A36" t="str">
            <v>F8484125</v>
          </cell>
          <cell r="B36" t="str">
            <v>COSMIC PRO CARBON (hybrid: alloy/carbon)</v>
          </cell>
          <cell r="C36" t="str">
            <v>9x100</v>
          </cell>
          <cell r="D36" t="str">
            <v>Yksion Pro GripLink</v>
          </cell>
          <cell r="E36" t="str">
            <v>QR, inner tube</v>
          </cell>
          <cell r="F36" t="str">
            <v>Front</v>
          </cell>
          <cell r="G36" t="str">
            <v>X6</v>
          </cell>
          <cell r="H36" t="str">
            <v>F8484125</v>
          </cell>
          <cell r="I36">
            <v>325</v>
          </cell>
          <cell r="J36">
            <v>326.5</v>
          </cell>
        </row>
        <row r="37">
          <cell r="A37" t="str">
            <v>R2941130</v>
          </cell>
          <cell r="B37" t="str">
            <v>COSMIC PRO CARBON (hybrid: alloy/carbon)</v>
          </cell>
          <cell r="C37" t="str">
            <v>10x130</v>
          </cell>
          <cell r="D37" t="str">
            <v>Yksion Pro PowerLink</v>
          </cell>
          <cell r="F37" t="str">
            <v>Rear M11</v>
          </cell>
          <cell r="G37" t="str">
            <v>X6</v>
          </cell>
          <cell r="H37" t="str">
            <v>R2941130</v>
          </cell>
          <cell r="I37">
            <v>397</v>
          </cell>
          <cell r="J37">
            <v>398.5</v>
          </cell>
        </row>
        <row r="38">
          <cell r="A38" t="str">
            <v>F8487125</v>
          </cell>
          <cell r="B38" t="str">
            <v>COSMIC ELITE DISC CL 25</v>
          </cell>
          <cell r="C38" t="str">
            <v>12x100</v>
          </cell>
          <cell r="D38" t="str">
            <v>Yksion Elite 25</v>
          </cell>
          <cell r="E38" t="str">
            <v>tubeless tape 23mm, tubeless valve 57mm, inner tube</v>
          </cell>
          <cell r="F38" t="str">
            <v>Front</v>
          </cell>
          <cell r="G38" t="str">
            <v>X6</v>
          </cell>
          <cell r="H38" t="str">
            <v>F8487125</v>
          </cell>
          <cell r="I38">
            <v>123</v>
          </cell>
          <cell r="J38">
            <v>124.5</v>
          </cell>
        </row>
        <row r="39">
          <cell r="A39" t="str">
            <v>R2944130</v>
          </cell>
          <cell r="B39" t="str">
            <v>COSMIC ELITE DISC CL 25</v>
          </cell>
          <cell r="C39" t="str">
            <v>12x142</v>
          </cell>
          <cell r="F39" t="str">
            <v>Rear M11</v>
          </cell>
          <cell r="G39" t="str">
            <v>X6</v>
          </cell>
          <cell r="H39" t="str">
            <v>R2944130</v>
          </cell>
          <cell r="I39">
            <v>149</v>
          </cell>
          <cell r="J39">
            <v>150.5</v>
          </cell>
        </row>
        <row r="40">
          <cell r="A40" t="str">
            <v>F8487128</v>
          </cell>
          <cell r="B40" t="str">
            <v>COSMIC ELITE DISC CL 28</v>
          </cell>
          <cell r="C40" t="str">
            <v>12x100</v>
          </cell>
          <cell r="D40" t="str">
            <v>Yksion Elite Guard 28</v>
          </cell>
          <cell r="E40" t="str">
            <v>tubeless tape 23mm, tubeless valve 57mm, inner tube</v>
          </cell>
          <cell r="F40" t="str">
            <v>Front</v>
          </cell>
          <cell r="G40" t="str">
            <v>X6</v>
          </cell>
          <cell r="H40" t="str">
            <v>F8487128</v>
          </cell>
          <cell r="I40">
            <v>123</v>
          </cell>
          <cell r="J40">
            <v>124.5</v>
          </cell>
        </row>
        <row r="41">
          <cell r="A41" t="str">
            <v>R2944130</v>
          </cell>
          <cell r="B41" t="str">
            <v>COSMIC ELITE DISC CL 28</v>
          </cell>
          <cell r="C41" t="str">
            <v>12x142</v>
          </cell>
          <cell r="F41" t="str">
            <v>Rear M11</v>
          </cell>
          <cell r="G41" t="str">
            <v>X6</v>
          </cell>
          <cell r="H41" t="str">
            <v>R2944130</v>
          </cell>
          <cell r="I41">
            <v>149</v>
          </cell>
          <cell r="J41">
            <v>150.5</v>
          </cell>
        </row>
        <row r="42">
          <cell r="A42" t="str">
            <v>F8488101</v>
          </cell>
          <cell r="B42" t="str">
            <v>COSMIC ELITE DISC CL (w/o tyre)</v>
          </cell>
          <cell r="C42" t="str">
            <v>12x100</v>
          </cell>
          <cell r="D42" t="str">
            <v>(w/o tyre)</v>
          </cell>
          <cell r="E42" t="str">
            <v>tubeless tape 23mm, tubeless valve 57mm</v>
          </cell>
          <cell r="F42" t="str">
            <v>Front</v>
          </cell>
          <cell r="G42" t="str">
            <v>X6</v>
          </cell>
          <cell r="H42" t="str">
            <v>F8488101</v>
          </cell>
          <cell r="I42">
            <v>113</v>
          </cell>
          <cell r="J42">
            <v>114.5</v>
          </cell>
        </row>
        <row r="43">
          <cell r="A43" t="str">
            <v>R2945155</v>
          </cell>
          <cell r="B43" t="str">
            <v>COSMIC ELITE DISC CL (w/o tyre)</v>
          </cell>
          <cell r="C43" t="str">
            <v>12x142</v>
          </cell>
          <cell r="F43" t="str">
            <v>Rear M11</v>
          </cell>
          <cell r="G43" t="str">
            <v>X6</v>
          </cell>
          <cell r="H43" t="str">
            <v>R2945155</v>
          </cell>
          <cell r="I43">
            <v>139</v>
          </cell>
          <cell r="J43">
            <v>140.5</v>
          </cell>
        </row>
        <row r="44">
          <cell r="A44" t="str">
            <v>F8485125</v>
          </cell>
          <cell r="B44" t="str">
            <v>COSMIC ELITE</v>
          </cell>
          <cell r="C44" t="str">
            <v>9x100</v>
          </cell>
          <cell r="D44" t="str">
            <v>Yksion Elite 25</v>
          </cell>
          <cell r="E44" t="str">
            <v>QR adapters, QR, tubeless tape 23mm, tubeless valve 57mm, inner tube</v>
          </cell>
          <cell r="F44" t="str">
            <v>Front</v>
          </cell>
          <cell r="G44" t="str">
            <v>X6</v>
          </cell>
          <cell r="H44" t="str">
            <v>F8485125</v>
          </cell>
          <cell r="I44">
            <v>99</v>
          </cell>
          <cell r="J44">
            <v>100.5</v>
          </cell>
        </row>
        <row r="45">
          <cell r="A45" t="str">
            <v>R2942130</v>
          </cell>
          <cell r="B45" t="str">
            <v>COSMIC ELITE</v>
          </cell>
          <cell r="C45" t="str">
            <v>10x130</v>
          </cell>
          <cell r="F45" t="str">
            <v>Rear M11</v>
          </cell>
          <cell r="G45" t="str">
            <v>X6</v>
          </cell>
          <cell r="H45" t="str">
            <v>R2942130</v>
          </cell>
          <cell r="I45">
            <v>122</v>
          </cell>
          <cell r="J45">
            <v>123.5</v>
          </cell>
        </row>
        <row r="46">
          <cell r="A46" t="str">
            <v>F8486101</v>
          </cell>
          <cell r="B46" t="str">
            <v>COSMIC ELITE (w/o tyre)</v>
          </cell>
          <cell r="C46" t="str">
            <v>9x100</v>
          </cell>
          <cell r="D46" t="str">
            <v>(w/o tyre)</v>
          </cell>
          <cell r="E46" t="str">
            <v>QR adapters, QR, tubeless tape 23mm, tubeless valve 57mm</v>
          </cell>
          <cell r="F46" t="str">
            <v>Front</v>
          </cell>
          <cell r="G46" t="str">
            <v>X6</v>
          </cell>
          <cell r="H46" t="str">
            <v>F8486101</v>
          </cell>
          <cell r="I46">
            <v>90</v>
          </cell>
          <cell r="J46">
            <v>91.5</v>
          </cell>
        </row>
        <row r="47">
          <cell r="A47" t="str">
            <v>R2943155</v>
          </cell>
          <cell r="B47" t="str">
            <v>COSMIC ELITE (w/o tyre)</v>
          </cell>
          <cell r="C47" t="str">
            <v>10x130</v>
          </cell>
          <cell r="F47" t="str">
            <v>Rear M11</v>
          </cell>
          <cell r="G47" t="str">
            <v>X6</v>
          </cell>
          <cell r="H47" t="str">
            <v>R2943155</v>
          </cell>
          <cell r="I47">
            <v>111</v>
          </cell>
          <cell r="J47">
            <v>112.5</v>
          </cell>
        </row>
        <row r="48">
          <cell r="A48" t="str">
            <v>F8068128</v>
          </cell>
          <cell r="B48" t="str">
            <v>KSYRIUM PRO CARBON SL DISC CL</v>
          </cell>
          <cell r="C48" t="str">
            <v>12x100</v>
          </cell>
          <cell r="D48" t="str">
            <v>Yksion Pro UST 28</v>
          </cell>
          <cell r="E48" t="str">
            <v>tubeless tape 25mm, tubeless valve 57mm, inner tube</v>
          </cell>
          <cell r="F48" t="str">
            <v>Front</v>
          </cell>
          <cell r="G48" t="str">
            <v>X6</v>
          </cell>
          <cell r="H48" t="str">
            <v>F8068128</v>
          </cell>
          <cell r="I48">
            <v>505</v>
          </cell>
          <cell r="J48">
            <v>506.5</v>
          </cell>
        </row>
        <row r="49">
          <cell r="A49" t="str">
            <v>R2295135</v>
          </cell>
          <cell r="B49" t="str">
            <v>KSYRIUM PRO CARBON SL DISC CL</v>
          </cell>
          <cell r="C49" t="str">
            <v>12x142</v>
          </cell>
          <cell r="F49" t="str">
            <v>Rear M11</v>
          </cell>
          <cell r="G49" t="str">
            <v>X6</v>
          </cell>
          <cell r="H49" t="str">
            <v>R2295135</v>
          </cell>
          <cell r="I49">
            <v>617</v>
          </cell>
          <cell r="J49">
            <v>618.5</v>
          </cell>
        </row>
        <row r="50">
          <cell r="A50" t="str">
            <v>F8378125</v>
          </cell>
          <cell r="B50" t="str">
            <v>KSYRIUM PRO CARBON SL C</v>
          </cell>
          <cell r="C50" t="str">
            <v>9x100</v>
          </cell>
          <cell r="D50" t="str">
            <v>Yksion Pro UST 25</v>
          </cell>
          <cell r="E50" t="str">
            <v>QR adapters, QR, tubeless tape 23mm, tubeless valve 57mm, inner tube</v>
          </cell>
          <cell r="F50" t="str">
            <v>Front</v>
          </cell>
          <cell r="G50" t="str">
            <v>X6</v>
          </cell>
          <cell r="H50" t="str">
            <v>F8378125</v>
          </cell>
          <cell r="I50">
            <v>505</v>
          </cell>
          <cell r="J50">
            <v>506.5</v>
          </cell>
        </row>
        <row r="51">
          <cell r="A51" t="str">
            <v>R1903130</v>
          </cell>
          <cell r="B51" t="str">
            <v>KSYRIUM PRO CARBON SL C</v>
          </cell>
          <cell r="C51" t="str">
            <v>10x130</v>
          </cell>
          <cell r="F51" t="str">
            <v>Rear M11</v>
          </cell>
          <cell r="G51" t="str">
            <v>X6</v>
          </cell>
          <cell r="H51" t="str">
            <v>R1903130</v>
          </cell>
          <cell r="I51">
            <v>617</v>
          </cell>
          <cell r="J51">
            <v>618.5</v>
          </cell>
        </row>
        <row r="52">
          <cell r="A52" t="str">
            <v>F8070128</v>
          </cell>
          <cell r="B52" t="str">
            <v>KSYRIUM PRO CARBON DISC CL</v>
          </cell>
          <cell r="C52" t="str">
            <v>12x100</v>
          </cell>
          <cell r="D52" t="str">
            <v>Yksion Pro UST 28</v>
          </cell>
          <cell r="E52" t="str">
            <v>tubeless tape 25mm, tubeless valve 57mm, inner tube</v>
          </cell>
          <cell r="F52" t="str">
            <v>Front</v>
          </cell>
          <cell r="G52" t="str">
            <v>X6</v>
          </cell>
          <cell r="H52" t="str">
            <v>F8070128</v>
          </cell>
          <cell r="I52">
            <v>403</v>
          </cell>
          <cell r="J52">
            <v>404.5</v>
          </cell>
        </row>
        <row r="53">
          <cell r="A53" t="str">
            <v>R2297135</v>
          </cell>
          <cell r="B53" t="str">
            <v>KSYRIUM PRO CARBON DISC CL</v>
          </cell>
          <cell r="C53" t="str">
            <v>12x142</v>
          </cell>
          <cell r="F53" t="str">
            <v>Rear M11</v>
          </cell>
          <cell r="G53" t="str">
            <v>X6</v>
          </cell>
          <cell r="H53" t="str">
            <v>R2297135</v>
          </cell>
          <cell r="I53">
            <v>493</v>
          </cell>
          <cell r="J53">
            <v>494.5</v>
          </cell>
        </row>
        <row r="54">
          <cell r="A54" t="str">
            <v>F8656125</v>
          </cell>
          <cell r="B54" t="str">
            <v>KSYRIUM PRO EXALITH 25</v>
          </cell>
          <cell r="C54" t="str">
            <v>9x100</v>
          </cell>
          <cell r="D54" t="str">
            <v>Yksion Pro White 25</v>
          </cell>
          <cell r="E54" t="str">
            <v>QR adapters, QR, inner tube</v>
          </cell>
          <cell r="F54" t="str">
            <v>Front</v>
          </cell>
          <cell r="G54" t="str">
            <v>X6</v>
          </cell>
          <cell r="H54" t="str">
            <v>F8656125</v>
          </cell>
          <cell r="I54">
            <v>314</v>
          </cell>
          <cell r="J54">
            <v>315.5</v>
          </cell>
        </row>
        <row r="55">
          <cell r="A55" t="str">
            <v>R3154130</v>
          </cell>
          <cell r="B55" t="str">
            <v>KSYRIUM PRO EXALITH 25</v>
          </cell>
          <cell r="C55" t="str">
            <v>10x130</v>
          </cell>
          <cell r="F55" t="str">
            <v>Rear M11</v>
          </cell>
          <cell r="G55" t="str">
            <v>X6</v>
          </cell>
          <cell r="H55" t="str">
            <v>R3154130</v>
          </cell>
          <cell r="I55">
            <v>383</v>
          </cell>
          <cell r="J55">
            <v>384.5</v>
          </cell>
        </row>
        <row r="56">
          <cell r="A56" t="str">
            <v>F8489125</v>
          </cell>
          <cell r="B56" t="str">
            <v>R-SYS SLR C 25</v>
          </cell>
          <cell r="C56" t="str">
            <v>9x100</v>
          </cell>
          <cell r="D56" t="str">
            <v>Yksion Pro UST 25</v>
          </cell>
          <cell r="E56" t="str">
            <v>QR adapters, QR, inner tube</v>
          </cell>
          <cell r="F56" t="str">
            <v>Front</v>
          </cell>
          <cell r="G56" t="str">
            <v>X6</v>
          </cell>
          <cell r="H56" t="str">
            <v>F8489125</v>
          </cell>
          <cell r="I56">
            <v>495</v>
          </cell>
          <cell r="J56">
            <v>496.5</v>
          </cell>
        </row>
        <row r="57">
          <cell r="A57" t="str">
            <v>R2946130</v>
          </cell>
          <cell r="B57" t="str">
            <v>R-SYS SLR C 25</v>
          </cell>
          <cell r="C57" t="str">
            <v>10x130</v>
          </cell>
          <cell r="F57" t="str">
            <v>Rear M11</v>
          </cell>
          <cell r="G57" t="str">
            <v>X6</v>
          </cell>
          <cell r="H57" t="str">
            <v>R2946130</v>
          </cell>
          <cell r="I57">
            <v>604</v>
          </cell>
          <cell r="J57">
            <v>605.5</v>
          </cell>
        </row>
        <row r="58">
          <cell r="A58" t="str">
            <v>F8490125</v>
          </cell>
          <cell r="B58" t="str">
            <v>KSYRIUM PRO UST</v>
          </cell>
          <cell r="C58" t="str">
            <v>9x100</v>
          </cell>
          <cell r="D58" t="str">
            <v>Yksion Pro UST 25</v>
          </cell>
          <cell r="E58" t="str">
            <v>QR adapters, QR, tubeless valve 35mm, inner tube</v>
          </cell>
          <cell r="F58" t="str">
            <v>Front</v>
          </cell>
          <cell r="G58" t="str">
            <v>X6</v>
          </cell>
          <cell r="H58" t="str">
            <v>F8490125</v>
          </cell>
          <cell r="I58">
            <v>262</v>
          </cell>
          <cell r="J58">
            <v>263.5</v>
          </cell>
        </row>
        <row r="59">
          <cell r="A59" t="str">
            <v>R2947130</v>
          </cell>
          <cell r="B59" t="str">
            <v>KSYRIUM PRO UST</v>
          </cell>
          <cell r="C59" t="str">
            <v>10x130</v>
          </cell>
          <cell r="F59" t="str">
            <v>Rear M11</v>
          </cell>
          <cell r="G59" t="str">
            <v>X6</v>
          </cell>
          <cell r="H59" t="str">
            <v>R2947130</v>
          </cell>
          <cell r="I59">
            <v>319</v>
          </cell>
          <cell r="J59">
            <v>320.5</v>
          </cell>
        </row>
        <row r="60">
          <cell r="A60" t="str">
            <v>F8493125</v>
          </cell>
          <cell r="B60" t="str">
            <v>KSYRIUM ELITE DISC CL 25</v>
          </cell>
          <cell r="C60" t="str">
            <v>12x100</v>
          </cell>
          <cell r="D60" t="str">
            <v>Yksion Pro UST 25</v>
          </cell>
          <cell r="E60" t="str">
            <v>tubeless valve 35mm, inner tube</v>
          </cell>
          <cell r="F60" t="str">
            <v>Front</v>
          </cell>
          <cell r="G60" t="str">
            <v>X6</v>
          </cell>
          <cell r="H60" t="str">
            <v>F8493125</v>
          </cell>
          <cell r="I60">
            <v>197</v>
          </cell>
          <cell r="J60">
            <v>198.5</v>
          </cell>
        </row>
        <row r="61">
          <cell r="A61" t="str">
            <v>R2951130</v>
          </cell>
          <cell r="B61" t="str">
            <v>KSYRIUM ELITE DISC CL 25</v>
          </cell>
          <cell r="C61" t="str">
            <v>12x142</v>
          </cell>
          <cell r="F61" t="str">
            <v>Rear M11</v>
          </cell>
          <cell r="G61" t="str">
            <v>X6</v>
          </cell>
          <cell r="H61" t="str">
            <v>R2951130</v>
          </cell>
          <cell r="I61">
            <v>240</v>
          </cell>
          <cell r="J61">
            <v>241.5</v>
          </cell>
        </row>
        <row r="62">
          <cell r="A62" t="str">
            <v>F8493128</v>
          </cell>
          <cell r="B62" t="str">
            <v>KSYRIUM ELITE DISC CL 28</v>
          </cell>
          <cell r="C62" t="str">
            <v>12x100</v>
          </cell>
          <cell r="D62" t="str">
            <v>Yksion Pro UST 28</v>
          </cell>
          <cell r="E62" t="str">
            <v>tubeless valve 35mm, inner tube</v>
          </cell>
          <cell r="F62" t="str">
            <v>Front</v>
          </cell>
          <cell r="G62" t="str">
            <v>X6</v>
          </cell>
          <cell r="H62" t="str">
            <v>F8493128</v>
          </cell>
          <cell r="I62">
            <v>197</v>
          </cell>
          <cell r="J62">
            <v>198.5</v>
          </cell>
        </row>
        <row r="63">
          <cell r="A63" t="str">
            <v>R2951135</v>
          </cell>
          <cell r="B63" t="str">
            <v>KSYRIUM ELITE DISC CL 28</v>
          </cell>
          <cell r="C63" t="str">
            <v>12x142</v>
          </cell>
          <cell r="F63" t="str">
            <v>Rear M11</v>
          </cell>
          <cell r="G63" t="str">
            <v>X6</v>
          </cell>
          <cell r="H63" t="str">
            <v>R2951135</v>
          </cell>
          <cell r="I63">
            <v>240</v>
          </cell>
          <cell r="J63">
            <v>241.5</v>
          </cell>
        </row>
        <row r="64">
          <cell r="A64" t="str">
            <v>F8492125</v>
          </cell>
          <cell r="B64" t="str">
            <v>KSYRIUM ELITE Black</v>
          </cell>
          <cell r="C64" t="str">
            <v>9x100</v>
          </cell>
          <cell r="D64" t="str">
            <v>Yksion Pro UST 25</v>
          </cell>
          <cell r="E64" t="str">
            <v>QR adapters, QR, tubeless valve 35mm, inner tube</v>
          </cell>
          <cell r="F64" t="str">
            <v>Front</v>
          </cell>
          <cell r="G64" t="str">
            <v>X6</v>
          </cell>
          <cell r="H64" t="str">
            <v>F8492125</v>
          </cell>
          <cell r="I64">
            <v>164</v>
          </cell>
          <cell r="J64">
            <v>165.5</v>
          </cell>
        </row>
        <row r="65">
          <cell r="A65" t="str">
            <v>R2949130</v>
          </cell>
          <cell r="B65" t="str">
            <v>KSYRIUM ELITE Black</v>
          </cell>
          <cell r="C65" t="str">
            <v>10x130</v>
          </cell>
          <cell r="F65" t="str">
            <v>Rear M11</v>
          </cell>
          <cell r="G65" t="str">
            <v>X6</v>
          </cell>
          <cell r="H65" t="str">
            <v>R2949130</v>
          </cell>
          <cell r="I65">
            <v>200</v>
          </cell>
          <cell r="J65">
            <v>201.5</v>
          </cell>
        </row>
        <row r="66">
          <cell r="A66" t="str">
            <v>F8492325</v>
          </cell>
          <cell r="B66" t="str">
            <v>KSYRIUM ELITE Red</v>
          </cell>
          <cell r="C66" t="str">
            <v>9x100</v>
          </cell>
          <cell r="D66" t="str">
            <v>Yksion Pro UST 25</v>
          </cell>
          <cell r="E66" t="str">
            <v>QR adapters, QR, tubeless valve 35mm, inner tube</v>
          </cell>
          <cell r="F66" t="str">
            <v>Front</v>
          </cell>
          <cell r="G66" t="str">
            <v>X6</v>
          </cell>
          <cell r="H66" t="str">
            <v>F8492325</v>
          </cell>
          <cell r="I66">
            <v>167</v>
          </cell>
          <cell r="J66">
            <v>168.5</v>
          </cell>
        </row>
        <row r="67">
          <cell r="A67" t="str">
            <v>R2949330</v>
          </cell>
          <cell r="B67" t="str">
            <v>KSYRIUM ELITE Red</v>
          </cell>
          <cell r="C67" t="str">
            <v>10x130</v>
          </cell>
          <cell r="F67" t="str">
            <v>Rear M11</v>
          </cell>
          <cell r="G67" t="str">
            <v>X6</v>
          </cell>
          <cell r="H67" t="str">
            <v>R2949330</v>
          </cell>
          <cell r="I67">
            <v>204</v>
          </cell>
          <cell r="J67">
            <v>205.5</v>
          </cell>
        </row>
        <row r="68">
          <cell r="A68" t="str">
            <v>F8076128</v>
          </cell>
          <cell r="B68" t="str">
            <v>KSYRIUM DISC CL 28</v>
          </cell>
          <cell r="C68" t="str">
            <v>12x100</v>
          </cell>
          <cell r="D68" t="str">
            <v>Yksion Elite Guard 28</v>
          </cell>
          <cell r="E68" t="str">
            <v>tubeless valve 35mm, inner tube</v>
          </cell>
          <cell r="F68" t="str">
            <v>Front</v>
          </cell>
          <cell r="G68" t="str">
            <v>X6</v>
          </cell>
          <cell r="H68" t="str">
            <v>F8076128</v>
          </cell>
          <cell r="I68">
            <v>125</v>
          </cell>
          <cell r="J68">
            <v>126.5</v>
          </cell>
        </row>
        <row r="69">
          <cell r="A69" t="str">
            <v>R2304135</v>
          </cell>
          <cell r="B69" t="str">
            <v>KSYRIUM DISC CL 28</v>
          </cell>
          <cell r="C69" t="str">
            <v>12x142</v>
          </cell>
          <cell r="F69" t="str">
            <v>Rear M11</v>
          </cell>
          <cell r="G69" t="str">
            <v>X6</v>
          </cell>
          <cell r="H69" t="str">
            <v>R2304135</v>
          </cell>
          <cell r="I69">
            <v>153</v>
          </cell>
          <cell r="J69">
            <v>154.5</v>
          </cell>
        </row>
        <row r="70">
          <cell r="A70" t="str">
            <v>F8078101</v>
          </cell>
          <cell r="B70" t="str">
            <v>KSYRIUM DISC CL (w/o tyre)</v>
          </cell>
          <cell r="C70" t="str">
            <v>12x100</v>
          </cell>
          <cell r="D70" t="str">
            <v>(w/o tyre)</v>
          </cell>
          <cell r="E70" t="str">
            <v>tubeless valve 35mm</v>
          </cell>
          <cell r="F70" t="str">
            <v>Front</v>
          </cell>
          <cell r="G70" t="str">
            <v>X6</v>
          </cell>
          <cell r="H70" t="str">
            <v>F8078101</v>
          </cell>
          <cell r="I70">
            <v>115</v>
          </cell>
          <cell r="J70">
            <v>116.5</v>
          </cell>
        </row>
        <row r="71">
          <cell r="A71" t="str">
            <v>R2306155</v>
          </cell>
          <cell r="B71" t="str">
            <v>KSYRIUM DISC CL (w/o tyre)</v>
          </cell>
          <cell r="C71" t="str">
            <v>12x142</v>
          </cell>
          <cell r="F71" t="str">
            <v>Rear M11</v>
          </cell>
          <cell r="G71" t="str">
            <v>X6</v>
          </cell>
          <cell r="H71" t="str">
            <v>R2306155</v>
          </cell>
          <cell r="I71">
            <v>141</v>
          </cell>
          <cell r="J71">
            <v>142.5</v>
          </cell>
        </row>
        <row r="72">
          <cell r="A72" t="str">
            <v>F8133125</v>
          </cell>
          <cell r="B72" t="str">
            <v>KSYRIUM Black 25</v>
          </cell>
          <cell r="C72" t="str">
            <v>9x100</v>
          </cell>
          <cell r="D72" t="str">
            <v>Yksion Elite 25</v>
          </cell>
          <cell r="E72" t="str">
            <v>QR adapters, QR, tubeless tape 23mm, tubeless valve 35mm, inner tube</v>
          </cell>
          <cell r="F72" t="str">
            <v>Front</v>
          </cell>
          <cell r="G72" t="str">
            <v>X6</v>
          </cell>
          <cell r="H72" t="str">
            <v>F8133125</v>
          </cell>
          <cell r="I72">
            <v>113</v>
          </cell>
          <cell r="J72">
            <v>114.5</v>
          </cell>
        </row>
        <row r="73">
          <cell r="A73" t="str">
            <v>R2373130</v>
          </cell>
          <cell r="B73" t="str">
            <v>KSYRIUM Black 25</v>
          </cell>
          <cell r="C73" t="str">
            <v>10x130</v>
          </cell>
          <cell r="F73" t="str">
            <v>Rear M11</v>
          </cell>
          <cell r="G73" t="str">
            <v>X6</v>
          </cell>
          <cell r="H73" t="str">
            <v>R2373130</v>
          </cell>
          <cell r="I73">
            <v>138</v>
          </cell>
          <cell r="J73">
            <v>139.5</v>
          </cell>
        </row>
        <row r="74">
          <cell r="A74" t="str">
            <v>F8134101</v>
          </cell>
          <cell r="B74" t="str">
            <v>KSYRIUM Black (w/o tyre)</v>
          </cell>
          <cell r="C74" t="str">
            <v>9x100</v>
          </cell>
          <cell r="D74" t="str">
            <v>(w/o tyre)</v>
          </cell>
          <cell r="E74" t="str">
            <v>QR adapters, QR, tubeless tape 23mm, tubeless valve 35mm</v>
          </cell>
          <cell r="F74" t="str">
            <v>Front</v>
          </cell>
          <cell r="G74" t="str">
            <v>X6</v>
          </cell>
          <cell r="H74" t="str">
            <v>F8134101</v>
          </cell>
          <cell r="I74">
            <v>103</v>
          </cell>
          <cell r="J74">
            <v>104.5</v>
          </cell>
        </row>
        <row r="75">
          <cell r="A75" t="str">
            <v>R2374155</v>
          </cell>
          <cell r="B75" t="str">
            <v>KSYRIUM Black (w/o tyre)</v>
          </cell>
          <cell r="C75" t="str">
            <v>10x130</v>
          </cell>
          <cell r="F75" t="str">
            <v>Rear M11</v>
          </cell>
          <cell r="G75" t="str">
            <v>X6</v>
          </cell>
          <cell r="H75" t="str">
            <v>R2374155</v>
          </cell>
          <cell r="I75">
            <v>125</v>
          </cell>
          <cell r="J75">
            <v>126.5</v>
          </cell>
        </row>
        <row r="76">
          <cell r="A76" t="str">
            <v>F8231128</v>
          </cell>
          <cell r="B76" t="str">
            <v>AKSIUM ELITE DISC CL 28</v>
          </cell>
          <cell r="C76" t="str">
            <v>12x100</v>
          </cell>
          <cell r="D76" t="str">
            <v>Yksion Elite Guard 28</v>
          </cell>
          <cell r="E76" t="str">
            <v>tubeless valve 35mm, inner tube</v>
          </cell>
          <cell r="F76" t="str">
            <v>Front</v>
          </cell>
          <cell r="G76" t="str">
            <v>X6</v>
          </cell>
          <cell r="H76" t="str">
            <v>F8231128</v>
          </cell>
          <cell r="I76">
            <v>86</v>
          </cell>
          <cell r="J76">
            <v>87.5</v>
          </cell>
        </row>
        <row r="77">
          <cell r="A77" t="str">
            <v>R2562135</v>
          </cell>
          <cell r="B77" t="str">
            <v>AKSIUM ELITE DISC CL 28</v>
          </cell>
          <cell r="C77" t="str">
            <v>12x142</v>
          </cell>
          <cell r="F77" t="str">
            <v>Rear M11</v>
          </cell>
          <cell r="G77" t="str">
            <v>X6</v>
          </cell>
          <cell r="H77" t="str">
            <v>R2562135</v>
          </cell>
          <cell r="I77">
            <v>103</v>
          </cell>
          <cell r="J77">
            <v>104.5</v>
          </cell>
        </row>
        <row r="78">
          <cell r="A78" t="str">
            <v>F8233101</v>
          </cell>
          <cell r="B78" t="str">
            <v>AKSIUM ELITE DISC CL (w/o tyre)</v>
          </cell>
          <cell r="C78" t="str">
            <v>12x100</v>
          </cell>
          <cell r="D78" t="str">
            <v>(w/o tyre)</v>
          </cell>
          <cell r="E78" t="str">
            <v>tubeless valve 35mm</v>
          </cell>
          <cell r="F78" t="str">
            <v>Front</v>
          </cell>
          <cell r="G78" t="str">
            <v>X6</v>
          </cell>
          <cell r="H78" t="str">
            <v>F8233101</v>
          </cell>
          <cell r="I78">
            <v>76</v>
          </cell>
          <cell r="J78">
            <v>77.5</v>
          </cell>
        </row>
        <row r="79">
          <cell r="A79" t="str">
            <v>R2564155</v>
          </cell>
          <cell r="B79" t="str">
            <v>AKSIUM ELITE DISC CL (w/o tyre)</v>
          </cell>
          <cell r="C79" t="str">
            <v>12x142</v>
          </cell>
          <cell r="F79" t="str">
            <v>Rear M11</v>
          </cell>
          <cell r="G79" t="str">
            <v>X6</v>
          </cell>
          <cell r="H79" t="str">
            <v>R2564155</v>
          </cell>
          <cell r="I79">
            <v>92</v>
          </cell>
          <cell r="J79">
            <v>93.5</v>
          </cell>
        </row>
        <row r="80">
          <cell r="A80" t="str">
            <v>F8624101</v>
          </cell>
          <cell r="B80" t="str">
            <v>AKSIUM ELITE DISC 650B (w/o tyre)</v>
          </cell>
          <cell r="C80" t="str">
            <v>12x100</v>
          </cell>
          <cell r="D80" t="str">
            <v>(w/o tyre)</v>
          </cell>
          <cell r="E80" t="str">
            <v>tubeless valve 35mm</v>
          </cell>
          <cell r="F80" t="str">
            <v>Front</v>
          </cell>
          <cell r="G80" t="str">
            <v>X6</v>
          </cell>
          <cell r="H80" t="str">
            <v>F8624101</v>
          </cell>
          <cell r="I80">
            <v>76</v>
          </cell>
          <cell r="J80">
            <v>77.5</v>
          </cell>
        </row>
        <row r="81">
          <cell r="A81" t="str">
            <v>R3107155</v>
          </cell>
          <cell r="B81" t="str">
            <v>AKSIUM ELITE DISC 650B (w/o tyre)</v>
          </cell>
          <cell r="C81" t="str">
            <v>12x142</v>
          </cell>
          <cell r="F81" t="str">
            <v>Rear M11</v>
          </cell>
          <cell r="G81" t="str">
            <v>X6</v>
          </cell>
          <cell r="H81" t="str">
            <v>R3107155</v>
          </cell>
          <cell r="I81">
            <v>92</v>
          </cell>
          <cell r="J81">
            <v>93.5</v>
          </cell>
        </row>
        <row r="82">
          <cell r="A82" t="str">
            <v>F8080128</v>
          </cell>
          <cell r="B82" t="str">
            <v>AKSIUM ELITE 28</v>
          </cell>
          <cell r="C82" t="str">
            <v>9x100</v>
          </cell>
          <cell r="D82" t="str">
            <v>Yksion Elite Guard 28</v>
          </cell>
          <cell r="E82" t="str">
            <v>QR adapters, QR, tubeless tape 23mm, tubeless valve 35mm, inner tube</v>
          </cell>
          <cell r="F82" t="str">
            <v>Front</v>
          </cell>
          <cell r="G82" t="str">
            <v>X6</v>
          </cell>
          <cell r="H82" t="str">
            <v>F8080128</v>
          </cell>
          <cell r="I82">
            <v>73</v>
          </cell>
          <cell r="J82">
            <v>74.5</v>
          </cell>
        </row>
        <row r="83">
          <cell r="A83" t="str">
            <v>R2308135</v>
          </cell>
          <cell r="B83" t="str">
            <v>AKSIUM ELITE 28</v>
          </cell>
          <cell r="C83" t="str">
            <v>10x130</v>
          </cell>
          <cell r="F83" t="str">
            <v>Rear M11</v>
          </cell>
          <cell r="G83" t="str">
            <v>X6</v>
          </cell>
          <cell r="H83" t="str">
            <v>R2308135</v>
          </cell>
          <cell r="I83">
            <v>88</v>
          </cell>
          <cell r="J83">
            <v>89.5</v>
          </cell>
        </row>
        <row r="84">
          <cell r="A84" t="str">
            <v>F8080125</v>
          </cell>
          <cell r="B84" t="str">
            <v>AKSIUM ELITE 25</v>
          </cell>
          <cell r="C84" t="str">
            <v>9x100</v>
          </cell>
          <cell r="D84" t="str">
            <v>Yksion Elite Guard 25</v>
          </cell>
          <cell r="E84" t="str">
            <v>QR adapters, QR, tubeless tape 23mm, tubeless valve 35mm, inner tube</v>
          </cell>
          <cell r="F84" t="str">
            <v>Front</v>
          </cell>
          <cell r="G84" t="str">
            <v>X6</v>
          </cell>
          <cell r="H84" t="str">
            <v>F8080125</v>
          </cell>
          <cell r="I84">
            <v>73</v>
          </cell>
          <cell r="J84">
            <v>74.5</v>
          </cell>
        </row>
        <row r="85">
          <cell r="A85" t="str">
            <v>R2308130</v>
          </cell>
          <cell r="B85" t="str">
            <v>AKSIUM ELITE 25</v>
          </cell>
          <cell r="C85" t="str">
            <v>10x130</v>
          </cell>
          <cell r="F85" t="str">
            <v>Rear M11</v>
          </cell>
          <cell r="G85" t="str">
            <v>X6</v>
          </cell>
          <cell r="H85" t="str">
            <v>R2308130</v>
          </cell>
          <cell r="I85">
            <v>88</v>
          </cell>
          <cell r="J85">
            <v>89.5</v>
          </cell>
        </row>
        <row r="86">
          <cell r="A86" t="str">
            <v>F8081101</v>
          </cell>
          <cell r="B86" t="str">
            <v>AKSIUM ELITE (w/o tyre)</v>
          </cell>
          <cell r="C86" t="str">
            <v>9x100</v>
          </cell>
          <cell r="D86" t="str">
            <v>(w/o tyre)</v>
          </cell>
          <cell r="E86" t="str">
            <v>QR adapters, QR, tubeless tape 23mm, tubeless valve 35mm</v>
          </cell>
          <cell r="F86" t="str">
            <v>Front</v>
          </cell>
          <cell r="G86" t="str">
            <v>X6</v>
          </cell>
          <cell r="H86" t="str">
            <v>F8081101</v>
          </cell>
          <cell r="I86">
            <v>63</v>
          </cell>
          <cell r="J86">
            <v>64.5</v>
          </cell>
        </row>
        <row r="87">
          <cell r="A87" t="str">
            <v>R2309155</v>
          </cell>
          <cell r="B87" t="str">
            <v>AKSIUM ELITE (w/o tyre)</v>
          </cell>
          <cell r="C87" t="str">
            <v>10x130</v>
          </cell>
          <cell r="F87" t="str">
            <v>Rear M11</v>
          </cell>
          <cell r="G87" t="str">
            <v>X6</v>
          </cell>
          <cell r="H87" t="str">
            <v>R2309155</v>
          </cell>
          <cell r="I87">
            <v>76</v>
          </cell>
          <cell r="J87">
            <v>77.5</v>
          </cell>
        </row>
        <row r="88">
          <cell r="A88" t="str">
            <v>F8089101</v>
          </cell>
          <cell r="B88" t="str">
            <v>AKSIUM DISC CL (w/o tyre)</v>
          </cell>
          <cell r="C88" t="str">
            <v>12x100</v>
          </cell>
          <cell r="D88" t="str">
            <v>(w/o tyre)</v>
          </cell>
          <cell r="E88" t="str">
            <v>-</v>
          </cell>
          <cell r="F88" t="str">
            <v>Front</v>
          </cell>
          <cell r="G88" t="str">
            <v>X6</v>
          </cell>
          <cell r="H88" t="str">
            <v>F8089101</v>
          </cell>
          <cell r="I88">
            <v>58</v>
          </cell>
          <cell r="J88">
            <v>59.5</v>
          </cell>
        </row>
        <row r="89">
          <cell r="A89" t="str">
            <v>R2318155</v>
          </cell>
          <cell r="B89" t="str">
            <v>AKSIUM DISC CL (w/o tyre)</v>
          </cell>
          <cell r="C89" t="str">
            <v>12x142</v>
          </cell>
          <cell r="F89" t="str">
            <v>Rear M11</v>
          </cell>
          <cell r="G89" t="str">
            <v>X6</v>
          </cell>
          <cell r="H89" t="str">
            <v>R2318155</v>
          </cell>
          <cell r="I89">
            <v>72</v>
          </cell>
          <cell r="J89">
            <v>73.5</v>
          </cell>
        </row>
        <row r="90">
          <cell r="A90" t="str">
            <v>F8095101</v>
          </cell>
          <cell r="B90" t="str">
            <v>AKSIUM  (w/o tyre)</v>
          </cell>
          <cell r="C90" t="str">
            <v>9x100</v>
          </cell>
          <cell r="D90" t="str">
            <v>(w/o tyre)</v>
          </cell>
          <cell r="E90" t="str">
            <v>QR adapters, QR</v>
          </cell>
          <cell r="F90" t="str">
            <v>Front</v>
          </cell>
          <cell r="G90" t="str">
            <v>X6</v>
          </cell>
          <cell r="H90" t="str">
            <v>F8095101</v>
          </cell>
          <cell r="I90">
            <v>43</v>
          </cell>
          <cell r="J90">
            <v>44.5</v>
          </cell>
        </row>
        <row r="91">
          <cell r="A91" t="str">
            <v>R2325155</v>
          </cell>
          <cell r="B91" t="str">
            <v>AKSIUM  (w/o tyre)</v>
          </cell>
          <cell r="C91" t="str">
            <v>10x130</v>
          </cell>
          <cell r="F91" t="str">
            <v>Rear M11</v>
          </cell>
          <cell r="G91" t="str">
            <v>X6</v>
          </cell>
          <cell r="H91" t="str">
            <v>R2325155</v>
          </cell>
          <cell r="I91">
            <v>52</v>
          </cell>
          <cell r="J91">
            <v>53.5</v>
          </cell>
        </row>
        <row r="92">
          <cell r="A92" t="str">
            <v>F8494130</v>
          </cell>
          <cell r="B92" t="str">
            <v>ALLROAD PRO DISC CL 30</v>
          </cell>
          <cell r="C92" t="str">
            <v>12x100</v>
          </cell>
          <cell r="D92" t="str">
            <v>Yksion Elite Allroad UST 30</v>
          </cell>
          <cell r="E92" t="str">
            <v>tubeless valve 35mm, inner tube</v>
          </cell>
          <cell r="F92" t="str">
            <v>Front</v>
          </cell>
          <cell r="G92" t="str">
            <v>X6</v>
          </cell>
          <cell r="H92" t="str">
            <v>F8494130</v>
          </cell>
          <cell r="I92">
            <v>297</v>
          </cell>
          <cell r="J92">
            <v>298.5</v>
          </cell>
        </row>
        <row r="93">
          <cell r="A93" t="str">
            <v>R2952137</v>
          </cell>
          <cell r="B93" t="str">
            <v>ALLROAD PRO DISC CL 30</v>
          </cell>
          <cell r="C93" t="str">
            <v>12x142</v>
          </cell>
          <cell r="F93" t="str">
            <v>Rear M11</v>
          </cell>
          <cell r="G93" t="str">
            <v>X6</v>
          </cell>
          <cell r="H93" t="str">
            <v>R2952137</v>
          </cell>
          <cell r="I93">
            <v>360</v>
          </cell>
          <cell r="J93">
            <v>361.5</v>
          </cell>
        </row>
        <row r="94">
          <cell r="A94" t="str">
            <v>F8503135</v>
          </cell>
          <cell r="B94" t="str">
            <v>ALLROAD PRO DISC CL 35</v>
          </cell>
          <cell r="C94" t="str">
            <v>12x100</v>
          </cell>
          <cell r="D94" t="str">
            <v>Yksion Elite Allroad XL UST 35</v>
          </cell>
          <cell r="E94" t="str">
            <v>tubeless valve 35mm, inner tube</v>
          </cell>
          <cell r="F94" t="str">
            <v>Front</v>
          </cell>
          <cell r="G94" t="str">
            <v>X5</v>
          </cell>
          <cell r="H94" t="str">
            <v>F8503135</v>
          </cell>
          <cell r="I94">
            <v>297</v>
          </cell>
          <cell r="J94">
            <v>298.5</v>
          </cell>
        </row>
        <row r="95">
          <cell r="A95" t="str">
            <v>R2962142</v>
          </cell>
          <cell r="B95" t="str">
            <v>ALLROAD PRO DISC CL 35</v>
          </cell>
          <cell r="C95" t="str">
            <v>12x142</v>
          </cell>
          <cell r="F95" t="str">
            <v>Rear M11</v>
          </cell>
          <cell r="G95" t="str">
            <v>X5</v>
          </cell>
          <cell r="H95" t="str">
            <v>R2962142</v>
          </cell>
          <cell r="I95">
            <v>360</v>
          </cell>
          <cell r="J95">
            <v>361.5</v>
          </cell>
        </row>
        <row r="96">
          <cell r="A96" t="str">
            <v>F8503136</v>
          </cell>
          <cell r="B96" t="str">
            <v>ALLROAD PRO DISC CL 40</v>
          </cell>
          <cell r="C96" t="str">
            <v>12x100</v>
          </cell>
          <cell r="D96" t="str">
            <v>Yksion Elite Allroad XL UST 40</v>
          </cell>
          <cell r="E96" t="str">
            <v>tubeless valve 35mm, inner tube</v>
          </cell>
          <cell r="F96" t="str">
            <v>Front</v>
          </cell>
          <cell r="G96" t="str">
            <v>X5</v>
          </cell>
          <cell r="H96" t="str">
            <v>F8503136</v>
          </cell>
          <cell r="I96">
            <v>297</v>
          </cell>
          <cell r="J96">
            <v>298.5</v>
          </cell>
        </row>
        <row r="97">
          <cell r="A97" t="str">
            <v>R2962143</v>
          </cell>
          <cell r="B97" t="str">
            <v>ALLROAD PRO DISC CL 40</v>
          </cell>
          <cell r="C97" t="str">
            <v>12x142</v>
          </cell>
          <cell r="F97" t="str">
            <v>Rear M11</v>
          </cell>
          <cell r="G97" t="str">
            <v>X5</v>
          </cell>
          <cell r="H97" t="str">
            <v>R2962143</v>
          </cell>
          <cell r="I97">
            <v>360</v>
          </cell>
          <cell r="J97">
            <v>361.5</v>
          </cell>
        </row>
        <row r="98">
          <cell r="A98" t="str">
            <v>F8402101</v>
          </cell>
          <cell r="B98" t="str">
            <v>ALLROAD ELITE ROAD+ DISC CL - 650B (w/o tyre)</v>
          </cell>
          <cell r="C98" t="str">
            <v>12x100</v>
          </cell>
          <cell r="D98" t="str">
            <v>(w/o tyre)</v>
          </cell>
          <cell r="E98" t="str">
            <v>tubeless valve 35mm</v>
          </cell>
          <cell r="F98" t="str">
            <v>Front</v>
          </cell>
          <cell r="G98" t="str">
            <v>X6</v>
          </cell>
          <cell r="H98" t="str">
            <v>F8402101</v>
          </cell>
          <cell r="I98">
            <v>205</v>
          </cell>
          <cell r="J98">
            <v>206.5</v>
          </cell>
        </row>
        <row r="99">
          <cell r="A99" t="str">
            <v>R2837155</v>
          </cell>
          <cell r="B99" t="str">
            <v>ALLROAD ELITE ROAD+ DISC CL - 650B (w/o tyre)</v>
          </cell>
          <cell r="C99" t="str">
            <v>12x142</v>
          </cell>
          <cell r="F99" t="str">
            <v>Rear M11</v>
          </cell>
          <cell r="G99" t="str">
            <v>X6</v>
          </cell>
          <cell r="H99" t="str">
            <v>R2837155</v>
          </cell>
          <cell r="I99">
            <v>252</v>
          </cell>
          <cell r="J99">
            <v>253.5</v>
          </cell>
        </row>
        <row r="100">
          <cell r="A100" t="str">
            <v>F8495130</v>
          </cell>
          <cell r="B100" t="str">
            <v>ALLROAD ELITE DISC CL 30</v>
          </cell>
          <cell r="C100" t="str">
            <v>12x100</v>
          </cell>
          <cell r="D100" t="str">
            <v>Yksion Elite Allroad UST 30</v>
          </cell>
          <cell r="E100" t="str">
            <v>tubeless valve 35mm, inner tube</v>
          </cell>
          <cell r="F100" t="str">
            <v>Front</v>
          </cell>
          <cell r="G100" t="str">
            <v>X6</v>
          </cell>
          <cell r="H100" t="str">
            <v>F8495130</v>
          </cell>
          <cell r="I100">
            <v>217</v>
          </cell>
          <cell r="J100">
            <v>218.5</v>
          </cell>
        </row>
        <row r="101">
          <cell r="A101" t="str">
            <v>R2953137</v>
          </cell>
          <cell r="B101" t="str">
            <v>ALLROAD ELITE DISC CL 30</v>
          </cell>
          <cell r="C101" t="str">
            <v>12x142</v>
          </cell>
          <cell r="F101" t="str">
            <v>Rear M11</v>
          </cell>
          <cell r="G101" t="str">
            <v>X6</v>
          </cell>
          <cell r="H101" t="str">
            <v>R2953137</v>
          </cell>
          <cell r="I101">
            <v>263</v>
          </cell>
          <cell r="J101">
            <v>264.5</v>
          </cell>
        </row>
        <row r="102">
          <cell r="A102" t="str">
            <v>F8504135</v>
          </cell>
          <cell r="B102" t="str">
            <v>ALLROAD ELITE DISC CL 35</v>
          </cell>
          <cell r="C102" t="str">
            <v>12x100</v>
          </cell>
          <cell r="D102" t="str">
            <v>Yksion Elite Allroad UST 35</v>
          </cell>
          <cell r="E102" t="str">
            <v>tubeless valve 35mm, inner tube</v>
          </cell>
          <cell r="F102" t="str">
            <v>Front</v>
          </cell>
          <cell r="G102" t="str">
            <v>X5</v>
          </cell>
          <cell r="H102" t="str">
            <v>F8504135</v>
          </cell>
          <cell r="I102">
            <v>217</v>
          </cell>
          <cell r="J102">
            <v>218.5</v>
          </cell>
        </row>
        <row r="103">
          <cell r="A103" t="str">
            <v>R2963142</v>
          </cell>
          <cell r="B103" t="str">
            <v>ALLROAD ELITE DISC CL 35</v>
          </cell>
          <cell r="C103" t="str">
            <v>12x142</v>
          </cell>
          <cell r="F103" t="str">
            <v>Rear M11</v>
          </cell>
          <cell r="G103" t="str">
            <v>X5</v>
          </cell>
          <cell r="H103" t="str">
            <v>R2963142</v>
          </cell>
          <cell r="I103">
            <v>263</v>
          </cell>
          <cell r="J103">
            <v>264.5</v>
          </cell>
        </row>
        <row r="104">
          <cell r="A104" t="str">
            <v>F8504136</v>
          </cell>
          <cell r="B104" t="str">
            <v>ALLROAD ELITE DISC CL 40</v>
          </cell>
          <cell r="C104" t="str">
            <v>12x100</v>
          </cell>
          <cell r="D104" t="str">
            <v>Yksion Elite Allroad XL UST 40</v>
          </cell>
          <cell r="E104" t="str">
            <v>tubeless valve 35mm, inner tube</v>
          </cell>
          <cell r="F104" t="str">
            <v>Front</v>
          </cell>
          <cell r="G104" t="str">
            <v>X5</v>
          </cell>
          <cell r="H104" t="str">
            <v>F8504136</v>
          </cell>
          <cell r="I104">
            <v>217</v>
          </cell>
          <cell r="J104">
            <v>218.5</v>
          </cell>
        </row>
        <row r="105">
          <cell r="A105" t="str">
            <v>R2963143</v>
          </cell>
          <cell r="B105" t="str">
            <v>ALLROAD ELITE DISC CL 40</v>
          </cell>
          <cell r="C105" t="str">
            <v>12x142</v>
          </cell>
          <cell r="F105" t="str">
            <v>Rear M11</v>
          </cell>
          <cell r="G105" t="str">
            <v>X5</v>
          </cell>
          <cell r="H105" t="str">
            <v>R2963143</v>
          </cell>
          <cell r="I105">
            <v>263</v>
          </cell>
          <cell r="J105">
            <v>264.5</v>
          </cell>
        </row>
        <row r="106">
          <cell r="A106" t="str">
            <v>F8125101</v>
          </cell>
          <cell r="B106" t="str">
            <v>ALLROAD DISC CL (w/o tyre)</v>
          </cell>
          <cell r="C106" t="str">
            <v>12x100</v>
          </cell>
          <cell r="D106" t="str">
            <v>(w/o tyre)</v>
          </cell>
          <cell r="E106" t="str">
            <v>tubeless tape 25mm, tubeless valve 35mm</v>
          </cell>
          <cell r="F106" t="str">
            <v>Front</v>
          </cell>
          <cell r="G106" t="str">
            <v>X6</v>
          </cell>
          <cell r="H106" t="str">
            <v>F8125101</v>
          </cell>
          <cell r="I106">
            <v>67</v>
          </cell>
          <cell r="J106">
            <v>68.5</v>
          </cell>
        </row>
        <row r="107">
          <cell r="A107" t="str">
            <v>R2336155</v>
          </cell>
          <cell r="B107" t="str">
            <v>ALLROAD DISC CL (w/o tyre)</v>
          </cell>
          <cell r="C107" t="str">
            <v>12x142</v>
          </cell>
          <cell r="F107" t="str">
            <v>Rear M11</v>
          </cell>
          <cell r="G107" t="str">
            <v>X6</v>
          </cell>
          <cell r="H107" t="str">
            <v>R2336155</v>
          </cell>
          <cell r="I107">
            <v>82</v>
          </cell>
          <cell r="J107">
            <v>83.5</v>
          </cell>
        </row>
        <row r="108">
          <cell r="A108" t="str">
            <v>F8131101</v>
          </cell>
          <cell r="B108" t="str">
            <v>ALLROAD DISC CL (w/o tyre) 650b</v>
          </cell>
          <cell r="C108" t="str">
            <v>12x100</v>
          </cell>
          <cell r="D108" t="str">
            <v>(w/o tyre)</v>
          </cell>
          <cell r="E108" t="str">
            <v>tubeless tape 25mm, tubeless valve 35mm</v>
          </cell>
          <cell r="F108" t="str">
            <v>Front</v>
          </cell>
          <cell r="G108" t="str">
            <v>X6</v>
          </cell>
          <cell r="H108" t="str">
            <v>F8131101</v>
          </cell>
          <cell r="I108">
            <v>67</v>
          </cell>
          <cell r="J108">
            <v>68.5</v>
          </cell>
        </row>
        <row r="109">
          <cell r="A109" t="str">
            <v>R2338155</v>
          </cell>
          <cell r="B109" t="str">
            <v>ALLROAD DISC CL (w/o tyre) 650b</v>
          </cell>
          <cell r="C109" t="str">
            <v>12x142</v>
          </cell>
          <cell r="F109" t="str">
            <v>Rear M11</v>
          </cell>
          <cell r="G109" t="str">
            <v>X6</v>
          </cell>
          <cell r="H109" t="str">
            <v>R2338155</v>
          </cell>
          <cell r="I109">
            <v>82</v>
          </cell>
          <cell r="J109">
            <v>83.5</v>
          </cell>
        </row>
        <row r="110">
          <cell r="A110" t="str">
            <v>F8237110</v>
          </cell>
          <cell r="B110" t="str">
            <v>E-CROSSMAX 29</v>
          </cell>
          <cell r="C110" t="str">
            <v>Boost 15x110</v>
          </cell>
          <cell r="E110" t="str">
            <v>tubeless tape 37mm, 
tubeless valve 35mm</v>
          </cell>
          <cell r="F110" t="str">
            <v>Front</v>
          </cell>
          <cell r="G110" t="str">
            <v>X6</v>
          </cell>
          <cell r="H110" t="str">
            <v>F8237110</v>
          </cell>
          <cell r="I110">
            <v>86</v>
          </cell>
          <cell r="J110">
            <v>87.5</v>
          </cell>
        </row>
        <row r="111">
          <cell r="A111" t="str">
            <v>R2572110</v>
          </cell>
          <cell r="B111" t="str">
            <v>E-CROSSMAX 29</v>
          </cell>
          <cell r="C111" t="str">
            <v>Boost 12x148</v>
          </cell>
          <cell r="F111" t="str">
            <v>Rear</v>
          </cell>
          <cell r="G111" t="str">
            <v>X6</v>
          </cell>
          <cell r="H111" t="str">
            <v>R2572110</v>
          </cell>
          <cell r="I111">
            <v>104</v>
          </cell>
          <cell r="J111">
            <v>105.5</v>
          </cell>
        </row>
        <row r="112">
          <cell r="A112" t="str">
            <v>R2573110</v>
          </cell>
          <cell r="B112" t="str">
            <v>E-CROSSMAX 29</v>
          </cell>
          <cell r="C112" t="str">
            <v>XD Boost 12x148</v>
          </cell>
          <cell r="F112" t="str">
            <v>Rear XD</v>
          </cell>
          <cell r="G112" t="str">
            <v>X6</v>
          </cell>
          <cell r="H112" t="str">
            <v>R2573110</v>
          </cell>
          <cell r="I112">
            <v>115</v>
          </cell>
          <cell r="J112">
            <v>116.5</v>
          </cell>
        </row>
        <row r="113">
          <cell r="A113" t="str">
            <v>F8228110</v>
          </cell>
          <cell r="B113" t="str">
            <v>E-CROSSMAX 27,5</v>
          </cell>
          <cell r="C113" t="str">
            <v>Boost 15x110</v>
          </cell>
          <cell r="E113" t="str">
            <v>tubeless tape 37mm, 
tubeless valve 35mm</v>
          </cell>
          <cell r="F113" t="str">
            <v>Front</v>
          </cell>
          <cell r="G113" t="str">
            <v>X6</v>
          </cell>
          <cell r="H113" t="str">
            <v>F8228110</v>
          </cell>
          <cell r="I113">
            <v>86</v>
          </cell>
          <cell r="J113">
            <v>87.5</v>
          </cell>
        </row>
        <row r="114">
          <cell r="A114" t="str">
            <v>R2557110</v>
          </cell>
          <cell r="B114" t="str">
            <v>E-CROSSMAX 27,5</v>
          </cell>
          <cell r="C114" t="str">
            <v>Boost 12x148</v>
          </cell>
          <cell r="F114" t="str">
            <v>Rear</v>
          </cell>
          <cell r="G114" t="str">
            <v>X6</v>
          </cell>
          <cell r="H114" t="str">
            <v>R2557110</v>
          </cell>
          <cell r="I114">
            <v>104</v>
          </cell>
          <cell r="J114">
            <v>105.5</v>
          </cell>
        </row>
        <row r="115">
          <cell r="A115" t="str">
            <v>R2558110</v>
          </cell>
          <cell r="B115" t="str">
            <v>E-CROSSMAX 27,5</v>
          </cell>
          <cell r="C115" t="str">
            <v>XD Boost 12x148</v>
          </cell>
          <cell r="F115" t="str">
            <v>Rear XD</v>
          </cell>
          <cell r="G115" t="str">
            <v>X6</v>
          </cell>
          <cell r="H115" t="str">
            <v>R2558110</v>
          </cell>
          <cell r="I115">
            <v>115</v>
          </cell>
          <cell r="J115">
            <v>116.5</v>
          </cell>
        </row>
        <row r="116">
          <cell r="A116" t="str">
            <v>F8418110</v>
          </cell>
          <cell r="B116" t="str">
            <v>E-XA30 ELITE 29 INTL</v>
          </cell>
          <cell r="C116" t="str">
            <v>20x110</v>
          </cell>
          <cell r="E116" t="str">
            <v>tubeless valve 35mm</v>
          </cell>
          <cell r="F116" t="str">
            <v>Front</v>
          </cell>
          <cell r="G116" t="str">
            <v>X6</v>
          </cell>
          <cell r="H116" t="str">
            <v>F8418110</v>
          </cell>
          <cell r="I116">
            <v>133</v>
          </cell>
          <cell r="J116">
            <v>134.5</v>
          </cell>
        </row>
        <row r="117">
          <cell r="A117" t="str">
            <v>F8417110</v>
          </cell>
          <cell r="B117" t="str">
            <v>E-XA30 ELITE 29 INTL</v>
          </cell>
          <cell r="C117" t="str">
            <v>Boost 15x110</v>
          </cell>
          <cell r="F117" t="str">
            <v>Front</v>
          </cell>
          <cell r="G117" t="str">
            <v>X6</v>
          </cell>
          <cell r="H117" t="str">
            <v>F8417110</v>
          </cell>
          <cell r="I117">
            <v>133</v>
          </cell>
          <cell r="J117">
            <v>134.5</v>
          </cell>
        </row>
        <row r="118">
          <cell r="A118" t="str">
            <v>R2866110</v>
          </cell>
          <cell r="B118" t="str">
            <v>E-XA30 ELITE 29 INTL</v>
          </cell>
          <cell r="C118" t="str">
            <v>Boost 12x148</v>
          </cell>
          <cell r="F118" t="str">
            <v>Rear</v>
          </cell>
          <cell r="G118" t="str">
            <v>X6</v>
          </cell>
          <cell r="H118" t="str">
            <v>R2866110</v>
          </cell>
          <cell r="I118">
            <v>163</v>
          </cell>
          <cell r="J118">
            <v>164.5</v>
          </cell>
        </row>
        <row r="119">
          <cell r="A119" t="str">
            <v>R2867110</v>
          </cell>
          <cell r="B119" t="str">
            <v>E-XA30 ELITE 29 INTL</v>
          </cell>
          <cell r="C119" t="str">
            <v>XD Boost 12x148</v>
          </cell>
          <cell r="F119" t="str">
            <v>Rear XD</v>
          </cell>
          <cell r="G119" t="str">
            <v>X6</v>
          </cell>
          <cell r="H119" t="str">
            <v>R2867110</v>
          </cell>
          <cell r="I119">
            <v>163</v>
          </cell>
          <cell r="J119">
            <v>164.5</v>
          </cell>
        </row>
        <row r="120">
          <cell r="A120" t="str">
            <v>F8411110</v>
          </cell>
          <cell r="B120" t="str">
            <v>E-XA30 ELITE 27,5 INTL</v>
          </cell>
          <cell r="C120" t="str">
            <v>20x110</v>
          </cell>
          <cell r="E120" t="str">
            <v>tubeless valve 35mm</v>
          </cell>
          <cell r="F120" t="str">
            <v>Front</v>
          </cell>
          <cell r="G120" t="str">
            <v>X6</v>
          </cell>
          <cell r="H120" t="str">
            <v>F8411110</v>
          </cell>
          <cell r="I120">
            <v>133</v>
          </cell>
          <cell r="J120">
            <v>134.5</v>
          </cell>
        </row>
        <row r="121">
          <cell r="A121" t="str">
            <v>F8410110</v>
          </cell>
          <cell r="B121" t="str">
            <v>E-XA30 ELITE 27,5 INTL</v>
          </cell>
          <cell r="C121" t="str">
            <v>Boost 15x110</v>
          </cell>
          <cell r="F121" t="str">
            <v>Front</v>
          </cell>
          <cell r="G121" t="str">
            <v>X6</v>
          </cell>
          <cell r="H121" t="str">
            <v>F8410110</v>
          </cell>
          <cell r="I121">
            <v>133</v>
          </cell>
          <cell r="J121">
            <v>134.5</v>
          </cell>
        </row>
        <row r="122">
          <cell r="A122" t="str">
            <v>R2849110</v>
          </cell>
          <cell r="B122" t="str">
            <v>E-XA30 ELITE 27,5 INTL</v>
          </cell>
          <cell r="C122" t="str">
            <v>Boost 12x148</v>
          </cell>
          <cell r="F122" t="str">
            <v>Rear</v>
          </cell>
          <cell r="G122" t="str">
            <v>X6</v>
          </cell>
          <cell r="H122" t="str">
            <v>R2849110</v>
          </cell>
          <cell r="I122">
            <v>163</v>
          </cell>
          <cell r="J122">
            <v>164.5</v>
          </cell>
        </row>
        <row r="123">
          <cell r="A123" t="str">
            <v>R2851110</v>
          </cell>
          <cell r="B123" t="str">
            <v>E-XA30 ELITE 27,5 INTL</v>
          </cell>
          <cell r="C123" t="str">
            <v>XD Boost 12x148</v>
          </cell>
          <cell r="F123" t="str">
            <v>Rear XD</v>
          </cell>
          <cell r="G123" t="str">
            <v>X6</v>
          </cell>
          <cell r="H123" t="str">
            <v>R2851110</v>
          </cell>
          <cell r="I123">
            <v>163</v>
          </cell>
          <cell r="J123">
            <v>164.5</v>
          </cell>
        </row>
        <row r="124">
          <cell r="A124" t="str">
            <v>F8260110</v>
          </cell>
          <cell r="B124" t="str">
            <v>E-XA35 27,5 INTL</v>
          </cell>
          <cell r="C124" t="str">
            <v>Boost 15x110</v>
          </cell>
          <cell r="E124" t="str">
            <v>tubeless tape 40mm, 
tubeless valve 35mm</v>
          </cell>
          <cell r="F124" t="str">
            <v>Front</v>
          </cell>
          <cell r="G124" t="str">
            <v>X6</v>
          </cell>
          <cell r="H124" t="str">
            <v>F8260110</v>
          </cell>
          <cell r="I124">
            <v>86</v>
          </cell>
          <cell r="J124">
            <v>87.5</v>
          </cell>
        </row>
        <row r="125">
          <cell r="A125" t="str">
            <v>R2606110</v>
          </cell>
          <cell r="B125" t="str">
            <v>E-XA35 27,5 INTL</v>
          </cell>
          <cell r="C125" t="str">
            <v>Boost 12x148</v>
          </cell>
          <cell r="F125" t="str">
            <v>Rear</v>
          </cell>
          <cell r="G125" t="str">
            <v>X6</v>
          </cell>
          <cell r="H125" t="str">
            <v>R2606110</v>
          </cell>
          <cell r="I125">
            <v>104</v>
          </cell>
          <cell r="J125">
            <v>105.5</v>
          </cell>
        </row>
        <row r="126">
          <cell r="A126" t="str">
            <v>R2607110</v>
          </cell>
          <cell r="B126" t="str">
            <v>E-XA35 27,5 INTL</v>
          </cell>
          <cell r="C126" t="str">
            <v>XD Boost 12x148</v>
          </cell>
          <cell r="F126" t="str">
            <v>Rear XD</v>
          </cell>
          <cell r="G126" t="str">
            <v>X6</v>
          </cell>
          <cell r="H126" t="str">
            <v>R2607110</v>
          </cell>
          <cell r="I126">
            <v>115</v>
          </cell>
          <cell r="J126">
            <v>116.5</v>
          </cell>
        </row>
        <row r="127">
          <cell r="A127" t="str">
            <v>F8366110</v>
          </cell>
          <cell r="B127" t="str">
            <v>E-DEEMAX PRO 27,5 INTL</v>
          </cell>
          <cell r="C127" t="str">
            <v>20x110</v>
          </cell>
          <cell r="E127" t="str">
            <v>tubeless valve 35mm</v>
          </cell>
          <cell r="F127" t="str">
            <v>Front</v>
          </cell>
          <cell r="G127" t="str">
            <v>X6</v>
          </cell>
          <cell r="H127" t="str">
            <v>F8366110</v>
          </cell>
          <cell r="I127">
            <v>279</v>
          </cell>
          <cell r="J127">
            <v>280.5</v>
          </cell>
        </row>
        <row r="128">
          <cell r="A128" t="str">
            <v>F8365110</v>
          </cell>
          <cell r="B128" t="str">
            <v>E-DEEMAX PRO 27,5 INTL</v>
          </cell>
          <cell r="C128" t="str">
            <v>Boost 15x110</v>
          </cell>
          <cell r="F128" t="str">
            <v>Front</v>
          </cell>
          <cell r="G128" t="str">
            <v>X6</v>
          </cell>
          <cell r="H128" t="str">
            <v>F8365110</v>
          </cell>
          <cell r="I128">
            <v>279</v>
          </cell>
          <cell r="J128">
            <v>280.5</v>
          </cell>
        </row>
        <row r="129">
          <cell r="A129" t="str">
            <v>R2787110</v>
          </cell>
          <cell r="B129" t="str">
            <v>E-DEEMAX PRO 27,5 INTL</v>
          </cell>
          <cell r="C129" t="str">
            <v>Boost 12x148</v>
          </cell>
          <cell r="F129" t="str">
            <v>Rear</v>
          </cell>
          <cell r="G129" t="str">
            <v>X6</v>
          </cell>
          <cell r="H129" t="str">
            <v>R2787110</v>
          </cell>
          <cell r="I129">
            <v>341</v>
          </cell>
          <cell r="J129">
            <v>342.5</v>
          </cell>
        </row>
        <row r="130">
          <cell r="A130" t="str">
            <v>R2788110</v>
          </cell>
          <cell r="B130" t="str">
            <v>E-DEEMAX PRO 27,5 INTL</v>
          </cell>
          <cell r="C130" t="str">
            <v>XD Boost 12x148</v>
          </cell>
          <cell r="F130" t="str">
            <v>Rear XD</v>
          </cell>
          <cell r="G130" t="str">
            <v>X6</v>
          </cell>
          <cell r="H130" t="str">
            <v>R2788110</v>
          </cell>
          <cell r="I130">
            <v>341</v>
          </cell>
          <cell r="J130">
            <v>342.5</v>
          </cell>
        </row>
        <row r="131">
          <cell r="A131" t="str">
            <v>F8114110</v>
          </cell>
          <cell r="B131" t="str">
            <v>CROSSMAX PRO CARBON 29 INTL</v>
          </cell>
          <cell r="C131" t="str">
            <v>15x100</v>
          </cell>
          <cell r="E131" t="str">
            <v>FRT : tubeless tape 28mm, 
tubeless valve 35mm
REAR : tubeless tape 25mm, tubeless valve 35mm</v>
          </cell>
          <cell r="F131" t="str">
            <v>Front</v>
          </cell>
          <cell r="G131" t="str">
            <v>X6</v>
          </cell>
          <cell r="H131" t="str">
            <v>F8114110</v>
          </cell>
          <cell r="I131">
            <v>437</v>
          </cell>
          <cell r="J131">
            <v>438.5</v>
          </cell>
        </row>
        <row r="132">
          <cell r="A132" t="str">
            <v>F8113110</v>
          </cell>
          <cell r="B132" t="str">
            <v>CROSSMAX PRO CARBON 29 INTL</v>
          </cell>
          <cell r="C132" t="str">
            <v>Boost 15x110</v>
          </cell>
          <cell r="F132" t="str">
            <v>Front</v>
          </cell>
          <cell r="G132" t="str">
            <v>X6</v>
          </cell>
          <cell r="H132" t="str">
            <v>F8113110</v>
          </cell>
          <cell r="I132">
            <v>437</v>
          </cell>
          <cell r="J132">
            <v>438.5</v>
          </cell>
        </row>
        <row r="133">
          <cell r="A133" t="str">
            <v>R2347110</v>
          </cell>
          <cell r="B133" t="str">
            <v>CROSSMAX PRO CARBON 29 INTL</v>
          </cell>
          <cell r="C133" t="str">
            <v>12x142</v>
          </cell>
          <cell r="F133" t="str">
            <v>Rear</v>
          </cell>
          <cell r="G133" t="str">
            <v>X6</v>
          </cell>
          <cell r="H133" t="str">
            <v>R2347110</v>
          </cell>
          <cell r="I133">
            <v>534</v>
          </cell>
          <cell r="J133">
            <v>535.5</v>
          </cell>
        </row>
        <row r="134">
          <cell r="A134" t="str">
            <v>R2348110</v>
          </cell>
          <cell r="B134" t="str">
            <v>CROSSMAX PRO CARBON 29 INTL</v>
          </cell>
          <cell r="C134" t="str">
            <v>XD/12x142</v>
          </cell>
          <cell r="F134" t="str">
            <v>Rear XD</v>
          </cell>
          <cell r="G134" t="str">
            <v>X6</v>
          </cell>
          <cell r="H134" t="str">
            <v>R2348110</v>
          </cell>
          <cell r="I134">
            <v>534</v>
          </cell>
          <cell r="J134">
            <v>535.5</v>
          </cell>
        </row>
        <row r="135">
          <cell r="A135" t="str">
            <v>R2349110</v>
          </cell>
          <cell r="B135" t="str">
            <v>CROSSMAX PRO CARBON 29 INTL</v>
          </cell>
          <cell r="C135" t="str">
            <v>Boost 12x148</v>
          </cell>
          <cell r="F135" t="str">
            <v>Rear</v>
          </cell>
          <cell r="G135" t="str">
            <v>X6</v>
          </cell>
          <cell r="H135" t="str">
            <v>R2349110</v>
          </cell>
          <cell r="I135">
            <v>534</v>
          </cell>
          <cell r="J135">
            <v>535.5</v>
          </cell>
        </row>
        <row r="136">
          <cell r="A136" t="str">
            <v>R2351110</v>
          </cell>
          <cell r="B136" t="str">
            <v>CROSSMAX PRO CARBON 29 INTL</v>
          </cell>
          <cell r="C136" t="str">
            <v>XD Boost 12x148</v>
          </cell>
          <cell r="F136" t="str">
            <v>Rear XD</v>
          </cell>
          <cell r="G136" t="str">
            <v>X6</v>
          </cell>
          <cell r="H136" t="str">
            <v>R2351110</v>
          </cell>
          <cell r="I136">
            <v>534</v>
          </cell>
          <cell r="J136">
            <v>535.5</v>
          </cell>
        </row>
        <row r="137">
          <cell r="A137" t="str">
            <v>F8117110</v>
          </cell>
          <cell r="B137" t="str">
            <v>CROSSMAX PRO CARBON 27,5 INTL</v>
          </cell>
          <cell r="C137" t="str">
            <v>15x100</v>
          </cell>
          <cell r="E137" t="str">
            <v>FRT : tubeless tape 28mm, 
tubeless valve 35mm
REAR : tubeless tape 25mm, tubeless valve 35mm</v>
          </cell>
          <cell r="F137" t="str">
            <v>Front</v>
          </cell>
          <cell r="G137" t="str">
            <v>X6</v>
          </cell>
          <cell r="H137" t="str">
            <v>F8117110</v>
          </cell>
          <cell r="I137">
            <v>437</v>
          </cell>
          <cell r="J137">
            <v>438.5</v>
          </cell>
        </row>
        <row r="138">
          <cell r="A138" t="str">
            <v>F8118110</v>
          </cell>
          <cell r="B138" t="str">
            <v>CROSSMAX PRO CARBON 27,5 INTL</v>
          </cell>
          <cell r="C138" t="str">
            <v>Boost 15x110</v>
          </cell>
          <cell r="F138" t="str">
            <v>Front</v>
          </cell>
          <cell r="G138" t="str">
            <v>X6</v>
          </cell>
          <cell r="H138" t="str">
            <v>F8118110</v>
          </cell>
          <cell r="I138">
            <v>437</v>
          </cell>
          <cell r="J138">
            <v>438.5</v>
          </cell>
        </row>
        <row r="139">
          <cell r="A139" t="str">
            <v>R2357110</v>
          </cell>
          <cell r="B139" t="str">
            <v>CROSSMAX PRO CARBON 27,5 INTL</v>
          </cell>
          <cell r="C139" t="str">
            <v>12x142</v>
          </cell>
          <cell r="F139" t="str">
            <v>Rear</v>
          </cell>
          <cell r="G139" t="str">
            <v>X6</v>
          </cell>
          <cell r="H139" t="str">
            <v>R2357110</v>
          </cell>
          <cell r="I139">
            <v>534</v>
          </cell>
          <cell r="J139">
            <v>535.5</v>
          </cell>
        </row>
        <row r="140">
          <cell r="A140" t="str">
            <v>R2358110</v>
          </cell>
          <cell r="B140" t="str">
            <v>CROSSMAX PRO CARBON 27,5 INTL</v>
          </cell>
          <cell r="C140" t="str">
            <v>XD/12x142</v>
          </cell>
          <cell r="F140" t="str">
            <v>Rear XD</v>
          </cell>
          <cell r="G140" t="str">
            <v>X6</v>
          </cell>
          <cell r="H140" t="str">
            <v>R2358110</v>
          </cell>
          <cell r="I140">
            <v>534</v>
          </cell>
          <cell r="J140">
            <v>535.5</v>
          </cell>
        </row>
        <row r="141">
          <cell r="A141" t="str">
            <v>R2359110</v>
          </cell>
          <cell r="B141" t="str">
            <v>CROSSMAX PRO CARBON 27,5 INTL</v>
          </cell>
          <cell r="C141" t="str">
            <v>Boost 12x148</v>
          </cell>
          <cell r="F141" t="str">
            <v>Rear</v>
          </cell>
          <cell r="G141" t="str">
            <v>X6</v>
          </cell>
          <cell r="H141" t="str">
            <v>R2359110</v>
          </cell>
          <cell r="I141">
            <v>534</v>
          </cell>
          <cell r="J141">
            <v>535.5</v>
          </cell>
        </row>
        <row r="142">
          <cell r="A142" t="str">
            <v>R2361110</v>
          </cell>
          <cell r="B142" t="str">
            <v>CROSSMAX PRO CARBON 27,5 INTL</v>
          </cell>
          <cell r="C142" t="str">
            <v>XD Boost 12x148</v>
          </cell>
          <cell r="F142" t="str">
            <v>Rear XD</v>
          </cell>
          <cell r="G142" t="str">
            <v>X6</v>
          </cell>
          <cell r="H142" t="str">
            <v>R2361110</v>
          </cell>
          <cell r="I142">
            <v>534</v>
          </cell>
          <cell r="J142">
            <v>535.5</v>
          </cell>
        </row>
        <row r="143">
          <cell r="A143" t="str">
            <v>F8301110</v>
          </cell>
          <cell r="B143" t="str">
            <v>CROSSMAX PRO 29 INTL</v>
          </cell>
          <cell r="C143" t="str">
            <v>15x100</v>
          </cell>
          <cell r="E143" t="str">
            <v>tubeless valve 35mm</v>
          </cell>
          <cell r="F143" t="str">
            <v>Front</v>
          </cell>
          <cell r="G143" t="str">
            <v>X6</v>
          </cell>
          <cell r="H143" t="str">
            <v>F8301110</v>
          </cell>
          <cell r="I143">
            <v>262</v>
          </cell>
          <cell r="J143">
            <v>263.5</v>
          </cell>
        </row>
        <row r="144">
          <cell r="A144" t="str">
            <v>F8302110</v>
          </cell>
          <cell r="B144" t="str">
            <v>CROSSMAX PRO 29 INTL</v>
          </cell>
          <cell r="C144" t="str">
            <v>Boost 15x110</v>
          </cell>
          <cell r="F144" t="str">
            <v>Front</v>
          </cell>
          <cell r="G144" t="str">
            <v>X6</v>
          </cell>
          <cell r="H144" t="str">
            <v>F8302110</v>
          </cell>
          <cell r="I144">
            <v>262</v>
          </cell>
          <cell r="J144">
            <v>263.5</v>
          </cell>
        </row>
        <row r="145">
          <cell r="A145" t="str">
            <v>R2666110</v>
          </cell>
          <cell r="B145" t="str">
            <v>CROSSMAX PRO 29 INTL</v>
          </cell>
          <cell r="C145" t="str">
            <v>12x142</v>
          </cell>
          <cell r="F145" t="str">
            <v>Rear</v>
          </cell>
          <cell r="G145" t="str">
            <v>X6</v>
          </cell>
          <cell r="H145" t="str">
            <v>R2666110</v>
          </cell>
          <cell r="I145">
            <v>319</v>
          </cell>
          <cell r="J145">
            <v>320.5</v>
          </cell>
        </row>
        <row r="146">
          <cell r="A146" t="str">
            <v>R2667110</v>
          </cell>
          <cell r="B146" t="str">
            <v>CROSSMAX PRO 29 INTL</v>
          </cell>
          <cell r="C146" t="str">
            <v>XD/12x142</v>
          </cell>
          <cell r="F146" t="str">
            <v>Rear XD</v>
          </cell>
          <cell r="G146" t="str">
            <v>X6</v>
          </cell>
          <cell r="H146" t="str">
            <v>R2667110</v>
          </cell>
          <cell r="I146">
            <v>319</v>
          </cell>
          <cell r="J146">
            <v>320.5</v>
          </cell>
        </row>
        <row r="147">
          <cell r="A147" t="str">
            <v>R2668110</v>
          </cell>
          <cell r="B147" t="str">
            <v>CROSSMAX PRO 29 INTL</v>
          </cell>
          <cell r="C147" t="str">
            <v>Boost 12x148</v>
          </cell>
          <cell r="F147" t="str">
            <v>Rear</v>
          </cell>
          <cell r="G147" t="str">
            <v>X6</v>
          </cell>
          <cell r="H147" t="str">
            <v>R2668110</v>
          </cell>
          <cell r="I147">
            <v>319</v>
          </cell>
          <cell r="J147">
            <v>320.5</v>
          </cell>
        </row>
        <row r="148">
          <cell r="A148" t="str">
            <v>R2669110</v>
          </cell>
          <cell r="B148" t="str">
            <v>CROSSMAX PRO 29 INTL</v>
          </cell>
          <cell r="C148" t="str">
            <v>XD Boost 12x148</v>
          </cell>
          <cell r="F148" t="str">
            <v>Rear XD</v>
          </cell>
          <cell r="G148" t="str">
            <v>X6</v>
          </cell>
          <cell r="H148" t="str">
            <v>R2669110</v>
          </cell>
          <cell r="I148">
            <v>319</v>
          </cell>
          <cell r="J148">
            <v>320.5</v>
          </cell>
        </row>
        <row r="149">
          <cell r="A149" t="str">
            <v>F8307110</v>
          </cell>
          <cell r="B149" t="str">
            <v>CROSSMAX PRO 27,5 INTL</v>
          </cell>
          <cell r="C149" t="str">
            <v>15x100</v>
          </cell>
          <cell r="E149" t="str">
            <v>tubeless valve 35mm</v>
          </cell>
          <cell r="F149" t="str">
            <v>Front</v>
          </cell>
          <cell r="G149" t="str">
            <v>X6</v>
          </cell>
          <cell r="H149" t="str">
            <v>F8307110</v>
          </cell>
          <cell r="I149">
            <v>262</v>
          </cell>
          <cell r="J149">
            <v>263.5</v>
          </cell>
        </row>
        <row r="150">
          <cell r="A150" t="str">
            <v>F8308110</v>
          </cell>
          <cell r="B150" t="str">
            <v>CROSSMAX PRO 27,5 INTL</v>
          </cell>
          <cell r="C150" t="str">
            <v>Boost 15x110</v>
          </cell>
          <cell r="F150" t="str">
            <v>Front</v>
          </cell>
          <cell r="G150" t="str">
            <v>X6</v>
          </cell>
          <cell r="H150" t="str">
            <v>F8308110</v>
          </cell>
          <cell r="I150">
            <v>262</v>
          </cell>
          <cell r="J150">
            <v>263.5</v>
          </cell>
        </row>
        <row r="151">
          <cell r="A151" t="str">
            <v>R2676110</v>
          </cell>
          <cell r="B151" t="str">
            <v>CROSSMAX PRO 27,5 INTL</v>
          </cell>
          <cell r="C151" t="str">
            <v>12x142</v>
          </cell>
          <cell r="F151" t="str">
            <v>Rear</v>
          </cell>
          <cell r="G151" t="str">
            <v>X6</v>
          </cell>
          <cell r="H151" t="str">
            <v>R2676110</v>
          </cell>
          <cell r="I151">
            <v>319</v>
          </cell>
          <cell r="J151">
            <v>320.5</v>
          </cell>
        </row>
        <row r="152">
          <cell r="A152" t="str">
            <v>R2677110</v>
          </cell>
          <cell r="B152" t="str">
            <v>CROSSMAX PRO 27,5 INTL</v>
          </cell>
          <cell r="C152" t="str">
            <v>XD/12x142</v>
          </cell>
          <cell r="F152" t="str">
            <v>Rear XD</v>
          </cell>
          <cell r="G152" t="str">
            <v>X6</v>
          </cell>
          <cell r="H152" t="str">
            <v>R2677110</v>
          </cell>
          <cell r="I152">
            <v>319</v>
          </cell>
          <cell r="J152">
            <v>320.5</v>
          </cell>
        </row>
        <row r="153">
          <cell r="A153" t="str">
            <v>R2678110</v>
          </cell>
          <cell r="B153" t="str">
            <v>CROSSMAX PRO 27,5 INTL</v>
          </cell>
          <cell r="C153" t="str">
            <v>Boost 12x148</v>
          </cell>
          <cell r="F153" t="str">
            <v>Rear</v>
          </cell>
          <cell r="G153" t="str">
            <v>X6</v>
          </cell>
          <cell r="H153" t="str">
            <v>R2678110</v>
          </cell>
          <cell r="I153">
            <v>319</v>
          </cell>
          <cell r="J153">
            <v>320.5</v>
          </cell>
        </row>
        <row r="154">
          <cell r="A154" t="str">
            <v>R2679110</v>
          </cell>
          <cell r="B154" t="str">
            <v>CROSSMAX PRO 27,5 INTL</v>
          </cell>
          <cell r="C154" t="str">
            <v>XD Boost 12x148</v>
          </cell>
          <cell r="F154" t="str">
            <v>Rear XD</v>
          </cell>
          <cell r="G154" t="str">
            <v>X6</v>
          </cell>
          <cell r="H154" t="str">
            <v>R2679110</v>
          </cell>
          <cell r="I154">
            <v>319</v>
          </cell>
          <cell r="J154">
            <v>320.5</v>
          </cell>
        </row>
        <row r="155">
          <cell r="A155" t="str">
            <v>F8152110</v>
          </cell>
          <cell r="B155" t="str">
            <v>CROSSMAX ELITE CARBON 29</v>
          </cell>
          <cell r="C155" t="str">
            <v>15x100</v>
          </cell>
          <cell r="E155" t="str">
            <v>tubeless tape 28mm, 
tubeless valve 35mm</v>
          </cell>
          <cell r="F155" t="str">
            <v>Front</v>
          </cell>
          <cell r="G155" t="str">
            <v>X6</v>
          </cell>
          <cell r="H155" t="str">
            <v>F8152110</v>
          </cell>
          <cell r="I155">
            <v>369</v>
          </cell>
          <cell r="J155">
            <v>370.5</v>
          </cell>
        </row>
        <row r="156">
          <cell r="A156" t="str">
            <v>F8153110</v>
          </cell>
          <cell r="B156" t="str">
            <v>CROSSMAX ELITE CARBON 29</v>
          </cell>
          <cell r="C156" t="str">
            <v>Boost 15x110</v>
          </cell>
          <cell r="F156" t="str">
            <v>Front</v>
          </cell>
          <cell r="G156" t="str">
            <v>X6</v>
          </cell>
          <cell r="H156" t="str">
            <v>F8153110</v>
          </cell>
          <cell r="I156">
            <v>369</v>
          </cell>
          <cell r="J156">
            <v>370.5</v>
          </cell>
        </row>
        <row r="157">
          <cell r="A157" t="str">
            <v>R2405110</v>
          </cell>
          <cell r="B157" t="str">
            <v>CROSSMAX ELITE CARBON 29</v>
          </cell>
          <cell r="C157" t="str">
            <v>12x142</v>
          </cell>
          <cell r="F157" t="str">
            <v>Rear</v>
          </cell>
          <cell r="G157" t="str">
            <v>X6</v>
          </cell>
          <cell r="H157" t="str">
            <v>R2405110</v>
          </cell>
          <cell r="I157">
            <v>449</v>
          </cell>
          <cell r="J157">
            <v>450.5</v>
          </cell>
        </row>
        <row r="158">
          <cell r="A158" t="str">
            <v>R2406110</v>
          </cell>
          <cell r="B158" t="str">
            <v>CROSSMAX ELITE CARBON 29</v>
          </cell>
          <cell r="C158" t="str">
            <v>XD/12x142</v>
          </cell>
          <cell r="F158" t="str">
            <v>Rear XD</v>
          </cell>
          <cell r="G158" t="str">
            <v>X6</v>
          </cell>
          <cell r="H158" t="str">
            <v>R2406110</v>
          </cell>
          <cell r="I158">
            <v>449</v>
          </cell>
          <cell r="J158">
            <v>450.5</v>
          </cell>
        </row>
        <row r="159">
          <cell r="A159" t="str">
            <v>R2407110</v>
          </cell>
          <cell r="B159" t="str">
            <v>CROSSMAX ELITE CARBON 29</v>
          </cell>
          <cell r="C159" t="str">
            <v>Boost 12x148</v>
          </cell>
          <cell r="F159" t="str">
            <v>Rear</v>
          </cell>
          <cell r="G159" t="str">
            <v>X6</v>
          </cell>
          <cell r="H159" t="str">
            <v>R2407110</v>
          </cell>
          <cell r="I159">
            <v>449</v>
          </cell>
          <cell r="J159">
            <v>450.5</v>
          </cell>
        </row>
        <row r="160">
          <cell r="A160" t="str">
            <v>R2408110</v>
          </cell>
          <cell r="B160" t="str">
            <v>CROSSMAX ELITE CARBON 29</v>
          </cell>
          <cell r="C160" t="str">
            <v>XD Boost 12x148</v>
          </cell>
          <cell r="F160" t="str">
            <v>Rear XD</v>
          </cell>
          <cell r="G160" t="str">
            <v>X6</v>
          </cell>
          <cell r="H160" t="str">
            <v>R2408110</v>
          </cell>
          <cell r="I160">
            <v>449</v>
          </cell>
          <cell r="J160">
            <v>450.5</v>
          </cell>
        </row>
        <row r="161">
          <cell r="A161" t="str">
            <v>F8157110</v>
          </cell>
          <cell r="B161" t="str">
            <v>CROSSMAX ELITE CARBON 27,5</v>
          </cell>
          <cell r="C161" t="str">
            <v>15x100</v>
          </cell>
          <cell r="E161" t="str">
            <v>tubeless tape 28mm, 
tubeless valve 35mm</v>
          </cell>
          <cell r="F161" t="str">
            <v>Front</v>
          </cell>
          <cell r="G161" t="str">
            <v>X6</v>
          </cell>
          <cell r="H161" t="str">
            <v>F8157110</v>
          </cell>
          <cell r="I161">
            <v>369</v>
          </cell>
          <cell r="J161">
            <v>370.5</v>
          </cell>
        </row>
        <row r="162">
          <cell r="A162" t="str">
            <v>F8158110</v>
          </cell>
          <cell r="B162" t="str">
            <v>CROSSMAX ELITE CARBON 27,5</v>
          </cell>
          <cell r="C162" t="str">
            <v>Boost 15x110</v>
          </cell>
          <cell r="F162" t="str">
            <v>Front</v>
          </cell>
          <cell r="G162" t="str">
            <v>X6</v>
          </cell>
          <cell r="H162" t="str">
            <v>F8158110</v>
          </cell>
          <cell r="I162">
            <v>369</v>
          </cell>
          <cell r="J162">
            <v>370.5</v>
          </cell>
        </row>
        <row r="163">
          <cell r="A163" t="str">
            <v>R2415110</v>
          </cell>
          <cell r="B163" t="str">
            <v>CROSSMAX ELITE CARBON 27,5</v>
          </cell>
          <cell r="C163" t="str">
            <v>12x142</v>
          </cell>
          <cell r="F163" t="str">
            <v>Rear</v>
          </cell>
          <cell r="G163" t="str">
            <v>X6</v>
          </cell>
          <cell r="H163" t="str">
            <v>R2415110</v>
          </cell>
          <cell r="I163">
            <v>449</v>
          </cell>
          <cell r="J163">
            <v>450.5</v>
          </cell>
        </row>
        <row r="164">
          <cell r="A164" t="str">
            <v>R2416110</v>
          </cell>
          <cell r="B164" t="str">
            <v>CROSSMAX ELITE CARBON 27,5</v>
          </cell>
          <cell r="C164" t="str">
            <v>XD/12x142</v>
          </cell>
          <cell r="F164" t="str">
            <v>Rear XD</v>
          </cell>
          <cell r="G164" t="str">
            <v>X6</v>
          </cell>
          <cell r="H164" t="str">
            <v>R2416110</v>
          </cell>
          <cell r="I164">
            <v>449</v>
          </cell>
          <cell r="J164">
            <v>450.5</v>
          </cell>
        </row>
        <row r="165">
          <cell r="A165" t="str">
            <v>R2417110</v>
          </cell>
          <cell r="B165" t="str">
            <v>CROSSMAX ELITE CARBON 27,5</v>
          </cell>
          <cell r="C165" t="str">
            <v>Boost 12x148</v>
          </cell>
          <cell r="F165" t="str">
            <v>Rear</v>
          </cell>
          <cell r="G165" t="str">
            <v>X6</v>
          </cell>
          <cell r="H165" t="str">
            <v>R2417110</v>
          </cell>
          <cell r="I165">
            <v>449</v>
          </cell>
          <cell r="J165">
            <v>450.5</v>
          </cell>
        </row>
        <row r="166">
          <cell r="A166" t="str">
            <v>R2418110</v>
          </cell>
          <cell r="B166" t="str">
            <v>CROSSMAX ELITE CARBON 27,5</v>
          </cell>
          <cell r="C166" t="str">
            <v>XD Boost 12x148</v>
          </cell>
          <cell r="F166" t="str">
            <v>Rear XD</v>
          </cell>
          <cell r="G166" t="str">
            <v>X6</v>
          </cell>
          <cell r="H166" t="str">
            <v>R2418110</v>
          </cell>
          <cell r="I166">
            <v>449</v>
          </cell>
          <cell r="J166">
            <v>450.5</v>
          </cell>
        </row>
        <row r="167">
          <cell r="A167" t="str">
            <v>F8313110</v>
          </cell>
          <cell r="B167" t="str">
            <v>CROSSMAX ELITE 29 INTL Black</v>
          </cell>
          <cell r="C167" t="str">
            <v>15x100</v>
          </cell>
          <cell r="E167" t="str">
            <v>tubeless valve 35mm</v>
          </cell>
          <cell r="F167" t="str">
            <v>Front</v>
          </cell>
          <cell r="G167" t="str">
            <v>X6</v>
          </cell>
          <cell r="H167" t="str">
            <v>F8313110</v>
          </cell>
          <cell r="I167">
            <v>118</v>
          </cell>
          <cell r="J167">
            <v>119.5</v>
          </cell>
        </row>
        <row r="168">
          <cell r="A168" t="str">
            <v>F8314110</v>
          </cell>
          <cell r="B168" t="str">
            <v>CROSSMAX ELITE 29 INTL Black</v>
          </cell>
          <cell r="C168" t="str">
            <v>Boost 15x110</v>
          </cell>
          <cell r="F168" t="str">
            <v>Front</v>
          </cell>
          <cell r="G168" t="str">
            <v>X6</v>
          </cell>
          <cell r="H168" t="str">
            <v>F8314110</v>
          </cell>
          <cell r="I168">
            <v>118</v>
          </cell>
          <cell r="J168">
            <v>119.5</v>
          </cell>
        </row>
        <row r="169">
          <cell r="A169" t="str">
            <v>R2688110</v>
          </cell>
          <cell r="B169" t="str">
            <v>CROSSMAX ELITE 29 INTL Black</v>
          </cell>
          <cell r="C169" t="str">
            <v>12x142</v>
          </cell>
          <cell r="F169" t="str">
            <v>Rear</v>
          </cell>
          <cell r="G169" t="str">
            <v>X6</v>
          </cell>
          <cell r="H169" t="str">
            <v>R2688110</v>
          </cell>
          <cell r="I169">
            <v>143</v>
          </cell>
          <cell r="J169">
            <v>144.5</v>
          </cell>
        </row>
        <row r="170">
          <cell r="A170" t="str">
            <v>R2689110</v>
          </cell>
          <cell r="B170" t="str">
            <v>CROSSMAX ELITE 29 INTL Black</v>
          </cell>
          <cell r="C170" t="str">
            <v>XD/12x142</v>
          </cell>
          <cell r="F170" t="str">
            <v>Rear XD</v>
          </cell>
          <cell r="G170" t="str">
            <v>X6</v>
          </cell>
          <cell r="H170" t="str">
            <v>R2689110</v>
          </cell>
          <cell r="I170">
            <v>143</v>
          </cell>
          <cell r="J170">
            <v>144.5</v>
          </cell>
        </row>
        <row r="171">
          <cell r="A171" t="str">
            <v>R2691110</v>
          </cell>
          <cell r="B171" t="str">
            <v>CROSSMAX ELITE 29 INTL Black</v>
          </cell>
          <cell r="C171" t="str">
            <v>Boost 12x148</v>
          </cell>
          <cell r="F171" t="str">
            <v>Rear</v>
          </cell>
          <cell r="G171" t="str">
            <v>X6</v>
          </cell>
          <cell r="H171" t="str">
            <v>R2691110</v>
          </cell>
          <cell r="I171">
            <v>143</v>
          </cell>
          <cell r="J171">
            <v>144.5</v>
          </cell>
        </row>
        <row r="172">
          <cell r="A172" t="str">
            <v>R2692110</v>
          </cell>
          <cell r="B172" t="str">
            <v>CROSSMAX ELITE 29 INTL Black</v>
          </cell>
          <cell r="C172" t="str">
            <v>XD Boost 12x148</v>
          </cell>
          <cell r="F172" t="str">
            <v>Rear XD</v>
          </cell>
          <cell r="G172" t="str">
            <v>X6</v>
          </cell>
          <cell r="H172" t="str">
            <v>R2692110</v>
          </cell>
          <cell r="I172">
            <v>143</v>
          </cell>
          <cell r="J172">
            <v>144.5</v>
          </cell>
        </row>
        <row r="173">
          <cell r="A173" t="str">
            <v>F8319110</v>
          </cell>
          <cell r="B173" t="str">
            <v>CROSSMAX ELITE 27,5 INTL Black</v>
          </cell>
          <cell r="C173" t="str">
            <v>15x100</v>
          </cell>
          <cell r="E173" t="str">
            <v>tubeless valve 35mm</v>
          </cell>
          <cell r="F173" t="str">
            <v>Front</v>
          </cell>
          <cell r="G173" t="str">
            <v>X6</v>
          </cell>
          <cell r="H173" t="str">
            <v>F8319110</v>
          </cell>
          <cell r="I173">
            <v>118</v>
          </cell>
          <cell r="J173">
            <v>119.5</v>
          </cell>
        </row>
        <row r="174">
          <cell r="A174" t="str">
            <v>F8320110</v>
          </cell>
          <cell r="B174" t="str">
            <v>CROSSMAX ELITE 27,5 INTL Black</v>
          </cell>
          <cell r="C174" t="str">
            <v>Boost 15x110</v>
          </cell>
          <cell r="F174" t="str">
            <v>Front</v>
          </cell>
          <cell r="G174" t="str">
            <v>X6</v>
          </cell>
          <cell r="H174" t="str">
            <v>F8320110</v>
          </cell>
          <cell r="I174">
            <v>118</v>
          </cell>
          <cell r="J174">
            <v>119.5</v>
          </cell>
        </row>
        <row r="175">
          <cell r="A175" t="str">
            <v>R2699110</v>
          </cell>
          <cell r="B175" t="str">
            <v>CROSSMAX ELITE 27,5 INTL Black</v>
          </cell>
          <cell r="C175" t="str">
            <v>12x142</v>
          </cell>
          <cell r="F175" t="str">
            <v>Rear</v>
          </cell>
          <cell r="G175" t="str">
            <v>X6</v>
          </cell>
          <cell r="H175" t="str">
            <v>R2699110</v>
          </cell>
          <cell r="I175">
            <v>143</v>
          </cell>
          <cell r="J175">
            <v>144.5</v>
          </cell>
        </row>
        <row r="176">
          <cell r="A176" t="str">
            <v>R2701110</v>
          </cell>
          <cell r="B176" t="str">
            <v>CROSSMAX ELITE 27,5 INTL Black</v>
          </cell>
          <cell r="C176" t="str">
            <v>XD/12x142</v>
          </cell>
          <cell r="F176" t="str">
            <v>Rear XD</v>
          </cell>
          <cell r="G176" t="str">
            <v>X6</v>
          </cell>
          <cell r="H176" t="str">
            <v>R2701110</v>
          </cell>
          <cell r="I176">
            <v>143</v>
          </cell>
          <cell r="J176">
            <v>144.5</v>
          </cell>
        </row>
        <row r="177">
          <cell r="A177" t="str">
            <v>R2702110</v>
          </cell>
          <cell r="B177" t="str">
            <v>CROSSMAX ELITE 27,5 INTL Black</v>
          </cell>
          <cell r="C177" t="str">
            <v>Boost 12x148</v>
          </cell>
          <cell r="F177" t="str">
            <v>Rear</v>
          </cell>
          <cell r="G177" t="str">
            <v>X6</v>
          </cell>
          <cell r="H177" t="str">
            <v>R2702110</v>
          </cell>
          <cell r="I177">
            <v>143</v>
          </cell>
          <cell r="J177">
            <v>144.5</v>
          </cell>
        </row>
        <row r="178">
          <cell r="A178" t="str">
            <v>R2703110</v>
          </cell>
          <cell r="B178" t="str">
            <v>CROSSMAX ELITE 27,5 INTL Black</v>
          </cell>
          <cell r="C178" t="str">
            <v>XD Boost 12x148</v>
          </cell>
          <cell r="F178" t="str">
            <v>Rear XD</v>
          </cell>
          <cell r="G178" t="str">
            <v>X6</v>
          </cell>
          <cell r="H178" t="str">
            <v>R2703110</v>
          </cell>
          <cell r="I178">
            <v>143</v>
          </cell>
          <cell r="J178">
            <v>144.5</v>
          </cell>
        </row>
        <row r="179">
          <cell r="A179" t="str">
            <v>F8167110</v>
          </cell>
          <cell r="B179" t="str">
            <v xml:space="preserve">CROSSMAX LIGHT 29            </v>
          </cell>
          <cell r="C179" t="str">
            <v>15x100</v>
          </cell>
          <cell r="E179" t="str">
            <v>tubeless tape 28mm, 
tubeless valve 35mm</v>
          </cell>
          <cell r="F179" t="str">
            <v>Front</v>
          </cell>
          <cell r="G179" t="str">
            <v>X6</v>
          </cell>
          <cell r="H179" t="str">
            <v>F8167110</v>
          </cell>
          <cell r="I179">
            <v>91</v>
          </cell>
          <cell r="J179">
            <v>92.5</v>
          </cell>
        </row>
        <row r="180">
          <cell r="A180" t="str">
            <v>F8169110</v>
          </cell>
          <cell r="B180" t="str">
            <v xml:space="preserve">CROSSMAX LIGHT 29            </v>
          </cell>
          <cell r="C180" t="str">
            <v>Boost 15x110</v>
          </cell>
          <cell r="F180" t="str">
            <v>Front</v>
          </cell>
          <cell r="G180" t="str">
            <v>X6</v>
          </cell>
          <cell r="H180" t="str">
            <v>F8169110</v>
          </cell>
          <cell r="I180">
            <v>91</v>
          </cell>
          <cell r="J180">
            <v>92.5</v>
          </cell>
        </row>
        <row r="181">
          <cell r="A181" t="str">
            <v>R2443110</v>
          </cell>
          <cell r="B181" t="str">
            <v xml:space="preserve">CROSSMAX LIGHT 29            </v>
          </cell>
          <cell r="C181" t="str">
            <v>12x142</v>
          </cell>
          <cell r="F181" t="str">
            <v>Rear</v>
          </cell>
          <cell r="G181" t="str">
            <v>X6</v>
          </cell>
          <cell r="H181" t="str">
            <v>R2443110</v>
          </cell>
          <cell r="I181">
            <v>112</v>
          </cell>
          <cell r="J181">
            <v>113.5</v>
          </cell>
        </row>
        <row r="182">
          <cell r="A182" t="str">
            <v>R2444110</v>
          </cell>
          <cell r="B182" t="str">
            <v xml:space="preserve">CROSSMAX LIGHT 29            </v>
          </cell>
          <cell r="C182" t="str">
            <v>XD/12x142</v>
          </cell>
          <cell r="F182" t="str">
            <v>Rear XD</v>
          </cell>
          <cell r="G182" t="str">
            <v>X6</v>
          </cell>
          <cell r="H182" t="str">
            <v>R2444110</v>
          </cell>
          <cell r="I182">
            <v>123</v>
          </cell>
          <cell r="J182">
            <v>124.5</v>
          </cell>
        </row>
        <row r="183">
          <cell r="A183" t="str">
            <v>R2445110</v>
          </cell>
          <cell r="B183" t="str">
            <v xml:space="preserve">CROSSMAX LIGHT 29            </v>
          </cell>
          <cell r="C183" t="str">
            <v>Boost 12x148</v>
          </cell>
          <cell r="F183" t="str">
            <v>Rear</v>
          </cell>
          <cell r="G183" t="str">
            <v>X6</v>
          </cell>
          <cell r="H183" t="str">
            <v>R2445110</v>
          </cell>
          <cell r="I183">
            <v>112</v>
          </cell>
          <cell r="J183">
            <v>113.5</v>
          </cell>
        </row>
        <row r="184">
          <cell r="A184" t="str">
            <v>R2446110</v>
          </cell>
          <cell r="B184" t="str">
            <v xml:space="preserve">CROSSMAX LIGHT 29            </v>
          </cell>
          <cell r="C184" t="str">
            <v>XD Boost 12x148</v>
          </cell>
          <cell r="F184" t="str">
            <v>Rear XD</v>
          </cell>
          <cell r="G184" t="str">
            <v>X6</v>
          </cell>
          <cell r="H184" t="str">
            <v>R2446110</v>
          </cell>
          <cell r="I184">
            <v>123</v>
          </cell>
          <cell r="J184">
            <v>124.5</v>
          </cell>
        </row>
        <row r="185">
          <cell r="A185" t="str">
            <v>F8184110</v>
          </cell>
          <cell r="B185" t="str">
            <v>CROSSMAX 29</v>
          </cell>
          <cell r="C185" t="str">
            <v>9x100</v>
          </cell>
          <cell r="E185" t="str">
            <v>tubeless tape 25mm, 
tubeless valve 35m. 
QR adapters &amp; QR for 9mm only</v>
          </cell>
          <cell r="F185" t="str">
            <v>Front</v>
          </cell>
          <cell r="G185" t="str">
            <v>X6</v>
          </cell>
          <cell r="H185" t="str">
            <v>F8184110</v>
          </cell>
          <cell r="I185">
            <v>70</v>
          </cell>
          <cell r="J185">
            <v>71.5</v>
          </cell>
        </row>
        <row r="186">
          <cell r="A186" t="str">
            <v>F8185110</v>
          </cell>
          <cell r="B186" t="str">
            <v>CROSSMAX 29</v>
          </cell>
          <cell r="C186" t="str">
            <v>15x100</v>
          </cell>
          <cell r="F186" t="str">
            <v>Front</v>
          </cell>
          <cell r="G186" t="str">
            <v>X6</v>
          </cell>
          <cell r="H186" t="str">
            <v>F8185110</v>
          </cell>
          <cell r="I186">
            <v>70</v>
          </cell>
          <cell r="J186">
            <v>71.5</v>
          </cell>
        </row>
        <row r="187">
          <cell r="A187" t="str">
            <v>F8186110</v>
          </cell>
          <cell r="B187" t="str">
            <v>CROSSMAX 29</v>
          </cell>
          <cell r="C187" t="str">
            <v>Boost 15x110</v>
          </cell>
          <cell r="F187" t="str">
            <v>Front</v>
          </cell>
          <cell r="G187" t="str">
            <v>X6</v>
          </cell>
          <cell r="H187" t="str">
            <v>F8186110</v>
          </cell>
          <cell r="I187">
            <v>70</v>
          </cell>
          <cell r="J187">
            <v>71.5</v>
          </cell>
        </row>
        <row r="188">
          <cell r="A188" t="str">
            <v>R2471110</v>
          </cell>
          <cell r="B188" t="str">
            <v>CROSSMAX 29</v>
          </cell>
          <cell r="C188" t="str">
            <v>9x135</v>
          </cell>
          <cell r="F188" t="str">
            <v>Rear</v>
          </cell>
          <cell r="G188" t="str">
            <v>X6</v>
          </cell>
          <cell r="H188" t="str">
            <v>R2471110</v>
          </cell>
          <cell r="I188">
            <v>85</v>
          </cell>
          <cell r="J188">
            <v>86.5</v>
          </cell>
        </row>
        <row r="189">
          <cell r="A189" t="str">
            <v>R2472110</v>
          </cell>
          <cell r="B189" t="str">
            <v>CROSSMAX 29</v>
          </cell>
          <cell r="C189" t="str">
            <v>12x142</v>
          </cell>
          <cell r="F189" t="str">
            <v>Rear</v>
          </cell>
          <cell r="G189" t="str">
            <v>X6</v>
          </cell>
          <cell r="H189" t="str">
            <v>R2472110</v>
          </cell>
          <cell r="I189">
            <v>85</v>
          </cell>
          <cell r="J189">
            <v>86.5</v>
          </cell>
        </row>
        <row r="190">
          <cell r="A190" t="str">
            <v>R2473110</v>
          </cell>
          <cell r="B190" t="str">
            <v>CROSSMAX 29</v>
          </cell>
          <cell r="C190" t="str">
            <v>XD/12x142</v>
          </cell>
          <cell r="F190" t="str">
            <v>Rear XD</v>
          </cell>
          <cell r="G190" t="str">
            <v>X6</v>
          </cell>
          <cell r="H190" t="str">
            <v>R2473110</v>
          </cell>
          <cell r="I190">
            <v>97</v>
          </cell>
          <cell r="J190">
            <v>98.5</v>
          </cell>
        </row>
        <row r="191">
          <cell r="A191" t="str">
            <v>R2474110</v>
          </cell>
          <cell r="B191" t="str">
            <v>CROSSMAX 29</v>
          </cell>
          <cell r="C191" t="str">
            <v>Boost 12x148</v>
          </cell>
          <cell r="F191" t="str">
            <v>Rear</v>
          </cell>
          <cell r="G191" t="str">
            <v>X6</v>
          </cell>
          <cell r="H191" t="str">
            <v>R2474110</v>
          </cell>
          <cell r="I191">
            <v>85</v>
          </cell>
          <cell r="J191">
            <v>86.5</v>
          </cell>
        </row>
        <row r="192">
          <cell r="A192" t="str">
            <v>R2475110</v>
          </cell>
          <cell r="B192" t="str">
            <v>CROSSMAX 29</v>
          </cell>
          <cell r="C192" t="str">
            <v>XD Boost 12x148</v>
          </cell>
          <cell r="F192" t="str">
            <v>Rear XD</v>
          </cell>
          <cell r="G192" t="str">
            <v>X6</v>
          </cell>
          <cell r="H192" t="str">
            <v>R2475110</v>
          </cell>
          <cell r="I192">
            <v>97</v>
          </cell>
          <cell r="J192">
            <v>98.5</v>
          </cell>
        </row>
        <row r="193">
          <cell r="A193" t="str">
            <v>F8189110</v>
          </cell>
          <cell r="B193" t="str">
            <v>CROSSMAX 27,5</v>
          </cell>
          <cell r="C193" t="str">
            <v>9x100</v>
          </cell>
          <cell r="E193" t="str">
            <v>tubeless tape 25mm, 
tubeless valve 35m. 
QR adapters &amp; QR for 9mm only</v>
          </cell>
          <cell r="F193" t="str">
            <v>Front</v>
          </cell>
          <cell r="G193" t="str">
            <v>X6</v>
          </cell>
          <cell r="H193" t="str">
            <v>F8189110</v>
          </cell>
          <cell r="I193">
            <v>70</v>
          </cell>
          <cell r="J193">
            <v>71.5</v>
          </cell>
        </row>
        <row r="194">
          <cell r="A194" t="str">
            <v>F8190110</v>
          </cell>
          <cell r="B194" t="str">
            <v>CROSSMAX 27,5</v>
          </cell>
          <cell r="C194" t="str">
            <v>15x100</v>
          </cell>
          <cell r="F194" t="str">
            <v>Front</v>
          </cell>
          <cell r="G194" t="str">
            <v>X6</v>
          </cell>
          <cell r="H194" t="str">
            <v>F8190110</v>
          </cell>
          <cell r="I194">
            <v>70</v>
          </cell>
          <cell r="J194">
            <v>71.5</v>
          </cell>
        </row>
        <row r="195">
          <cell r="A195" t="str">
            <v>F8191110</v>
          </cell>
          <cell r="B195" t="str">
            <v>CROSSMAX 27,5</v>
          </cell>
          <cell r="C195" t="str">
            <v>Boost 15x110</v>
          </cell>
          <cell r="F195" t="str">
            <v>Front</v>
          </cell>
          <cell r="G195" t="str">
            <v>X6</v>
          </cell>
          <cell r="H195" t="str">
            <v>F8191110</v>
          </cell>
          <cell r="I195">
            <v>70</v>
          </cell>
          <cell r="J195">
            <v>71.5</v>
          </cell>
        </row>
        <row r="196">
          <cell r="A196" t="str">
            <v>R2481110</v>
          </cell>
          <cell r="B196" t="str">
            <v>CROSSMAX 27,5</v>
          </cell>
          <cell r="C196" t="str">
            <v>9x135</v>
          </cell>
          <cell r="F196" t="str">
            <v>Rear</v>
          </cell>
          <cell r="G196" t="str">
            <v>X6</v>
          </cell>
          <cell r="H196" t="str">
            <v>R2481110</v>
          </cell>
          <cell r="I196">
            <v>85</v>
          </cell>
          <cell r="J196">
            <v>86.5</v>
          </cell>
        </row>
        <row r="197">
          <cell r="A197" t="str">
            <v>R2482110</v>
          </cell>
          <cell r="B197" t="str">
            <v>CROSSMAX 27,5</v>
          </cell>
          <cell r="C197" t="str">
            <v>12x142</v>
          </cell>
          <cell r="F197" t="str">
            <v>Rear</v>
          </cell>
          <cell r="G197" t="str">
            <v>X6</v>
          </cell>
          <cell r="H197" t="str">
            <v>R2482110</v>
          </cell>
          <cell r="I197">
            <v>85</v>
          </cell>
          <cell r="J197">
            <v>86.5</v>
          </cell>
        </row>
        <row r="198">
          <cell r="A198" t="str">
            <v>R2483110</v>
          </cell>
          <cell r="B198" t="str">
            <v>CROSSMAX 27,5</v>
          </cell>
          <cell r="C198" t="str">
            <v>XD/12x142</v>
          </cell>
          <cell r="F198" t="str">
            <v>Rear XD</v>
          </cell>
          <cell r="G198" t="str">
            <v>X6</v>
          </cell>
          <cell r="H198" t="str">
            <v>R2483110</v>
          </cell>
          <cell r="I198">
            <v>97</v>
          </cell>
          <cell r="J198">
            <v>98.5</v>
          </cell>
        </row>
        <row r="199">
          <cell r="A199" t="str">
            <v>R2484110</v>
          </cell>
          <cell r="B199" t="str">
            <v>CROSSMAX 27,5</v>
          </cell>
          <cell r="C199" t="str">
            <v>Boost 12x148</v>
          </cell>
          <cell r="F199" t="str">
            <v>Rear</v>
          </cell>
          <cell r="G199" t="str">
            <v>X6</v>
          </cell>
          <cell r="H199" t="str">
            <v>R2484110</v>
          </cell>
          <cell r="I199">
            <v>85</v>
          </cell>
          <cell r="J199">
            <v>86.5</v>
          </cell>
        </row>
        <row r="200">
          <cell r="A200" t="str">
            <v>R2485110</v>
          </cell>
          <cell r="B200" t="str">
            <v>CROSSMAX 27,5</v>
          </cell>
          <cell r="C200" t="str">
            <v>XD Boost 12x148</v>
          </cell>
          <cell r="F200" t="str">
            <v>Rear XD</v>
          </cell>
          <cell r="G200" t="str">
            <v>X6</v>
          </cell>
          <cell r="H200" t="str">
            <v>R2485110</v>
          </cell>
          <cell r="I200">
            <v>97</v>
          </cell>
          <cell r="J200">
            <v>98.5</v>
          </cell>
        </row>
        <row r="201">
          <cell r="A201" t="str">
            <v>F8498110</v>
          </cell>
          <cell r="B201" t="str">
            <v>CROSSRIDE FTS-X 29 INTL (w/o tyre)</v>
          </cell>
          <cell r="C201" t="str">
            <v>9x100</v>
          </cell>
          <cell r="E201" t="str">
            <v>QR adapters, QR</v>
          </cell>
          <cell r="F201" t="str">
            <v>Front</v>
          </cell>
          <cell r="G201" t="str">
            <v>X6</v>
          </cell>
          <cell r="H201" t="str">
            <v>F8498110</v>
          </cell>
          <cell r="I201">
            <v>49</v>
          </cell>
          <cell r="J201">
            <v>50.5</v>
          </cell>
        </row>
        <row r="202">
          <cell r="A202" t="str">
            <v>F8497110</v>
          </cell>
          <cell r="B202" t="str">
            <v>CROSSRIDE FTS-X 29 INTL (w/o tyre)</v>
          </cell>
          <cell r="C202" t="str">
            <v>15x100</v>
          </cell>
          <cell r="F202" t="str">
            <v>Front</v>
          </cell>
          <cell r="G202" t="str">
            <v>X6</v>
          </cell>
          <cell r="H202" t="str">
            <v>F8497110</v>
          </cell>
          <cell r="I202">
            <v>49</v>
          </cell>
          <cell r="J202">
            <v>50.5</v>
          </cell>
        </row>
        <row r="203">
          <cell r="A203" t="str">
            <v>R2958110</v>
          </cell>
          <cell r="B203" t="str">
            <v>CROSSRIDE FTS-X 29 INTL (w/o tyre)</v>
          </cell>
          <cell r="C203" t="str">
            <v>9x135</v>
          </cell>
          <cell r="F203" t="str">
            <v>Rear</v>
          </cell>
          <cell r="G203" t="str">
            <v>X6</v>
          </cell>
          <cell r="H203" t="str">
            <v>R2958110</v>
          </cell>
          <cell r="I203">
            <v>58</v>
          </cell>
          <cell r="J203">
            <v>59.5</v>
          </cell>
        </row>
        <row r="204">
          <cell r="A204" t="str">
            <v>F8500110</v>
          </cell>
          <cell r="B204" t="str">
            <v>CROSSRIDE FTS-X 27,5 INTL (w/o tyre)</v>
          </cell>
          <cell r="C204" t="str">
            <v>9x100</v>
          </cell>
          <cell r="E204" t="str">
            <v>QR adapters, QR</v>
          </cell>
          <cell r="F204" t="str">
            <v>Front</v>
          </cell>
          <cell r="G204" t="str">
            <v>X6</v>
          </cell>
          <cell r="H204" t="str">
            <v>F8500110</v>
          </cell>
          <cell r="I204">
            <v>49</v>
          </cell>
          <cell r="J204">
            <v>50.5</v>
          </cell>
        </row>
        <row r="205">
          <cell r="A205" t="str">
            <v>F8499110</v>
          </cell>
          <cell r="B205" t="str">
            <v>CROSSRIDE FTS-X 27,5 INTL (w/o tyre)</v>
          </cell>
          <cell r="C205" t="str">
            <v>15x100</v>
          </cell>
          <cell r="F205" t="str">
            <v>Front</v>
          </cell>
          <cell r="G205" t="str">
            <v>X6</v>
          </cell>
          <cell r="H205" t="str">
            <v>F8499110</v>
          </cell>
          <cell r="I205">
            <v>49</v>
          </cell>
          <cell r="J205">
            <v>50.5</v>
          </cell>
        </row>
        <row r="206">
          <cell r="A206" t="str">
            <v>R2959110</v>
          </cell>
          <cell r="B206" t="str">
            <v>CROSSRIDE FTS-X 27,5 INTL (w/o tyre)</v>
          </cell>
          <cell r="C206" t="str">
            <v>9x135</v>
          </cell>
          <cell r="F206" t="str">
            <v>Rear</v>
          </cell>
          <cell r="G206" t="str">
            <v>X6</v>
          </cell>
          <cell r="H206" t="str">
            <v>R2959110</v>
          </cell>
          <cell r="I206">
            <v>58</v>
          </cell>
          <cell r="J206">
            <v>59.5</v>
          </cell>
        </row>
        <row r="207">
          <cell r="A207" t="str">
            <v>F8336110</v>
          </cell>
          <cell r="B207" t="str">
            <v>XA PRO CARBON 29 INTL</v>
          </cell>
          <cell r="C207" t="str">
            <v>15x100</v>
          </cell>
          <cell r="E207" t="str">
            <v>tubeless tape 28mm, 
tubeless valve 35mm</v>
          </cell>
          <cell r="F207" t="str">
            <v>Front</v>
          </cell>
          <cell r="G207" t="str">
            <v>X6</v>
          </cell>
          <cell r="H207" t="str">
            <v>F8336110</v>
          </cell>
          <cell r="I207">
            <v>437</v>
          </cell>
          <cell r="J207">
            <v>438.5</v>
          </cell>
        </row>
        <row r="208">
          <cell r="A208" t="str">
            <v>F8337110</v>
          </cell>
          <cell r="B208" t="str">
            <v>XA PRO CARBON 29 INTL</v>
          </cell>
          <cell r="C208" t="str">
            <v>Boost 15x110</v>
          </cell>
          <cell r="F208" t="str">
            <v>Front</v>
          </cell>
          <cell r="G208" t="str">
            <v>X6</v>
          </cell>
          <cell r="H208" t="str">
            <v>F8337110</v>
          </cell>
          <cell r="I208">
            <v>437</v>
          </cell>
          <cell r="J208">
            <v>438.5</v>
          </cell>
        </row>
        <row r="209">
          <cell r="A209" t="str">
            <v>R2731110</v>
          </cell>
          <cell r="B209" t="str">
            <v>XA PRO CARBON 29 INTL</v>
          </cell>
          <cell r="C209" t="str">
            <v>12x142</v>
          </cell>
          <cell r="F209" t="str">
            <v>Rear</v>
          </cell>
          <cell r="G209" t="str">
            <v>X6</v>
          </cell>
          <cell r="H209" t="str">
            <v>R2731110</v>
          </cell>
          <cell r="I209">
            <v>534</v>
          </cell>
          <cell r="J209">
            <v>535.5</v>
          </cell>
        </row>
        <row r="210">
          <cell r="A210" t="str">
            <v>R2732110</v>
          </cell>
          <cell r="B210" t="str">
            <v>XA PRO CARBON 29 INTL</v>
          </cell>
          <cell r="C210" t="str">
            <v>XD/12x142</v>
          </cell>
          <cell r="F210" t="str">
            <v>Rear XD</v>
          </cell>
          <cell r="G210" t="str">
            <v>X6</v>
          </cell>
          <cell r="H210" t="str">
            <v>R2732110</v>
          </cell>
          <cell r="I210">
            <v>534</v>
          </cell>
          <cell r="J210">
            <v>535.5</v>
          </cell>
        </row>
        <row r="211">
          <cell r="A211" t="str">
            <v>R2733110</v>
          </cell>
          <cell r="B211" t="str">
            <v>XA PRO CARBON 29 INTL</v>
          </cell>
          <cell r="C211" t="str">
            <v>Boost 12x148</v>
          </cell>
          <cell r="F211" t="str">
            <v>Rear</v>
          </cell>
          <cell r="G211" t="str">
            <v>X6</v>
          </cell>
          <cell r="H211" t="str">
            <v>R2733110</v>
          </cell>
          <cell r="I211">
            <v>534</v>
          </cell>
          <cell r="J211">
            <v>535.5</v>
          </cell>
        </row>
        <row r="212">
          <cell r="A212" t="str">
            <v>R2734110</v>
          </cell>
          <cell r="B212" t="str">
            <v>XA PRO CARBON 29 INTL</v>
          </cell>
          <cell r="C212" t="str">
            <v>XD Boost 12x148</v>
          </cell>
          <cell r="F212" t="str">
            <v>Rear XD</v>
          </cell>
          <cell r="G212" t="str">
            <v>X6</v>
          </cell>
          <cell r="H212" t="str">
            <v>R2734110</v>
          </cell>
          <cell r="I212">
            <v>534</v>
          </cell>
          <cell r="J212">
            <v>535.5</v>
          </cell>
        </row>
        <row r="213">
          <cell r="A213" t="str">
            <v>F8358110</v>
          </cell>
          <cell r="B213" t="str">
            <v>XA PRO CARBON 27,5 INTL</v>
          </cell>
          <cell r="C213" t="str">
            <v>15x100</v>
          </cell>
          <cell r="E213" t="str">
            <v>tubeless tape 28mm, 
tubeless valve 35mm</v>
          </cell>
          <cell r="F213" t="str">
            <v>Front</v>
          </cell>
          <cell r="G213" t="str">
            <v>X6</v>
          </cell>
          <cell r="H213" t="str">
            <v>F8358110</v>
          </cell>
          <cell r="I213">
            <v>437</v>
          </cell>
          <cell r="J213">
            <v>438.5</v>
          </cell>
        </row>
        <row r="214">
          <cell r="A214" t="str">
            <v>F8359110</v>
          </cell>
          <cell r="B214" t="str">
            <v>XA PRO CARBON 27,5 INTL</v>
          </cell>
          <cell r="C214" t="str">
            <v>Boost 15x110</v>
          </cell>
          <cell r="F214" t="str">
            <v>Front</v>
          </cell>
          <cell r="G214" t="str">
            <v>X6</v>
          </cell>
          <cell r="H214" t="str">
            <v>F8359110</v>
          </cell>
          <cell r="I214">
            <v>437</v>
          </cell>
          <cell r="J214">
            <v>438.5</v>
          </cell>
        </row>
        <row r="215">
          <cell r="A215" t="str">
            <v>R2772110</v>
          </cell>
          <cell r="B215" t="str">
            <v>XA PRO CARBON 27,5 INTL</v>
          </cell>
          <cell r="C215" t="str">
            <v>12x142</v>
          </cell>
          <cell r="F215" t="str">
            <v>Rear</v>
          </cell>
          <cell r="G215" t="str">
            <v>X6</v>
          </cell>
          <cell r="H215" t="str">
            <v>R2772110</v>
          </cell>
          <cell r="I215">
            <v>534</v>
          </cell>
          <cell r="J215">
            <v>535.5</v>
          </cell>
        </row>
        <row r="216">
          <cell r="A216" t="str">
            <v>R2773110</v>
          </cell>
          <cell r="B216" t="str">
            <v>XA PRO CARBON 27,5 INTL</v>
          </cell>
          <cell r="C216" t="str">
            <v>XD/12x142</v>
          </cell>
          <cell r="F216" t="str">
            <v>Rear XD</v>
          </cell>
          <cell r="G216" t="str">
            <v>X6</v>
          </cell>
          <cell r="H216" t="str">
            <v>R2773110</v>
          </cell>
          <cell r="I216">
            <v>534</v>
          </cell>
          <cell r="J216">
            <v>535.5</v>
          </cell>
        </row>
        <row r="217">
          <cell r="A217" t="str">
            <v>R2774110</v>
          </cell>
          <cell r="B217" t="str">
            <v>XA PRO CARBON 27,5 INTL</v>
          </cell>
          <cell r="C217" t="str">
            <v>Boost 12x148</v>
          </cell>
          <cell r="F217" t="str">
            <v>Rear</v>
          </cell>
          <cell r="G217" t="str">
            <v>X6</v>
          </cell>
          <cell r="H217" t="str">
            <v>R2774110</v>
          </cell>
          <cell r="I217">
            <v>534</v>
          </cell>
          <cell r="J217">
            <v>535.5</v>
          </cell>
        </row>
        <row r="218">
          <cell r="A218" t="str">
            <v>R2775110</v>
          </cell>
          <cell r="B218" t="str">
            <v>XA PRO CARBON 27,5 INTL</v>
          </cell>
          <cell r="C218" t="str">
            <v>XD Boost 12x148</v>
          </cell>
          <cell r="F218" t="str">
            <v>Rear XD</v>
          </cell>
          <cell r="G218" t="str">
            <v>X6</v>
          </cell>
          <cell r="H218" t="str">
            <v>R2775110</v>
          </cell>
          <cell r="I218">
            <v>534</v>
          </cell>
          <cell r="J218">
            <v>535.5</v>
          </cell>
        </row>
        <row r="219">
          <cell r="A219" t="str">
            <v>F8327110</v>
          </cell>
          <cell r="B219" t="str">
            <v>XA35 PRO CARBON 27,5 INTL</v>
          </cell>
          <cell r="C219" t="str">
            <v>Boost 15x110</v>
          </cell>
          <cell r="E219" t="str">
            <v>tubeless tape 40mm, 
tubeless valve 35mm</v>
          </cell>
          <cell r="F219" t="str">
            <v>Front</v>
          </cell>
          <cell r="G219" t="str">
            <v>X6</v>
          </cell>
          <cell r="H219" t="str">
            <v>F8327110</v>
          </cell>
          <cell r="I219">
            <v>437</v>
          </cell>
          <cell r="J219">
            <v>438.5</v>
          </cell>
        </row>
        <row r="220">
          <cell r="A220" t="str">
            <v>R2715110</v>
          </cell>
          <cell r="B220" t="str">
            <v>XA35 PRO CARBON 27,5 INTL</v>
          </cell>
          <cell r="C220" t="str">
            <v>Boost 12x148</v>
          </cell>
          <cell r="F220" t="str">
            <v>Rear</v>
          </cell>
          <cell r="G220" t="str">
            <v>X6</v>
          </cell>
          <cell r="H220" t="str">
            <v>R2715110</v>
          </cell>
          <cell r="I220">
            <v>534</v>
          </cell>
          <cell r="J220">
            <v>535.5</v>
          </cell>
        </row>
        <row r="221">
          <cell r="A221" t="str">
            <v>R2716110</v>
          </cell>
          <cell r="B221" t="str">
            <v>XA35 PRO CARBON 27,5 INTL</v>
          </cell>
          <cell r="C221" t="str">
            <v>XD Boost 12x148</v>
          </cell>
          <cell r="F221" t="str">
            <v>Rear XD</v>
          </cell>
          <cell r="G221" t="str">
            <v>X6</v>
          </cell>
          <cell r="H221" t="str">
            <v>R2716110</v>
          </cell>
          <cell r="I221">
            <v>534</v>
          </cell>
          <cell r="J221">
            <v>535.5</v>
          </cell>
        </row>
        <row r="222">
          <cell r="A222" t="str">
            <v>F8324110</v>
          </cell>
          <cell r="B222" t="str">
            <v>XA PRO 29 INTL</v>
          </cell>
          <cell r="C222" t="str">
            <v>15x100</v>
          </cell>
          <cell r="E222" t="str">
            <v>tubeless valve 35mm</v>
          </cell>
          <cell r="F222" t="str">
            <v>Front</v>
          </cell>
          <cell r="G222" t="str">
            <v>X6</v>
          </cell>
          <cell r="H222" t="str">
            <v>F8324110</v>
          </cell>
          <cell r="I222">
            <v>262</v>
          </cell>
          <cell r="J222">
            <v>263.5</v>
          </cell>
        </row>
        <row r="223">
          <cell r="A223" t="str">
            <v>F8325110</v>
          </cell>
          <cell r="B223" t="str">
            <v>XA PRO 29 INTL</v>
          </cell>
          <cell r="C223" t="str">
            <v>Boost 15x110</v>
          </cell>
          <cell r="F223" t="str">
            <v>Front</v>
          </cell>
          <cell r="G223" t="str">
            <v>X6</v>
          </cell>
          <cell r="H223" t="str">
            <v>F8325110</v>
          </cell>
          <cell r="I223">
            <v>262</v>
          </cell>
          <cell r="J223">
            <v>263.5</v>
          </cell>
        </row>
        <row r="224">
          <cell r="A224" t="str">
            <v>R2708110</v>
          </cell>
          <cell r="B224" t="str">
            <v>XA PRO 29 INTL</v>
          </cell>
          <cell r="C224" t="str">
            <v>12x142</v>
          </cell>
          <cell r="F224" t="str">
            <v>Rear</v>
          </cell>
          <cell r="G224" t="str">
            <v>X6</v>
          </cell>
          <cell r="H224" t="str">
            <v>R2708110</v>
          </cell>
          <cell r="I224">
            <v>319</v>
          </cell>
          <cell r="J224">
            <v>320.5</v>
          </cell>
        </row>
        <row r="225">
          <cell r="A225" t="str">
            <v>R2711110</v>
          </cell>
          <cell r="B225" t="str">
            <v>XA PRO 29 INTL</v>
          </cell>
          <cell r="C225" t="str">
            <v>XD/12x142</v>
          </cell>
          <cell r="F225" t="str">
            <v>Rear XD</v>
          </cell>
          <cell r="G225" t="str">
            <v>X6</v>
          </cell>
          <cell r="H225" t="str">
            <v>R2711110</v>
          </cell>
          <cell r="I225">
            <v>319</v>
          </cell>
          <cell r="J225">
            <v>320.5</v>
          </cell>
        </row>
        <row r="226">
          <cell r="A226" t="str">
            <v>R2709110</v>
          </cell>
          <cell r="B226" t="str">
            <v>XA PRO 29 INTL</v>
          </cell>
          <cell r="C226" t="str">
            <v>Boost 12x148</v>
          </cell>
          <cell r="F226" t="str">
            <v>Rear</v>
          </cell>
          <cell r="G226" t="str">
            <v>X6</v>
          </cell>
          <cell r="H226" t="str">
            <v>R2709110</v>
          </cell>
          <cell r="I226">
            <v>319</v>
          </cell>
          <cell r="J226">
            <v>320.5</v>
          </cell>
        </row>
        <row r="227">
          <cell r="A227" t="str">
            <v>R2712110</v>
          </cell>
          <cell r="B227" t="str">
            <v>XA PRO 29 INTL</v>
          </cell>
          <cell r="C227" t="str">
            <v>XD Boost 12x148</v>
          </cell>
          <cell r="F227" t="str">
            <v>Rear XD</v>
          </cell>
          <cell r="G227" t="str">
            <v>X6</v>
          </cell>
          <cell r="H227" t="str">
            <v>R2712110</v>
          </cell>
          <cell r="I227">
            <v>319</v>
          </cell>
          <cell r="J227">
            <v>320.5</v>
          </cell>
        </row>
        <row r="228">
          <cell r="A228" t="str">
            <v>F8331110</v>
          </cell>
          <cell r="B228" t="str">
            <v>XA PRO 27,5 INTL</v>
          </cell>
          <cell r="C228" t="str">
            <v>15x100</v>
          </cell>
          <cell r="E228" t="str">
            <v>tubeless valve 35mm</v>
          </cell>
          <cell r="F228" t="str">
            <v>Front</v>
          </cell>
          <cell r="G228" t="str">
            <v>X6</v>
          </cell>
          <cell r="H228" t="str">
            <v>F8331110</v>
          </cell>
          <cell r="I228">
            <v>262</v>
          </cell>
          <cell r="J228">
            <v>263.5</v>
          </cell>
        </row>
        <row r="229">
          <cell r="A229" t="str">
            <v>F8332110</v>
          </cell>
          <cell r="B229" t="str">
            <v>XA PRO 27,5 INTL</v>
          </cell>
          <cell r="C229" t="str">
            <v>Boost 15x110</v>
          </cell>
          <cell r="F229" t="str">
            <v>Front</v>
          </cell>
          <cell r="G229" t="str">
            <v>X6</v>
          </cell>
          <cell r="H229" t="str">
            <v>F8332110</v>
          </cell>
          <cell r="I229">
            <v>262</v>
          </cell>
          <cell r="J229">
            <v>263.5</v>
          </cell>
        </row>
        <row r="230">
          <cell r="A230" t="str">
            <v>R2722110</v>
          </cell>
          <cell r="B230" t="str">
            <v>XA PRO 27,5 INTL</v>
          </cell>
          <cell r="C230" t="str">
            <v>12x142</v>
          </cell>
          <cell r="F230" t="str">
            <v>Rear</v>
          </cell>
          <cell r="G230" t="str">
            <v>X6</v>
          </cell>
          <cell r="H230" t="str">
            <v>R2722110</v>
          </cell>
          <cell r="I230">
            <v>319</v>
          </cell>
          <cell r="J230">
            <v>320.5</v>
          </cell>
        </row>
        <row r="231">
          <cell r="A231" t="str">
            <v>R2723110</v>
          </cell>
          <cell r="B231" t="str">
            <v>XA PRO 27,5 INTL</v>
          </cell>
          <cell r="C231" t="str">
            <v>XD/12x142</v>
          </cell>
          <cell r="F231" t="str">
            <v>Rear XD</v>
          </cell>
          <cell r="G231" t="str">
            <v>X6</v>
          </cell>
          <cell r="H231" t="str">
            <v>R2723110</v>
          </cell>
          <cell r="I231">
            <v>319</v>
          </cell>
          <cell r="J231">
            <v>320.5</v>
          </cell>
        </row>
        <row r="232">
          <cell r="A232" t="str">
            <v>R2724110</v>
          </cell>
          <cell r="B232" t="str">
            <v>XA PRO 27,5 INTL</v>
          </cell>
          <cell r="C232" t="str">
            <v>Boost 12x148</v>
          </cell>
          <cell r="F232" t="str">
            <v>Rear</v>
          </cell>
          <cell r="G232" t="str">
            <v>X6</v>
          </cell>
          <cell r="H232" t="str">
            <v>R2724110</v>
          </cell>
          <cell r="I232">
            <v>319</v>
          </cell>
          <cell r="J232">
            <v>320.5</v>
          </cell>
        </row>
        <row r="233">
          <cell r="A233" t="str">
            <v>R2725110</v>
          </cell>
          <cell r="B233" t="str">
            <v>XA PRO 27,5 INTL</v>
          </cell>
          <cell r="C233" t="str">
            <v>XD Boost 12x148</v>
          </cell>
          <cell r="F233" t="str">
            <v>Rear XD</v>
          </cell>
          <cell r="G233" t="str">
            <v>X6</v>
          </cell>
          <cell r="H233" t="str">
            <v>R2725110</v>
          </cell>
          <cell r="I233">
            <v>319</v>
          </cell>
          <cell r="J233">
            <v>320.5</v>
          </cell>
        </row>
        <row r="234">
          <cell r="A234" t="str">
            <v>F8161110</v>
          </cell>
          <cell r="B234" t="str">
            <v>XA ELITE CARBON 29 INTL</v>
          </cell>
          <cell r="C234" t="str">
            <v>15x100</v>
          </cell>
          <cell r="E234" t="str">
            <v>tubeless tape 37mm, 
tubeless valve 35mm</v>
          </cell>
          <cell r="F234" t="str">
            <v>Front</v>
          </cell>
          <cell r="G234" t="str">
            <v>X6</v>
          </cell>
          <cell r="H234" t="str">
            <v>F8161110</v>
          </cell>
          <cell r="I234">
            <v>369</v>
          </cell>
          <cell r="J234">
            <v>370.5</v>
          </cell>
        </row>
        <row r="235">
          <cell r="A235" t="str">
            <v>F8162110</v>
          </cell>
          <cell r="B235" t="str">
            <v>XA ELITE CARBON 29 INTL</v>
          </cell>
          <cell r="C235" t="str">
            <v>Boost 15x110</v>
          </cell>
          <cell r="F235" t="str">
            <v>Front</v>
          </cell>
          <cell r="G235" t="str">
            <v>X6</v>
          </cell>
          <cell r="H235" t="str">
            <v>F8162110</v>
          </cell>
          <cell r="I235">
            <v>369</v>
          </cell>
          <cell r="J235">
            <v>370.5</v>
          </cell>
        </row>
        <row r="236">
          <cell r="A236" t="str">
            <v>R2424110</v>
          </cell>
          <cell r="B236" t="str">
            <v>XA ELITE CARBON 29 INTL</v>
          </cell>
          <cell r="C236" t="str">
            <v>12x142</v>
          </cell>
          <cell r="F236" t="str">
            <v>Rear</v>
          </cell>
          <cell r="G236" t="str">
            <v>X6</v>
          </cell>
          <cell r="H236" t="str">
            <v>R2424110</v>
          </cell>
          <cell r="I236">
            <v>449</v>
          </cell>
          <cell r="J236">
            <v>450.5</v>
          </cell>
        </row>
        <row r="237">
          <cell r="A237" t="str">
            <v>R2425110</v>
          </cell>
          <cell r="B237" t="str">
            <v>XA ELITE CARBON 29 INTL</v>
          </cell>
          <cell r="C237" t="str">
            <v>XD/12x142</v>
          </cell>
          <cell r="F237" t="str">
            <v>Rear XD</v>
          </cell>
          <cell r="G237" t="str">
            <v>X6</v>
          </cell>
          <cell r="H237" t="str">
            <v>R2425110</v>
          </cell>
          <cell r="I237">
            <v>449</v>
          </cell>
          <cell r="J237">
            <v>450.5</v>
          </cell>
        </row>
        <row r="238">
          <cell r="A238" t="str">
            <v>R2426110</v>
          </cell>
          <cell r="B238" t="str">
            <v>XA ELITE CARBON 29 INTL</v>
          </cell>
          <cell r="C238" t="str">
            <v>Boost 12x148</v>
          </cell>
          <cell r="F238" t="str">
            <v>Rear</v>
          </cell>
          <cell r="G238" t="str">
            <v>X6</v>
          </cell>
          <cell r="H238" t="str">
            <v>R2426110</v>
          </cell>
          <cell r="I238">
            <v>449</v>
          </cell>
          <cell r="J238">
            <v>450.5</v>
          </cell>
        </row>
        <row r="239">
          <cell r="A239" t="str">
            <v>R2427110</v>
          </cell>
          <cell r="B239" t="str">
            <v>XA ELITE CARBON 29 INTL</v>
          </cell>
          <cell r="C239" t="str">
            <v>XD Boost 12x148</v>
          </cell>
          <cell r="F239" t="str">
            <v>Rear XD</v>
          </cell>
          <cell r="G239" t="str">
            <v>X6</v>
          </cell>
          <cell r="H239" t="str">
            <v>R2427110</v>
          </cell>
          <cell r="I239">
            <v>449</v>
          </cell>
          <cell r="J239">
            <v>450.5</v>
          </cell>
        </row>
        <row r="240">
          <cell r="A240" t="str">
            <v>F8170110</v>
          </cell>
          <cell r="B240" t="str">
            <v>XA ELITE CARBON 27,5 INTL</v>
          </cell>
          <cell r="C240" t="str">
            <v>15x100</v>
          </cell>
          <cell r="E240" t="str">
            <v>tubeless tape 37mm, 
tubeless valve 35mm</v>
          </cell>
          <cell r="F240" t="str">
            <v>Front</v>
          </cell>
          <cell r="G240" t="str">
            <v>X6</v>
          </cell>
          <cell r="H240" t="str">
            <v>F8170110</v>
          </cell>
          <cell r="I240">
            <v>369</v>
          </cell>
          <cell r="J240">
            <v>370.5</v>
          </cell>
        </row>
        <row r="241">
          <cell r="A241" t="str">
            <v>F8171110</v>
          </cell>
          <cell r="B241" t="str">
            <v>XA ELITE CARBON 27,5 INTL</v>
          </cell>
          <cell r="C241" t="str">
            <v>Boost 15x110</v>
          </cell>
          <cell r="F241" t="str">
            <v>Front</v>
          </cell>
          <cell r="G241" t="str">
            <v>X6</v>
          </cell>
          <cell r="H241" t="str">
            <v>F8171110</v>
          </cell>
          <cell r="I241">
            <v>369</v>
          </cell>
          <cell r="J241">
            <v>370.5</v>
          </cell>
        </row>
        <row r="242">
          <cell r="A242" t="str">
            <v>R2438110</v>
          </cell>
          <cell r="B242" t="str">
            <v>XA ELITE CARBON 27,5 INTL</v>
          </cell>
          <cell r="C242" t="str">
            <v>12x142</v>
          </cell>
          <cell r="F242" t="str">
            <v>Rear</v>
          </cell>
          <cell r="G242" t="str">
            <v>X6</v>
          </cell>
          <cell r="H242" t="str">
            <v>R2438110</v>
          </cell>
          <cell r="I242">
            <v>449</v>
          </cell>
          <cell r="J242">
            <v>450.5</v>
          </cell>
        </row>
        <row r="243">
          <cell r="A243" t="str">
            <v>R2439110</v>
          </cell>
          <cell r="B243" t="str">
            <v>XA ELITE CARBON 27,5 INTL</v>
          </cell>
          <cell r="C243" t="str">
            <v>XD/12x142</v>
          </cell>
          <cell r="F243" t="str">
            <v>Rear XD</v>
          </cell>
          <cell r="G243" t="str">
            <v>X6</v>
          </cell>
          <cell r="H243" t="str">
            <v>R2439110</v>
          </cell>
          <cell r="I243">
            <v>449</v>
          </cell>
          <cell r="J243">
            <v>450.5</v>
          </cell>
        </row>
        <row r="244">
          <cell r="A244" t="str">
            <v>R2441110</v>
          </cell>
          <cell r="B244" t="str">
            <v>XA ELITE CARBON 27,5 INTL</v>
          </cell>
          <cell r="C244" t="str">
            <v>Boost 12x148</v>
          </cell>
          <cell r="F244" t="str">
            <v>Rear</v>
          </cell>
          <cell r="G244" t="str">
            <v>X6</v>
          </cell>
          <cell r="H244" t="str">
            <v>R2441110</v>
          </cell>
          <cell r="I244">
            <v>449</v>
          </cell>
          <cell r="J244">
            <v>450.5</v>
          </cell>
        </row>
        <row r="245">
          <cell r="A245" t="str">
            <v>R2442110</v>
          </cell>
          <cell r="B245" t="str">
            <v>XA ELITE CARBON 27,5 INTL</v>
          </cell>
          <cell r="C245" t="str">
            <v>XD Boost 12x148</v>
          </cell>
          <cell r="F245" t="str">
            <v>Rear XD</v>
          </cell>
          <cell r="G245" t="str">
            <v>X6</v>
          </cell>
          <cell r="H245" t="str">
            <v>R2442110</v>
          </cell>
          <cell r="I245">
            <v>449</v>
          </cell>
          <cell r="J245">
            <v>450.5</v>
          </cell>
        </row>
        <row r="246">
          <cell r="A246" t="str">
            <v>F8347110</v>
          </cell>
          <cell r="B246" t="str">
            <v>XA ELITE 29 INTL</v>
          </cell>
          <cell r="C246" t="str">
            <v>15x100</v>
          </cell>
          <cell r="E246" t="str">
            <v>tubeless valve 35mm</v>
          </cell>
          <cell r="F246" t="str">
            <v>Front</v>
          </cell>
          <cell r="G246" t="str">
            <v>X6</v>
          </cell>
          <cell r="H246" t="str">
            <v>F8347110</v>
          </cell>
          <cell r="I246">
            <v>118</v>
          </cell>
          <cell r="J246">
            <v>119.5</v>
          </cell>
        </row>
        <row r="247">
          <cell r="A247" t="str">
            <v>F8348110</v>
          </cell>
          <cell r="B247" t="str">
            <v>XA ELITE 29 INTL</v>
          </cell>
          <cell r="C247" t="str">
            <v>Boost 15x110</v>
          </cell>
          <cell r="F247" t="str">
            <v>Front</v>
          </cell>
          <cell r="G247" t="str">
            <v>X6</v>
          </cell>
          <cell r="H247" t="str">
            <v>F8348110</v>
          </cell>
          <cell r="I247">
            <v>118</v>
          </cell>
          <cell r="J247">
            <v>119.5</v>
          </cell>
        </row>
        <row r="248">
          <cell r="A248" t="str">
            <v>R2753110</v>
          </cell>
          <cell r="B248" t="str">
            <v>XA ELITE 29 INTL</v>
          </cell>
          <cell r="C248" t="str">
            <v>12x142</v>
          </cell>
          <cell r="F248" t="str">
            <v>Rear</v>
          </cell>
          <cell r="G248" t="str">
            <v>X6</v>
          </cell>
          <cell r="H248" t="str">
            <v>R2753110</v>
          </cell>
          <cell r="I248">
            <v>143</v>
          </cell>
          <cell r="J248">
            <v>144.5</v>
          </cell>
        </row>
        <row r="249">
          <cell r="A249" t="str">
            <v>R2754110</v>
          </cell>
          <cell r="B249" t="str">
            <v>XA ELITE 29 INTL</v>
          </cell>
          <cell r="C249" t="str">
            <v>XD/12x142</v>
          </cell>
          <cell r="F249" t="str">
            <v>Rear XD</v>
          </cell>
          <cell r="G249" t="str">
            <v>X6</v>
          </cell>
          <cell r="H249" t="str">
            <v>R2754110</v>
          </cell>
          <cell r="I249">
            <v>143</v>
          </cell>
          <cell r="J249">
            <v>144.5</v>
          </cell>
        </row>
        <row r="250">
          <cell r="A250" t="str">
            <v>R2755110</v>
          </cell>
          <cell r="B250" t="str">
            <v>XA ELITE 29 INTL</v>
          </cell>
          <cell r="C250" t="str">
            <v>Boost 12x148</v>
          </cell>
          <cell r="F250" t="str">
            <v>Rear</v>
          </cell>
          <cell r="G250" t="str">
            <v>X6</v>
          </cell>
          <cell r="H250" t="str">
            <v>R2755110</v>
          </cell>
          <cell r="I250">
            <v>143</v>
          </cell>
          <cell r="J250">
            <v>144.5</v>
          </cell>
        </row>
        <row r="251">
          <cell r="A251" t="str">
            <v>R2756110</v>
          </cell>
          <cell r="B251" t="str">
            <v>XA ELITE 29 INTL</v>
          </cell>
          <cell r="C251" t="str">
            <v>XD Boost 12x148</v>
          </cell>
          <cell r="F251" t="str">
            <v>Rear XD</v>
          </cell>
          <cell r="G251" t="str">
            <v>X6</v>
          </cell>
          <cell r="H251" t="str">
            <v>R2756110</v>
          </cell>
          <cell r="I251">
            <v>143</v>
          </cell>
          <cell r="J251">
            <v>144.5</v>
          </cell>
        </row>
        <row r="252">
          <cell r="A252" t="str">
            <v>F8352110</v>
          </cell>
          <cell r="B252" t="str">
            <v>XA ELITE 27,5 INTL</v>
          </cell>
          <cell r="C252" t="str">
            <v>15x100</v>
          </cell>
          <cell r="E252" t="str">
            <v>tubeless valve 35mm</v>
          </cell>
          <cell r="F252" t="str">
            <v>Front</v>
          </cell>
          <cell r="G252" t="str">
            <v>X6</v>
          </cell>
          <cell r="H252" t="str">
            <v>F8352110</v>
          </cell>
          <cell r="I252">
            <v>118</v>
          </cell>
          <cell r="J252">
            <v>119.5</v>
          </cell>
        </row>
        <row r="253">
          <cell r="A253" t="str">
            <v>F8353110</v>
          </cell>
          <cell r="B253" t="str">
            <v>XA ELITE 27,5 INTL</v>
          </cell>
          <cell r="C253" t="str">
            <v>Boost 15x110</v>
          </cell>
          <cell r="F253" t="str">
            <v>Front</v>
          </cell>
          <cell r="G253" t="str">
            <v>X6</v>
          </cell>
          <cell r="H253" t="str">
            <v>F8353110</v>
          </cell>
          <cell r="I253">
            <v>118</v>
          </cell>
          <cell r="J253">
            <v>119.5</v>
          </cell>
        </row>
        <row r="254">
          <cell r="A254" t="str">
            <v>R2762110</v>
          </cell>
          <cell r="B254" t="str">
            <v>XA ELITE 27,5 INTL</v>
          </cell>
          <cell r="C254" t="str">
            <v>12x142</v>
          </cell>
          <cell r="F254" t="str">
            <v>Rear</v>
          </cell>
          <cell r="G254" t="str">
            <v>X6</v>
          </cell>
          <cell r="H254" t="str">
            <v>R2762110</v>
          </cell>
          <cell r="I254">
            <v>143</v>
          </cell>
          <cell r="J254">
            <v>144.5</v>
          </cell>
        </row>
        <row r="255">
          <cell r="A255" t="str">
            <v>R2763110</v>
          </cell>
          <cell r="B255" t="str">
            <v>XA ELITE 27,5 INTL</v>
          </cell>
          <cell r="C255" t="str">
            <v>XD/12x142</v>
          </cell>
          <cell r="F255" t="str">
            <v>Rear XD</v>
          </cell>
          <cell r="G255" t="str">
            <v>X6</v>
          </cell>
          <cell r="H255" t="str">
            <v>R2763110</v>
          </cell>
          <cell r="I255">
            <v>143</v>
          </cell>
          <cell r="J255">
            <v>144.5</v>
          </cell>
        </row>
        <row r="256">
          <cell r="A256" t="str">
            <v>R2764110</v>
          </cell>
          <cell r="B256" t="str">
            <v>XA ELITE 27,5 INTL</v>
          </cell>
          <cell r="C256" t="str">
            <v>Boost 12x148</v>
          </cell>
          <cell r="F256" t="str">
            <v>Rear</v>
          </cell>
          <cell r="G256" t="str">
            <v>X6</v>
          </cell>
          <cell r="H256" t="str">
            <v>R2764110</v>
          </cell>
          <cell r="I256">
            <v>143</v>
          </cell>
          <cell r="J256">
            <v>144.5</v>
          </cell>
        </row>
        <row r="257">
          <cell r="A257" t="str">
            <v>R2765110</v>
          </cell>
          <cell r="B257" t="str">
            <v>XA ELITE 27,5 INTL</v>
          </cell>
          <cell r="C257" t="str">
            <v>XD Boost 12x148</v>
          </cell>
          <cell r="F257" t="str">
            <v>Rear XD</v>
          </cell>
          <cell r="G257" t="str">
            <v>X6</v>
          </cell>
          <cell r="H257" t="str">
            <v>R2765110</v>
          </cell>
          <cell r="I257">
            <v>143</v>
          </cell>
          <cell r="J257">
            <v>144.5</v>
          </cell>
        </row>
        <row r="258">
          <cell r="A258" t="str">
            <v>F8208110</v>
          </cell>
          <cell r="B258" t="str">
            <v>XA LIGHT 29 INTL</v>
          </cell>
          <cell r="C258" t="str">
            <v>15x100</v>
          </cell>
          <cell r="E258" t="str">
            <v>tubeless tape 28mm, 
tubeless valve 35mm</v>
          </cell>
          <cell r="F258" t="str">
            <v>Front</v>
          </cell>
          <cell r="G258" t="str">
            <v>X6</v>
          </cell>
          <cell r="H258" t="str">
            <v>F8208110</v>
          </cell>
          <cell r="I258">
            <v>91</v>
          </cell>
          <cell r="J258">
            <v>92.5</v>
          </cell>
        </row>
        <row r="259">
          <cell r="A259" t="str">
            <v>F8209110</v>
          </cell>
          <cell r="B259" t="str">
            <v>XA LIGHT 29 INTL</v>
          </cell>
          <cell r="C259" t="str">
            <v>Boost 15x110</v>
          </cell>
          <cell r="F259" t="str">
            <v>Front</v>
          </cell>
          <cell r="G259" t="str">
            <v>X6</v>
          </cell>
          <cell r="H259" t="str">
            <v>F8209110</v>
          </cell>
          <cell r="I259">
            <v>91</v>
          </cell>
          <cell r="J259">
            <v>92.5</v>
          </cell>
        </row>
        <row r="260">
          <cell r="A260" t="str">
            <v>R2516110</v>
          </cell>
          <cell r="B260" t="str">
            <v>XA LIGHT 29 INTL</v>
          </cell>
          <cell r="C260" t="str">
            <v>12x142</v>
          </cell>
          <cell r="F260" t="str">
            <v>Rear</v>
          </cell>
          <cell r="G260" t="str">
            <v>X6</v>
          </cell>
          <cell r="H260" t="str">
            <v>R2516110</v>
          </cell>
          <cell r="I260">
            <v>112</v>
          </cell>
          <cell r="J260">
            <v>113.5</v>
          </cell>
        </row>
        <row r="261">
          <cell r="A261" t="str">
            <v>R2517110</v>
          </cell>
          <cell r="B261" t="str">
            <v>XA LIGHT 29 INTL</v>
          </cell>
          <cell r="C261" t="str">
            <v>XD/12x142</v>
          </cell>
          <cell r="F261" t="str">
            <v>Rear XD</v>
          </cell>
          <cell r="G261" t="str">
            <v>X6</v>
          </cell>
          <cell r="H261" t="str">
            <v>R2517110</v>
          </cell>
          <cell r="I261">
            <v>123</v>
          </cell>
          <cell r="J261">
            <v>124.5</v>
          </cell>
        </row>
        <row r="262">
          <cell r="A262" t="str">
            <v>R2518110</v>
          </cell>
          <cell r="B262" t="str">
            <v>XA LIGHT 29 INTL</v>
          </cell>
          <cell r="C262" t="str">
            <v>Boost 12x148</v>
          </cell>
          <cell r="F262" t="str">
            <v>Rear</v>
          </cell>
          <cell r="G262" t="str">
            <v>X6</v>
          </cell>
          <cell r="H262" t="str">
            <v>R2518110</v>
          </cell>
          <cell r="I262">
            <v>112</v>
          </cell>
          <cell r="J262">
            <v>113.5</v>
          </cell>
        </row>
        <row r="263">
          <cell r="A263" t="str">
            <v>R2519110</v>
          </cell>
          <cell r="B263" t="str">
            <v>XA LIGHT 29 INTL</v>
          </cell>
          <cell r="C263" t="str">
            <v>XD Boost 12x148</v>
          </cell>
          <cell r="F263" t="str">
            <v>Rear XD</v>
          </cell>
          <cell r="G263" t="str">
            <v>X6</v>
          </cell>
          <cell r="H263" t="str">
            <v>R2519110</v>
          </cell>
          <cell r="I263">
            <v>123</v>
          </cell>
          <cell r="J263">
            <v>124.5</v>
          </cell>
        </row>
        <row r="264">
          <cell r="A264" t="str">
            <v>F8212110</v>
          </cell>
          <cell r="B264" t="str">
            <v>XA LIGHT 27,5 INTL</v>
          </cell>
          <cell r="C264" t="str">
            <v>15x100</v>
          </cell>
          <cell r="E264" t="str">
            <v>tubeless tape 28mm, 
tubeless valve 35mm</v>
          </cell>
          <cell r="F264" t="str">
            <v>Front</v>
          </cell>
          <cell r="G264" t="str">
            <v>X6</v>
          </cell>
          <cell r="H264" t="str">
            <v>F8212110</v>
          </cell>
          <cell r="I264">
            <v>91</v>
          </cell>
          <cell r="J264">
            <v>92.5</v>
          </cell>
        </row>
        <row r="265">
          <cell r="A265" t="str">
            <v>F8213110</v>
          </cell>
          <cell r="B265" t="str">
            <v>XA LIGHT 27,5 INTL</v>
          </cell>
          <cell r="C265" t="str">
            <v>Boost 15x110</v>
          </cell>
          <cell r="F265" t="str">
            <v>Front</v>
          </cell>
          <cell r="G265" t="str">
            <v>X6</v>
          </cell>
          <cell r="H265" t="str">
            <v>F8213110</v>
          </cell>
          <cell r="I265">
            <v>91</v>
          </cell>
          <cell r="J265">
            <v>92.5</v>
          </cell>
        </row>
        <row r="266">
          <cell r="A266" t="str">
            <v>R2525110</v>
          </cell>
          <cell r="B266" t="str">
            <v>XA LIGHT 27,5 INTL</v>
          </cell>
          <cell r="C266" t="str">
            <v>12x142</v>
          </cell>
          <cell r="F266" t="str">
            <v>Rear</v>
          </cell>
          <cell r="G266" t="str">
            <v>X6</v>
          </cell>
          <cell r="H266" t="str">
            <v>R2525110</v>
          </cell>
          <cell r="I266">
            <v>112</v>
          </cell>
          <cell r="J266">
            <v>113.5</v>
          </cell>
        </row>
        <row r="267">
          <cell r="A267" t="str">
            <v>R2526110</v>
          </cell>
          <cell r="B267" t="str">
            <v>XA LIGHT 27,5 INTL</v>
          </cell>
          <cell r="C267" t="str">
            <v>XD/12x142</v>
          </cell>
          <cell r="F267" t="str">
            <v>Rear XD</v>
          </cell>
          <cell r="G267" t="str">
            <v>X6</v>
          </cell>
          <cell r="H267" t="str">
            <v>R2526110</v>
          </cell>
          <cell r="I267">
            <v>123</v>
          </cell>
          <cell r="J267">
            <v>124.5</v>
          </cell>
        </row>
        <row r="268">
          <cell r="A268" t="str">
            <v>R2527110</v>
          </cell>
          <cell r="B268" t="str">
            <v>XA LIGHT 27,5 INTL</v>
          </cell>
          <cell r="C268" t="str">
            <v>Boost 12x148</v>
          </cell>
          <cell r="F268" t="str">
            <v>Rear</v>
          </cell>
          <cell r="G268" t="str">
            <v>X6</v>
          </cell>
          <cell r="H268" t="str">
            <v>R2527110</v>
          </cell>
          <cell r="I268">
            <v>112</v>
          </cell>
          <cell r="J268">
            <v>113.5</v>
          </cell>
        </row>
        <row r="269">
          <cell r="A269" t="str">
            <v>R2528110</v>
          </cell>
          <cell r="B269" t="str">
            <v>XA LIGHT 27,5 INTL</v>
          </cell>
          <cell r="C269" t="str">
            <v>XD Boost 12x148</v>
          </cell>
          <cell r="F269" t="str">
            <v>Rear XD</v>
          </cell>
          <cell r="G269" t="str">
            <v>X6</v>
          </cell>
          <cell r="H269" t="str">
            <v>R2528110</v>
          </cell>
          <cell r="I269">
            <v>123</v>
          </cell>
          <cell r="J269">
            <v>124.5</v>
          </cell>
        </row>
        <row r="270">
          <cell r="A270" t="str">
            <v>F8262110</v>
          </cell>
          <cell r="B270" t="str">
            <v>XA35 27,5 INTL</v>
          </cell>
          <cell r="C270" t="str">
            <v>Boost 15x110</v>
          </cell>
          <cell r="E270" t="str">
            <v>tubeless tape 40mm, 
tubeless valve 35mm</v>
          </cell>
          <cell r="F270" t="str">
            <v>Front</v>
          </cell>
          <cell r="G270" t="str">
            <v>X6</v>
          </cell>
          <cell r="H270" t="str">
            <v>F8262110</v>
          </cell>
          <cell r="I270">
            <v>72</v>
          </cell>
          <cell r="J270">
            <v>73.5</v>
          </cell>
        </row>
        <row r="271">
          <cell r="A271" t="str">
            <v>R2611110</v>
          </cell>
          <cell r="B271" t="str">
            <v>XA35 27,5 INTL</v>
          </cell>
          <cell r="C271" t="str">
            <v>Boost 12x148</v>
          </cell>
          <cell r="F271" t="str">
            <v>Rear</v>
          </cell>
          <cell r="G271" t="str">
            <v>X6</v>
          </cell>
          <cell r="H271" t="str">
            <v>R2611110</v>
          </cell>
          <cell r="I271">
            <v>88</v>
          </cell>
          <cell r="J271">
            <v>89.5</v>
          </cell>
        </row>
        <row r="272">
          <cell r="A272" t="str">
            <v>R2612110</v>
          </cell>
          <cell r="B272" t="str">
            <v>XA35 27,5 INTL</v>
          </cell>
          <cell r="C272" t="str">
            <v>XD Boost 12x148</v>
          </cell>
          <cell r="F272" t="str">
            <v>Rear XD</v>
          </cell>
          <cell r="G272" t="str">
            <v>X6</v>
          </cell>
          <cell r="H272" t="str">
            <v>R2612110</v>
          </cell>
          <cell r="I272">
            <v>100</v>
          </cell>
          <cell r="J272">
            <v>101.5</v>
          </cell>
        </row>
        <row r="273">
          <cell r="A273" t="str">
            <v>F8221110</v>
          </cell>
          <cell r="B273" t="str">
            <v>XA 29 INTL</v>
          </cell>
          <cell r="C273" t="str">
            <v>9x100</v>
          </cell>
          <cell r="E273" t="str">
            <v>tubeless tape 37mm, 
tubeless valve 35m. 
QR adapters &amp; QR for 9mm only</v>
          </cell>
          <cell r="F273" t="str">
            <v>Front</v>
          </cell>
          <cell r="G273" t="str">
            <v>X6</v>
          </cell>
          <cell r="H273" t="str">
            <v>F8221110</v>
          </cell>
          <cell r="I273">
            <v>70</v>
          </cell>
          <cell r="J273">
            <v>71.5</v>
          </cell>
        </row>
        <row r="274">
          <cell r="A274" t="str">
            <v>F8222110</v>
          </cell>
          <cell r="B274" t="str">
            <v>XA 29 INTL</v>
          </cell>
          <cell r="C274" t="str">
            <v>15x100</v>
          </cell>
          <cell r="F274" t="str">
            <v>Front</v>
          </cell>
          <cell r="G274" t="str">
            <v>X6</v>
          </cell>
          <cell r="H274" t="str">
            <v>F8222110</v>
          </cell>
          <cell r="I274">
            <v>70</v>
          </cell>
          <cell r="J274">
            <v>71.5</v>
          </cell>
        </row>
        <row r="275">
          <cell r="A275" t="str">
            <v>F8223110</v>
          </cell>
          <cell r="B275" t="str">
            <v>XA 29 INTL</v>
          </cell>
          <cell r="C275" t="str">
            <v>Boost 15x110</v>
          </cell>
          <cell r="F275" t="str">
            <v>Front</v>
          </cell>
          <cell r="G275" t="str">
            <v>X6</v>
          </cell>
          <cell r="H275" t="str">
            <v>F8223110</v>
          </cell>
          <cell r="I275">
            <v>70</v>
          </cell>
          <cell r="J275">
            <v>71.5</v>
          </cell>
        </row>
        <row r="276">
          <cell r="A276" t="str">
            <v>R2544110</v>
          </cell>
          <cell r="B276" t="str">
            <v>XA 29 INTL</v>
          </cell>
          <cell r="C276" t="str">
            <v>9x135</v>
          </cell>
          <cell r="F276" t="str">
            <v>Rear</v>
          </cell>
          <cell r="G276" t="str">
            <v>X6</v>
          </cell>
          <cell r="H276" t="str">
            <v>R2544110</v>
          </cell>
          <cell r="I276">
            <v>85</v>
          </cell>
          <cell r="J276">
            <v>86.5</v>
          </cell>
        </row>
        <row r="277">
          <cell r="A277" t="str">
            <v>R2545110</v>
          </cell>
          <cell r="B277" t="str">
            <v>XA 29 INTL</v>
          </cell>
          <cell r="C277" t="str">
            <v>12x142</v>
          </cell>
          <cell r="F277" t="str">
            <v>Rear</v>
          </cell>
          <cell r="G277" t="str">
            <v>X6</v>
          </cell>
          <cell r="H277" t="str">
            <v>R2545110</v>
          </cell>
          <cell r="I277">
            <v>85</v>
          </cell>
          <cell r="J277">
            <v>86.5</v>
          </cell>
        </row>
        <row r="278">
          <cell r="A278" t="str">
            <v>R2546110</v>
          </cell>
          <cell r="B278" t="str">
            <v>XA 29 INTL</v>
          </cell>
          <cell r="C278" t="str">
            <v>XD/12x142</v>
          </cell>
          <cell r="F278" t="str">
            <v>Rear XD</v>
          </cell>
          <cell r="G278" t="str">
            <v>X6</v>
          </cell>
          <cell r="H278" t="str">
            <v>R2546110</v>
          </cell>
          <cell r="I278">
            <v>97</v>
          </cell>
          <cell r="J278">
            <v>98.5</v>
          </cell>
        </row>
        <row r="279">
          <cell r="A279" t="str">
            <v>R2547110</v>
          </cell>
          <cell r="B279" t="str">
            <v>XA 29 INTL</v>
          </cell>
          <cell r="C279" t="str">
            <v>Boost 12x148</v>
          </cell>
          <cell r="F279" t="str">
            <v>Rear</v>
          </cell>
          <cell r="G279" t="str">
            <v>X6</v>
          </cell>
          <cell r="H279" t="str">
            <v>R2547110</v>
          </cell>
          <cell r="I279">
            <v>85</v>
          </cell>
          <cell r="J279">
            <v>86.5</v>
          </cell>
        </row>
        <row r="280">
          <cell r="A280" t="str">
            <v>R2548110</v>
          </cell>
          <cell r="B280" t="str">
            <v>XA 29 INTL</v>
          </cell>
          <cell r="C280" t="str">
            <v>XD Boost 12x148</v>
          </cell>
          <cell r="F280" t="str">
            <v>Rear XD</v>
          </cell>
          <cell r="G280" t="str">
            <v>X6</v>
          </cell>
          <cell r="H280" t="str">
            <v>R2548110</v>
          </cell>
          <cell r="I280">
            <v>97</v>
          </cell>
          <cell r="J280">
            <v>98.5</v>
          </cell>
        </row>
        <row r="281">
          <cell r="A281" t="str">
            <v>F8216110</v>
          </cell>
          <cell r="B281" t="str">
            <v>XA 27,5 INTL</v>
          </cell>
          <cell r="C281" t="str">
            <v>9x100</v>
          </cell>
          <cell r="E281" t="str">
            <v>tubeless tape 37mm, 
tubeless valve 35m. 
QR adapters &amp; QR for 9mm only</v>
          </cell>
          <cell r="F281" t="str">
            <v>Front</v>
          </cell>
          <cell r="G281" t="str">
            <v>X6</v>
          </cell>
          <cell r="H281" t="str">
            <v>F8216110</v>
          </cell>
          <cell r="I281">
            <v>70</v>
          </cell>
          <cell r="J281">
            <v>71.5</v>
          </cell>
        </row>
        <row r="282">
          <cell r="A282" t="str">
            <v>F8217110</v>
          </cell>
          <cell r="B282" t="str">
            <v>XA 27,5 INTL</v>
          </cell>
          <cell r="C282" t="str">
            <v>15x100</v>
          </cell>
          <cell r="F282" t="str">
            <v>Front</v>
          </cell>
          <cell r="G282" t="str">
            <v>X6</v>
          </cell>
          <cell r="H282" t="str">
            <v>F8217110</v>
          </cell>
          <cell r="I282">
            <v>70</v>
          </cell>
          <cell r="J282">
            <v>71.5</v>
          </cell>
        </row>
        <row r="283">
          <cell r="A283" t="str">
            <v>F8218110</v>
          </cell>
          <cell r="B283" t="str">
            <v>XA 27,5 INTL</v>
          </cell>
          <cell r="C283" t="str">
            <v>Boost 15x110</v>
          </cell>
          <cell r="F283" t="str">
            <v>Front</v>
          </cell>
          <cell r="G283" t="str">
            <v>X6</v>
          </cell>
          <cell r="H283" t="str">
            <v>F8218110</v>
          </cell>
          <cell r="I283">
            <v>70</v>
          </cell>
          <cell r="J283">
            <v>71.5</v>
          </cell>
        </row>
        <row r="284">
          <cell r="A284" t="str">
            <v>R2534110</v>
          </cell>
          <cell r="B284" t="str">
            <v>XA 27,5 INTL</v>
          </cell>
          <cell r="C284" t="str">
            <v>9x135</v>
          </cell>
          <cell r="F284" t="str">
            <v>Rear</v>
          </cell>
          <cell r="G284" t="str">
            <v>X6</v>
          </cell>
          <cell r="H284" t="str">
            <v>R2534110</v>
          </cell>
          <cell r="I284">
            <v>85</v>
          </cell>
          <cell r="J284">
            <v>86.5</v>
          </cell>
        </row>
        <row r="285">
          <cell r="A285" t="str">
            <v>R2535110</v>
          </cell>
          <cell r="B285" t="str">
            <v>XA 27,5 INTL</v>
          </cell>
          <cell r="C285" t="str">
            <v>12x142</v>
          </cell>
          <cell r="F285" t="str">
            <v>Rear</v>
          </cell>
          <cell r="G285" t="str">
            <v>X6</v>
          </cell>
          <cell r="H285" t="str">
            <v>R2535110</v>
          </cell>
          <cell r="I285">
            <v>85</v>
          </cell>
          <cell r="J285">
            <v>86.5</v>
          </cell>
        </row>
        <row r="286">
          <cell r="A286" t="str">
            <v>R2536110</v>
          </cell>
          <cell r="B286" t="str">
            <v>XA 27,5 INTL</v>
          </cell>
          <cell r="C286" t="str">
            <v>XD/12x142</v>
          </cell>
          <cell r="F286" t="str">
            <v>Rear XD</v>
          </cell>
          <cell r="G286" t="str">
            <v>X6</v>
          </cell>
          <cell r="H286" t="str">
            <v>R2536110</v>
          </cell>
          <cell r="I286">
            <v>97</v>
          </cell>
          <cell r="J286">
            <v>98.5</v>
          </cell>
        </row>
        <row r="287">
          <cell r="A287" t="str">
            <v>R2537110</v>
          </cell>
          <cell r="B287" t="str">
            <v>XA 27,5 INTL</v>
          </cell>
          <cell r="C287" t="str">
            <v>Boost 12x148</v>
          </cell>
          <cell r="F287" t="str">
            <v>Rear</v>
          </cell>
          <cell r="G287" t="str">
            <v>X6</v>
          </cell>
          <cell r="H287" t="str">
            <v>R2537110</v>
          </cell>
          <cell r="I287">
            <v>85</v>
          </cell>
          <cell r="J287">
            <v>86.5</v>
          </cell>
        </row>
        <row r="288">
          <cell r="A288" t="str">
            <v>R2538110</v>
          </cell>
          <cell r="B288" t="str">
            <v>XA 27,5 INTL</v>
          </cell>
          <cell r="C288" t="str">
            <v>XD Boost 12x148</v>
          </cell>
          <cell r="F288" t="str">
            <v>Rear XD</v>
          </cell>
          <cell r="G288" t="str">
            <v>X6</v>
          </cell>
          <cell r="H288" t="str">
            <v>R2538110</v>
          </cell>
          <cell r="I288">
            <v>97</v>
          </cell>
          <cell r="J288">
            <v>98.5</v>
          </cell>
        </row>
        <row r="289">
          <cell r="A289" t="str">
            <v>F8496110</v>
          </cell>
          <cell r="B289" t="str">
            <v>DEEMAX DH 27,5 INTL (w/o tyre)</v>
          </cell>
          <cell r="C289" t="str">
            <v>20x110</v>
          </cell>
          <cell r="E289" t="str">
            <v>tubeless valve 35mm</v>
          </cell>
          <cell r="F289" t="str">
            <v>Front</v>
          </cell>
          <cell r="G289" t="str">
            <v>X6</v>
          </cell>
          <cell r="H289" t="str">
            <v>F8496110</v>
          </cell>
          <cell r="I289">
            <v>267</v>
          </cell>
          <cell r="J289">
            <v>268.5</v>
          </cell>
        </row>
        <row r="290">
          <cell r="A290" t="str">
            <v>R2954110</v>
          </cell>
          <cell r="B290" t="str">
            <v>DEEMAX DH 27,5 INTL (w/o tyre)</v>
          </cell>
          <cell r="C290" t="str">
            <v>12x150</v>
          </cell>
          <cell r="F290" t="str">
            <v>Rear</v>
          </cell>
          <cell r="G290" t="str">
            <v>X6</v>
          </cell>
          <cell r="H290" t="str">
            <v>R2954110</v>
          </cell>
          <cell r="I290">
            <v>326</v>
          </cell>
          <cell r="J290">
            <v>327.5</v>
          </cell>
        </row>
        <row r="291">
          <cell r="A291" t="str">
            <v>R2955110</v>
          </cell>
          <cell r="B291" t="str">
            <v>DEEMAX DH 27,5 INTL (w/o tyre)</v>
          </cell>
          <cell r="C291" t="str">
            <v>XD/12x150</v>
          </cell>
          <cell r="F291" t="str">
            <v>Rear XD</v>
          </cell>
          <cell r="G291" t="str">
            <v>X6</v>
          </cell>
          <cell r="H291" t="str">
            <v>R2955110</v>
          </cell>
          <cell r="I291">
            <v>326</v>
          </cell>
          <cell r="J291">
            <v>327.5</v>
          </cell>
        </row>
        <row r="292">
          <cell r="A292" t="str">
            <v>R2956110</v>
          </cell>
          <cell r="B292" t="str">
            <v>DEEMAX DH 27,5 INTL (w/o tyre)</v>
          </cell>
          <cell r="C292" t="str">
            <v>12x157</v>
          </cell>
          <cell r="F292" t="str">
            <v>Rear</v>
          </cell>
          <cell r="G292" t="str">
            <v>X6</v>
          </cell>
          <cell r="H292" t="str">
            <v>R2956110</v>
          </cell>
          <cell r="I292">
            <v>326</v>
          </cell>
          <cell r="J292">
            <v>327.5</v>
          </cell>
        </row>
        <row r="293">
          <cell r="A293" t="str">
            <v>R2957110</v>
          </cell>
          <cell r="B293" t="str">
            <v>DEEMAX DH 27,5 INTL (w/o tyre)</v>
          </cell>
          <cell r="C293" t="str">
            <v>XD/12x157</v>
          </cell>
          <cell r="F293" t="str">
            <v>Rear XD</v>
          </cell>
          <cell r="G293" t="str">
            <v>X6</v>
          </cell>
          <cell r="H293" t="str">
            <v>R2957110</v>
          </cell>
          <cell r="I293">
            <v>326</v>
          </cell>
          <cell r="J293">
            <v>327.5</v>
          </cell>
        </row>
        <row r="294">
          <cell r="A294" t="str">
            <v>F8174110</v>
          </cell>
          <cell r="B294" t="str">
            <v>DEEMAX PRO 29 INTL</v>
          </cell>
          <cell r="C294" t="str">
            <v>20x110</v>
          </cell>
          <cell r="E294" t="str">
            <v>tubeless valve 35mm</v>
          </cell>
          <cell r="F294" t="str">
            <v>Front</v>
          </cell>
          <cell r="G294" t="str">
            <v>X6</v>
          </cell>
          <cell r="H294" t="str">
            <v>F8174110</v>
          </cell>
          <cell r="I294">
            <v>264</v>
          </cell>
          <cell r="J294">
            <v>265.5</v>
          </cell>
        </row>
        <row r="295">
          <cell r="A295" t="str">
            <v>F8175110</v>
          </cell>
          <cell r="B295" t="str">
            <v>DEEMAX PRO 29 INTL</v>
          </cell>
          <cell r="C295" t="str">
            <v>15x100</v>
          </cell>
          <cell r="F295" t="str">
            <v>Front</v>
          </cell>
          <cell r="G295" t="str">
            <v>X6</v>
          </cell>
          <cell r="H295" t="str">
            <v>F8175110</v>
          </cell>
          <cell r="I295">
            <v>264</v>
          </cell>
          <cell r="J295">
            <v>265.5</v>
          </cell>
        </row>
        <row r="296">
          <cell r="A296" t="str">
            <v>F8176110</v>
          </cell>
          <cell r="B296" t="str">
            <v>DEEMAX PRO 29 INTL</v>
          </cell>
          <cell r="C296" t="str">
            <v>Boost 15x110</v>
          </cell>
          <cell r="F296" t="str">
            <v>Front</v>
          </cell>
          <cell r="G296" t="str">
            <v>X6</v>
          </cell>
          <cell r="H296" t="str">
            <v>F8176110</v>
          </cell>
          <cell r="I296">
            <v>264</v>
          </cell>
          <cell r="J296">
            <v>265.5</v>
          </cell>
        </row>
        <row r="297">
          <cell r="A297" t="str">
            <v>R2452110</v>
          </cell>
          <cell r="B297" t="str">
            <v>DEEMAX PRO 29 INTL</v>
          </cell>
          <cell r="C297" t="str">
            <v>12x142</v>
          </cell>
          <cell r="F297" t="str">
            <v>Rear</v>
          </cell>
          <cell r="G297" t="str">
            <v>X6</v>
          </cell>
          <cell r="H297" t="str">
            <v>R2452110</v>
          </cell>
          <cell r="I297">
            <v>321</v>
          </cell>
          <cell r="J297">
            <v>322.5</v>
          </cell>
        </row>
        <row r="298">
          <cell r="A298" t="str">
            <v>R2453110</v>
          </cell>
          <cell r="B298" t="str">
            <v>DEEMAX PRO 29 INTL</v>
          </cell>
          <cell r="C298" t="str">
            <v>XD/12x142</v>
          </cell>
          <cell r="F298" t="str">
            <v>Rear XD</v>
          </cell>
          <cell r="G298" t="str">
            <v>X6</v>
          </cell>
          <cell r="H298" t="str">
            <v>R2453110</v>
          </cell>
          <cell r="I298">
            <v>321</v>
          </cell>
          <cell r="J298">
            <v>322.5</v>
          </cell>
        </row>
        <row r="299">
          <cell r="A299" t="str">
            <v>R2454110</v>
          </cell>
          <cell r="B299" t="str">
            <v>DEEMAX PRO 29 INTL</v>
          </cell>
          <cell r="C299" t="str">
            <v>Boost 12x148</v>
          </cell>
          <cell r="F299" t="str">
            <v>Rear</v>
          </cell>
          <cell r="G299" t="str">
            <v>X6</v>
          </cell>
          <cell r="H299" t="str">
            <v>R2454110</v>
          </cell>
          <cell r="I299">
            <v>321</v>
          </cell>
          <cell r="J299">
            <v>322.5</v>
          </cell>
        </row>
        <row r="300">
          <cell r="A300" t="str">
            <v>R2455110</v>
          </cell>
          <cell r="B300" t="str">
            <v>DEEMAX PRO 29 INTL</v>
          </cell>
          <cell r="C300" t="str">
            <v>XD Boost 12x148</v>
          </cell>
          <cell r="F300" t="str">
            <v>Rear XD</v>
          </cell>
          <cell r="G300" t="str">
            <v>X6</v>
          </cell>
          <cell r="H300" t="str">
            <v>R2455110</v>
          </cell>
          <cell r="I300">
            <v>321</v>
          </cell>
          <cell r="J300">
            <v>322.5</v>
          </cell>
        </row>
        <row r="301">
          <cell r="A301" t="str">
            <v>F8375110</v>
          </cell>
          <cell r="B301" t="str">
            <v>DEEMAX PRO 27,5 INTL</v>
          </cell>
          <cell r="C301" t="str">
            <v>20x110</v>
          </cell>
          <cell r="E301" t="str">
            <v>tubeless valve 35mm</v>
          </cell>
          <cell r="F301" t="str">
            <v>Front</v>
          </cell>
          <cell r="G301" t="str">
            <v>X6</v>
          </cell>
          <cell r="H301" t="str">
            <v>F8375110</v>
          </cell>
          <cell r="I301">
            <v>264</v>
          </cell>
          <cell r="J301">
            <v>265.5</v>
          </cell>
        </row>
        <row r="302">
          <cell r="A302" t="str">
            <v>F8373110</v>
          </cell>
          <cell r="B302" t="str">
            <v>DEEMAX PRO 27,5 INTL</v>
          </cell>
          <cell r="C302" t="str">
            <v>15x100</v>
          </cell>
          <cell r="F302" t="str">
            <v>Front</v>
          </cell>
          <cell r="G302" t="str">
            <v>X6</v>
          </cell>
          <cell r="H302" t="str">
            <v>F8373110</v>
          </cell>
          <cell r="I302">
            <v>264</v>
          </cell>
          <cell r="J302">
            <v>265.5</v>
          </cell>
        </row>
        <row r="303">
          <cell r="A303" t="str">
            <v>F8374110</v>
          </cell>
          <cell r="B303" t="str">
            <v>DEEMAX PRO 27,5 INTL</v>
          </cell>
          <cell r="C303" t="str">
            <v>Boost 15x110</v>
          </cell>
          <cell r="F303" t="str">
            <v>Front</v>
          </cell>
          <cell r="G303" t="str">
            <v>X6</v>
          </cell>
          <cell r="H303" t="str">
            <v>F8374110</v>
          </cell>
          <cell r="I303">
            <v>264</v>
          </cell>
          <cell r="J303">
            <v>265.5</v>
          </cell>
        </row>
        <row r="304">
          <cell r="A304" t="str">
            <v>R2801110</v>
          </cell>
          <cell r="B304" t="str">
            <v>DEEMAX PRO 27,5 INTL</v>
          </cell>
          <cell r="C304" t="str">
            <v>12x142</v>
          </cell>
          <cell r="F304" t="str">
            <v>Rear</v>
          </cell>
          <cell r="G304" t="str">
            <v>X6</v>
          </cell>
          <cell r="H304" t="str">
            <v>R2801110</v>
          </cell>
          <cell r="I304">
            <v>321</v>
          </cell>
          <cell r="J304">
            <v>322.5</v>
          </cell>
        </row>
        <row r="305">
          <cell r="A305" t="str">
            <v>R2802110</v>
          </cell>
          <cell r="B305" t="str">
            <v>DEEMAX PRO 27,5 INTL</v>
          </cell>
          <cell r="C305" t="str">
            <v>XD/12x142</v>
          </cell>
          <cell r="F305" t="str">
            <v>Rear XD</v>
          </cell>
          <cell r="G305" t="str">
            <v>X6</v>
          </cell>
          <cell r="H305" t="str">
            <v>R2802110</v>
          </cell>
          <cell r="I305">
            <v>321</v>
          </cell>
          <cell r="J305">
            <v>322.5</v>
          </cell>
        </row>
        <row r="306">
          <cell r="A306" t="str">
            <v>R2803110</v>
          </cell>
          <cell r="B306" t="str">
            <v>DEEMAX PRO 27,5 INTL</v>
          </cell>
          <cell r="C306" t="str">
            <v>Boost 12x148</v>
          </cell>
          <cell r="F306" t="str">
            <v>Rear</v>
          </cell>
          <cell r="G306" t="str">
            <v>X6</v>
          </cell>
          <cell r="H306" t="str">
            <v>R2803110</v>
          </cell>
          <cell r="I306">
            <v>321</v>
          </cell>
          <cell r="J306">
            <v>322.5</v>
          </cell>
        </row>
        <row r="307">
          <cell r="A307" t="str">
            <v>R2804110</v>
          </cell>
          <cell r="B307" t="str">
            <v>DEEMAX PRO 27,5 INTL</v>
          </cell>
          <cell r="C307" t="str">
            <v>XD Boost 12x148</v>
          </cell>
          <cell r="F307" t="str">
            <v>Rear XD</v>
          </cell>
          <cell r="G307" t="str">
            <v>X6</v>
          </cell>
          <cell r="H307" t="str">
            <v>R2804110</v>
          </cell>
          <cell r="I307">
            <v>321</v>
          </cell>
          <cell r="J307">
            <v>322.5</v>
          </cell>
        </row>
        <row r="308">
          <cell r="A308" t="str">
            <v>F8242110</v>
          </cell>
          <cell r="B308" t="str">
            <v>DEEMAX ELITE 29 INTL</v>
          </cell>
          <cell r="C308" t="str">
            <v>20x110</v>
          </cell>
          <cell r="E308" t="str">
            <v>tubeless valve 35mm</v>
          </cell>
          <cell r="F308" t="str">
            <v>Front</v>
          </cell>
          <cell r="G308" t="str">
            <v>X6</v>
          </cell>
          <cell r="H308" t="str">
            <v>F8242110</v>
          </cell>
          <cell r="I308">
            <v>149</v>
          </cell>
          <cell r="J308">
            <v>150.5</v>
          </cell>
        </row>
        <row r="309">
          <cell r="A309" t="str">
            <v>F8412110</v>
          </cell>
          <cell r="B309" t="str">
            <v>DEEMAX ELITE 29 INTL</v>
          </cell>
          <cell r="C309" t="str">
            <v>15x100</v>
          </cell>
          <cell r="F309" t="str">
            <v>Front</v>
          </cell>
          <cell r="G309" t="str">
            <v>X6</v>
          </cell>
          <cell r="H309" t="str">
            <v>F8412110</v>
          </cell>
          <cell r="I309">
            <v>149</v>
          </cell>
          <cell r="J309">
            <v>150.5</v>
          </cell>
        </row>
        <row r="310">
          <cell r="A310" t="str">
            <v>F8243110</v>
          </cell>
          <cell r="B310" t="str">
            <v>DEEMAX ELITE 29 INTL</v>
          </cell>
          <cell r="C310" t="str">
            <v>Boost 15x110</v>
          </cell>
          <cell r="F310" t="str">
            <v>Front</v>
          </cell>
          <cell r="G310" t="str">
            <v>X6</v>
          </cell>
          <cell r="H310" t="str">
            <v>F8243110</v>
          </cell>
          <cell r="I310">
            <v>149</v>
          </cell>
          <cell r="J310">
            <v>150.5</v>
          </cell>
        </row>
        <row r="311">
          <cell r="A311" t="str">
            <v>R2852110</v>
          </cell>
          <cell r="B311" t="str">
            <v>DEEMAX ELITE 29 INTL</v>
          </cell>
          <cell r="C311" t="str">
            <v>12x142</v>
          </cell>
          <cell r="F311" t="str">
            <v>Rear</v>
          </cell>
          <cell r="G311" t="str">
            <v>X6</v>
          </cell>
          <cell r="H311" t="str">
            <v>R2852110</v>
          </cell>
          <cell r="I311">
            <v>182</v>
          </cell>
          <cell r="J311">
            <v>183.5</v>
          </cell>
        </row>
        <row r="312">
          <cell r="A312" t="str">
            <v>R2853110</v>
          </cell>
          <cell r="B312" t="str">
            <v>DEEMAX ELITE 29 INTL</v>
          </cell>
          <cell r="C312" t="str">
            <v>XD/12x142</v>
          </cell>
          <cell r="F312" t="str">
            <v>Rear XD</v>
          </cell>
          <cell r="G312" t="str">
            <v>X6</v>
          </cell>
          <cell r="H312" t="str">
            <v>R2853110</v>
          </cell>
          <cell r="I312">
            <v>182</v>
          </cell>
          <cell r="J312">
            <v>183.5</v>
          </cell>
        </row>
        <row r="313">
          <cell r="A313" t="str">
            <v>R2583110</v>
          </cell>
          <cell r="B313" t="str">
            <v>DEEMAX ELITE 29 INTL</v>
          </cell>
          <cell r="C313" t="str">
            <v>Boost 12x148</v>
          </cell>
          <cell r="F313" t="str">
            <v>Rear</v>
          </cell>
          <cell r="G313" t="str">
            <v>X6</v>
          </cell>
          <cell r="H313" t="str">
            <v>R2583110</v>
          </cell>
          <cell r="I313">
            <v>182</v>
          </cell>
          <cell r="J313">
            <v>183.5</v>
          </cell>
        </row>
        <row r="314">
          <cell r="A314" t="str">
            <v>R2854110</v>
          </cell>
          <cell r="B314" t="str">
            <v>DEEMAX ELITE 29 INTL</v>
          </cell>
          <cell r="C314" t="str">
            <v>XD Boost 12x148</v>
          </cell>
          <cell r="F314" t="str">
            <v>Rear XD</v>
          </cell>
          <cell r="G314" t="str">
            <v>X6</v>
          </cell>
          <cell r="H314" t="str">
            <v>R2854110</v>
          </cell>
          <cell r="I314">
            <v>182</v>
          </cell>
          <cell r="J314">
            <v>183.5</v>
          </cell>
        </row>
        <row r="315">
          <cell r="A315" t="str">
            <v>F8279110</v>
          </cell>
          <cell r="B315" t="str">
            <v>DEEMAX ELITE 27,5 INTL</v>
          </cell>
          <cell r="C315" t="str">
            <v>20x110</v>
          </cell>
          <cell r="E315" t="str">
            <v>tubeless valve 35mm</v>
          </cell>
          <cell r="F315" t="str">
            <v>Front</v>
          </cell>
          <cell r="G315" t="str">
            <v>X6</v>
          </cell>
          <cell r="H315" t="str">
            <v>F8279110</v>
          </cell>
          <cell r="I315">
            <v>149</v>
          </cell>
          <cell r="J315">
            <v>150.5</v>
          </cell>
        </row>
        <row r="316">
          <cell r="A316" t="str">
            <v>F8413110</v>
          </cell>
          <cell r="B316" t="str">
            <v>DEEMAX ELITE 27,5 INTL</v>
          </cell>
          <cell r="C316" t="str">
            <v>15x100</v>
          </cell>
          <cell r="F316" t="str">
            <v>Front</v>
          </cell>
          <cell r="G316" t="str">
            <v>X6</v>
          </cell>
          <cell r="H316" t="str">
            <v>F8413110</v>
          </cell>
          <cell r="I316">
            <v>149</v>
          </cell>
          <cell r="J316">
            <v>150.5</v>
          </cell>
        </row>
        <row r="317">
          <cell r="A317" t="str">
            <v>F8278110</v>
          </cell>
          <cell r="B317" t="str">
            <v>DEEMAX ELITE 27,5 INTL</v>
          </cell>
          <cell r="C317" t="str">
            <v>Boost 15x110</v>
          </cell>
          <cell r="F317" t="str">
            <v>Front</v>
          </cell>
          <cell r="G317" t="str">
            <v>X6</v>
          </cell>
          <cell r="H317" t="str">
            <v>F8278110</v>
          </cell>
          <cell r="I317">
            <v>149</v>
          </cell>
          <cell r="J317">
            <v>150.5</v>
          </cell>
        </row>
        <row r="318">
          <cell r="A318" t="str">
            <v>R2855110</v>
          </cell>
          <cell r="B318" t="str">
            <v>DEEMAX ELITE 27,5 INTL</v>
          </cell>
          <cell r="C318" t="str">
            <v>12x142</v>
          </cell>
          <cell r="F318" t="str">
            <v>Rear</v>
          </cell>
          <cell r="G318" t="str">
            <v>X6</v>
          </cell>
          <cell r="H318" t="str">
            <v>R2855110</v>
          </cell>
          <cell r="I318">
            <v>182</v>
          </cell>
          <cell r="J318">
            <v>183.5</v>
          </cell>
        </row>
        <row r="319">
          <cell r="A319" t="str">
            <v>R2856110</v>
          </cell>
          <cell r="B319" t="str">
            <v>DEEMAX ELITE 27,5 INTL</v>
          </cell>
          <cell r="C319" t="str">
            <v>XD/12x142</v>
          </cell>
          <cell r="F319" t="str">
            <v>Rear XD</v>
          </cell>
          <cell r="G319" t="str">
            <v>X6</v>
          </cell>
          <cell r="H319" t="str">
            <v>R2856110</v>
          </cell>
          <cell r="I319">
            <v>182</v>
          </cell>
          <cell r="J319">
            <v>183.5</v>
          </cell>
        </row>
        <row r="320">
          <cell r="A320" t="str">
            <v>R2635110</v>
          </cell>
          <cell r="B320" t="str">
            <v>DEEMAX ELITE 27,5 INTL</v>
          </cell>
          <cell r="C320" t="str">
            <v>Boost 12x148</v>
          </cell>
          <cell r="F320" t="str">
            <v>Rear</v>
          </cell>
          <cell r="G320" t="str">
            <v>X6</v>
          </cell>
          <cell r="H320" t="str">
            <v>R2635110</v>
          </cell>
          <cell r="I320">
            <v>182</v>
          </cell>
          <cell r="J320">
            <v>183.5</v>
          </cell>
        </row>
        <row r="321">
          <cell r="A321" t="str">
            <v>R2857110</v>
          </cell>
          <cell r="B321" t="str">
            <v>DEEMAX ELITE 27,5 INTL</v>
          </cell>
          <cell r="C321" t="str">
            <v>XD Boost 12x148</v>
          </cell>
          <cell r="F321" t="str">
            <v>Rear XD</v>
          </cell>
          <cell r="G321" t="str">
            <v>X6</v>
          </cell>
          <cell r="H321" t="str">
            <v>R2857110</v>
          </cell>
          <cell r="I321">
            <v>182</v>
          </cell>
          <cell r="J321">
            <v>183.5</v>
          </cell>
        </row>
        <row r="322">
          <cell r="A322" t="str">
            <v>REFERENCE</v>
          </cell>
          <cell r="B322" t="str">
            <v>MODEL</v>
          </cell>
          <cell r="D322" t="str">
            <v>TYRE / TUBULAR TYPE</v>
          </cell>
          <cell r="E322" t="str">
            <v>WHEEL ACCESSORIES</v>
          </cell>
          <cell r="F322" t="str">
            <v>DRILLING</v>
          </cell>
          <cell r="G322" t="str">
            <v>BY</v>
          </cell>
          <cell r="H322" t="str">
            <v>REFERENCE</v>
          </cell>
          <cell r="I322" t="str">
            <v>MY19
GROSS PRICE €
EXW ROMANIA</v>
          </cell>
          <cell r="J322" t="str">
            <v>MY19
GROSS PRICE €
DDP EUROPE</v>
          </cell>
        </row>
        <row r="324">
          <cell r="A324" t="str">
            <v>J3640128</v>
          </cell>
          <cell r="B324" t="str">
            <v>E-XM 430 Disc 29</v>
          </cell>
          <cell r="C324" t="str">
            <v>-</v>
          </cell>
          <cell r="F324" t="str">
            <v>28</v>
          </cell>
          <cell r="H324" t="str">
            <v>J3640128</v>
          </cell>
          <cell r="I324">
            <v>19.100000000000001</v>
          </cell>
          <cell r="J324">
            <v>19.600000000000001</v>
          </cell>
        </row>
        <row r="325">
          <cell r="A325" t="str">
            <v>J3640132</v>
          </cell>
          <cell r="B325" t="str">
            <v>E-XM 430 Disc 29</v>
          </cell>
          <cell r="C325" t="str">
            <v>-</v>
          </cell>
          <cell r="F325" t="str">
            <v>32</v>
          </cell>
          <cell r="H325" t="str">
            <v>J3640132</v>
          </cell>
          <cell r="I325">
            <v>19.100000000000001</v>
          </cell>
          <cell r="J325">
            <v>19.600000000000001</v>
          </cell>
        </row>
        <row r="326">
          <cell r="A326" t="str">
            <v>J3630128</v>
          </cell>
          <cell r="B326" t="str">
            <v>E-XM 430 Disc 27,5</v>
          </cell>
          <cell r="C326" t="str">
            <v>-</v>
          </cell>
          <cell r="F326" t="str">
            <v>28</v>
          </cell>
          <cell r="H326" t="str">
            <v>J3630128</v>
          </cell>
          <cell r="I326">
            <v>19</v>
          </cell>
          <cell r="J326">
            <v>19.5</v>
          </cell>
        </row>
        <row r="327">
          <cell r="A327" t="str">
            <v>J3630132</v>
          </cell>
          <cell r="B327" t="str">
            <v>E-XM 430 Disc 27,5</v>
          </cell>
          <cell r="C327" t="str">
            <v>-</v>
          </cell>
          <cell r="F327" t="str">
            <v>32</v>
          </cell>
          <cell r="H327" t="str">
            <v>J3630132</v>
          </cell>
          <cell r="I327">
            <v>19</v>
          </cell>
          <cell r="J327">
            <v>19.5</v>
          </cell>
        </row>
        <row r="328">
          <cell r="A328" t="str">
            <v>J3650128</v>
          </cell>
          <cell r="B328" t="str">
            <v>E-XM 435 Disc 27,5</v>
          </cell>
          <cell r="C328" t="str">
            <v>-</v>
          </cell>
          <cell r="F328" t="str">
            <v>28</v>
          </cell>
          <cell r="H328" t="str">
            <v>J3650128</v>
          </cell>
          <cell r="I328">
            <v>19.600000000000001</v>
          </cell>
          <cell r="J328">
            <v>20.100000000000001</v>
          </cell>
        </row>
        <row r="329">
          <cell r="A329" t="str">
            <v>J3650132</v>
          </cell>
          <cell r="B329" t="str">
            <v>E-XM 435 Disc 27,5</v>
          </cell>
          <cell r="C329" t="str">
            <v>-</v>
          </cell>
          <cell r="F329" t="str">
            <v>32</v>
          </cell>
          <cell r="H329" t="str">
            <v>J3650132</v>
          </cell>
          <cell r="I329">
            <v>19.600000000000001</v>
          </cell>
          <cell r="J329">
            <v>20.100000000000001</v>
          </cell>
        </row>
        <row r="330">
          <cell r="A330" t="str">
            <v>J3130128</v>
          </cell>
          <cell r="B330" t="str">
            <v>XC 821 Disc 29 Black</v>
          </cell>
          <cell r="C330" t="str">
            <v>-</v>
          </cell>
          <cell r="F330">
            <v>28</v>
          </cell>
          <cell r="H330" t="str">
            <v>J3130128</v>
          </cell>
          <cell r="I330">
            <v>27.8</v>
          </cell>
          <cell r="J330">
            <v>28.3</v>
          </cell>
        </row>
        <row r="331">
          <cell r="A331" t="str">
            <v>J3130132</v>
          </cell>
          <cell r="B331" t="str">
            <v>XC 821 Disc 29 Black</v>
          </cell>
          <cell r="C331" t="str">
            <v>-</v>
          </cell>
          <cell r="F331">
            <v>32</v>
          </cell>
          <cell r="H331" t="str">
            <v>J3130132</v>
          </cell>
          <cell r="I331">
            <v>27.8</v>
          </cell>
          <cell r="J331">
            <v>28.3</v>
          </cell>
        </row>
        <row r="332">
          <cell r="A332" t="str">
            <v>J3120128</v>
          </cell>
          <cell r="B332" t="str">
            <v>XC 821 Disc 27,5 Black</v>
          </cell>
          <cell r="C332" t="str">
            <v>-</v>
          </cell>
          <cell r="F332">
            <v>28</v>
          </cell>
          <cell r="H332" t="str">
            <v>J3120128</v>
          </cell>
          <cell r="I332">
            <v>27.7</v>
          </cell>
          <cell r="J332">
            <v>28.2</v>
          </cell>
        </row>
        <row r="333">
          <cell r="A333" t="str">
            <v>J3120132</v>
          </cell>
          <cell r="B333" t="str">
            <v>XC 821 Disc 27,5 Black</v>
          </cell>
          <cell r="C333" t="str">
            <v>-</v>
          </cell>
          <cell r="F333">
            <v>32</v>
          </cell>
          <cell r="H333" t="str">
            <v>J3120132</v>
          </cell>
          <cell r="I333">
            <v>27.7</v>
          </cell>
          <cell r="J333">
            <v>28.2</v>
          </cell>
        </row>
        <row r="334">
          <cell r="A334" t="str">
            <v>J3150128</v>
          </cell>
          <cell r="B334" t="str">
            <v>XC 621 Disc 29 Black</v>
          </cell>
          <cell r="C334" t="str">
            <v>-</v>
          </cell>
          <cell r="F334">
            <v>28</v>
          </cell>
          <cell r="H334" t="str">
            <v>J3150128</v>
          </cell>
          <cell r="I334">
            <v>14.7</v>
          </cell>
          <cell r="J334">
            <v>15.2</v>
          </cell>
        </row>
        <row r="335">
          <cell r="A335" t="str">
            <v>J3150132</v>
          </cell>
          <cell r="B335" t="str">
            <v>XC 621 Disc 29 Black</v>
          </cell>
          <cell r="C335" t="str">
            <v>-</v>
          </cell>
          <cell r="F335">
            <v>32</v>
          </cell>
          <cell r="H335" t="str">
            <v>J3150132</v>
          </cell>
          <cell r="I335">
            <v>14.7</v>
          </cell>
          <cell r="J335">
            <v>15.2</v>
          </cell>
        </row>
        <row r="336">
          <cell r="A336" t="str">
            <v>J3140128</v>
          </cell>
          <cell r="B336" t="str">
            <v>XC 621 Disc 27,5 Black</v>
          </cell>
          <cell r="C336" t="str">
            <v>-</v>
          </cell>
          <cell r="F336">
            <v>28</v>
          </cell>
          <cell r="H336" t="str">
            <v>J3140128</v>
          </cell>
          <cell r="I336">
            <v>14.6</v>
          </cell>
          <cell r="J336">
            <v>15.1</v>
          </cell>
        </row>
        <row r="337">
          <cell r="A337" t="str">
            <v>J3140132</v>
          </cell>
          <cell r="B337" t="str">
            <v>XC 621 Disc 27,5 Black</v>
          </cell>
          <cell r="C337" t="str">
            <v>-</v>
          </cell>
          <cell r="F337">
            <v>32</v>
          </cell>
          <cell r="H337" t="str">
            <v>J3140132</v>
          </cell>
          <cell r="I337">
            <v>14.6</v>
          </cell>
          <cell r="J337">
            <v>15.1</v>
          </cell>
        </row>
        <row r="338">
          <cell r="A338" t="str">
            <v>J3170128</v>
          </cell>
          <cell r="B338" t="str">
            <v>XC 421 Disc 29 Black</v>
          </cell>
          <cell r="C338" t="str">
            <v>-</v>
          </cell>
          <cell r="F338">
            <v>28</v>
          </cell>
          <cell r="H338" t="str">
            <v>J3170128</v>
          </cell>
          <cell r="I338">
            <v>12.4</v>
          </cell>
          <cell r="J338">
            <v>12.9</v>
          </cell>
        </row>
        <row r="339">
          <cell r="A339" t="str">
            <v>J3170132</v>
          </cell>
          <cell r="B339" t="str">
            <v>XC 421 Disc 29 Black</v>
          </cell>
          <cell r="C339" t="str">
            <v>-</v>
          </cell>
          <cell r="F339">
            <v>32</v>
          </cell>
          <cell r="H339" t="str">
            <v>J3170132</v>
          </cell>
          <cell r="I339">
            <v>12.4</v>
          </cell>
          <cell r="J339">
            <v>12.9</v>
          </cell>
        </row>
        <row r="340">
          <cell r="A340" t="str">
            <v>J3160128</v>
          </cell>
          <cell r="B340" t="str">
            <v>XC 421 Disc 27,5 Black</v>
          </cell>
          <cell r="C340" t="str">
            <v>-</v>
          </cell>
          <cell r="F340">
            <v>28</v>
          </cell>
          <cell r="H340" t="str">
            <v>J3160128</v>
          </cell>
          <cell r="I340">
            <v>12.3</v>
          </cell>
          <cell r="J340">
            <v>12.8</v>
          </cell>
        </row>
        <row r="341">
          <cell r="A341" t="str">
            <v>J3160132</v>
          </cell>
          <cell r="B341" t="str">
            <v>XC 421 Disc 27,5 Black</v>
          </cell>
          <cell r="C341" t="str">
            <v>-</v>
          </cell>
          <cell r="F341">
            <v>32</v>
          </cell>
          <cell r="H341" t="str">
            <v>J3160132</v>
          </cell>
          <cell r="I341">
            <v>12.3</v>
          </cell>
          <cell r="J341">
            <v>12.8</v>
          </cell>
        </row>
        <row r="342">
          <cell r="A342" t="str">
            <v>J2580132</v>
          </cell>
          <cell r="B342" t="str">
            <v>XM 319 Disc 29 Black</v>
          </cell>
          <cell r="C342" t="str">
            <v>-</v>
          </cell>
          <cell r="F342">
            <v>32</v>
          </cell>
          <cell r="H342" t="str">
            <v>J2580132</v>
          </cell>
          <cell r="I342">
            <v>11.8</v>
          </cell>
          <cell r="J342">
            <v>12.3</v>
          </cell>
          <cell r="K342">
            <v>8.6999999999999993</v>
          </cell>
          <cell r="L342">
            <v>253.94</v>
          </cell>
        </row>
        <row r="343">
          <cell r="A343" t="str">
            <v>J2580136</v>
          </cell>
          <cell r="B343" t="str">
            <v>XM 319 Disc 29 Black</v>
          </cell>
          <cell r="C343" t="str">
            <v>-</v>
          </cell>
          <cell r="F343">
            <v>36</v>
          </cell>
          <cell r="H343" t="str">
            <v>J2580136</v>
          </cell>
          <cell r="I343">
            <v>11.8</v>
          </cell>
          <cell r="J343">
            <v>12.3</v>
          </cell>
          <cell r="K343">
            <v>8.6999999999999993</v>
          </cell>
          <cell r="L343">
            <v>253.94</v>
          </cell>
        </row>
        <row r="344">
          <cell r="A344" t="str">
            <v>J2570132</v>
          </cell>
          <cell r="B344" t="str">
            <v>XM 319 Disc 27,5 Black</v>
          </cell>
          <cell r="C344" t="str">
            <v>-</v>
          </cell>
          <cell r="F344">
            <v>32</v>
          </cell>
          <cell r="H344" t="str">
            <v>J2570132</v>
          </cell>
          <cell r="I344">
            <v>11.6</v>
          </cell>
          <cell r="J344">
            <v>12.1</v>
          </cell>
          <cell r="K344">
            <v>8.6999999999999993</v>
          </cell>
          <cell r="L344">
            <v>253.94</v>
          </cell>
        </row>
        <row r="345">
          <cell r="A345" t="str">
            <v>J2570136</v>
          </cell>
          <cell r="B345" t="str">
            <v>XM 319 Disc 27,5 Black</v>
          </cell>
          <cell r="C345" t="str">
            <v>-</v>
          </cell>
          <cell r="F345">
            <v>36</v>
          </cell>
          <cell r="H345" t="str">
            <v>J2570136</v>
          </cell>
          <cell r="I345">
            <v>11.6</v>
          </cell>
          <cell r="J345">
            <v>12.1</v>
          </cell>
          <cell r="K345">
            <v>8.6999999999999993</v>
          </cell>
          <cell r="L345">
            <v>253.94</v>
          </cell>
        </row>
        <row r="346">
          <cell r="A346" t="str">
            <v>J2560132</v>
          </cell>
          <cell r="B346" t="str">
            <v>XM 319 Disc 26 Black</v>
          </cell>
          <cell r="C346" t="str">
            <v>-</v>
          </cell>
          <cell r="F346">
            <v>32</v>
          </cell>
          <cell r="H346" t="str">
            <v>J2560132</v>
          </cell>
          <cell r="I346">
            <v>11.5</v>
          </cell>
          <cell r="J346">
            <v>12</v>
          </cell>
          <cell r="K346">
            <v>8.6999999999999993</v>
          </cell>
          <cell r="L346">
            <v>253.94</v>
          </cell>
        </row>
        <row r="347">
          <cell r="A347" t="str">
            <v>J2560136</v>
          </cell>
          <cell r="B347" t="str">
            <v>XM 319 Disc 26 Black</v>
          </cell>
          <cell r="C347" t="str">
            <v>-</v>
          </cell>
          <cell r="F347">
            <v>36</v>
          </cell>
          <cell r="H347" t="str">
            <v>J2560136</v>
          </cell>
          <cell r="I347">
            <v>11.5</v>
          </cell>
          <cell r="J347">
            <v>12</v>
          </cell>
          <cell r="K347">
            <v>8.6999999999999993</v>
          </cell>
          <cell r="L347">
            <v>253.94</v>
          </cell>
        </row>
        <row r="348">
          <cell r="A348" t="str">
            <v>J2720132</v>
          </cell>
          <cell r="B348" t="str">
            <v>XM 119 Disc 29 Black</v>
          </cell>
          <cell r="C348" t="str">
            <v>-</v>
          </cell>
          <cell r="F348">
            <v>32</v>
          </cell>
          <cell r="H348" t="str">
            <v>J2720132</v>
          </cell>
          <cell r="I348">
            <v>10.7</v>
          </cell>
          <cell r="J348">
            <v>11.2</v>
          </cell>
          <cell r="K348">
            <v>7.45</v>
          </cell>
          <cell r="L348">
            <v>217.45</v>
          </cell>
        </row>
        <row r="349">
          <cell r="A349" t="str">
            <v>J2720136</v>
          </cell>
          <cell r="B349" t="str">
            <v>XM 119 Disc 29 Black</v>
          </cell>
          <cell r="C349" t="str">
            <v>-</v>
          </cell>
          <cell r="F349">
            <v>36</v>
          </cell>
          <cell r="H349" t="str">
            <v>J2720136</v>
          </cell>
          <cell r="I349">
            <v>10.7</v>
          </cell>
          <cell r="J349">
            <v>11.2</v>
          </cell>
          <cell r="K349">
            <v>7.45</v>
          </cell>
          <cell r="L349">
            <v>217.45</v>
          </cell>
        </row>
        <row r="350">
          <cell r="A350" t="str">
            <v>J2590132</v>
          </cell>
          <cell r="B350" t="str">
            <v>XM 119 Disc 27,5 Black</v>
          </cell>
          <cell r="C350" t="str">
            <v>-</v>
          </cell>
          <cell r="F350">
            <v>32</v>
          </cell>
          <cell r="H350" t="str">
            <v>J2590132</v>
          </cell>
          <cell r="I350">
            <v>10.6</v>
          </cell>
          <cell r="J350">
            <v>11.1</v>
          </cell>
          <cell r="K350">
            <v>7.45</v>
          </cell>
          <cell r="L350">
            <v>217.45</v>
          </cell>
        </row>
        <row r="351">
          <cell r="A351" t="str">
            <v>J2680132</v>
          </cell>
          <cell r="B351" t="str">
            <v>XM 119 Disc 26 Black</v>
          </cell>
          <cell r="C351" t="str">
            <v>-</v>
          </cell>
          <cell r="F351">
            <v>32</v>
          </cell>
          <cell r="H351" t="str">
            <v>J2680132</v>
          </cell>
          <cell r="I351">
            <v>10.5</v>
          </cell>
          <cell r="J351">
            <v>11</v>
          </cell>
          <cell r="K351">
            <v>7.45</v>
          </cell>
          <cell r="L351">
            <v>217.45</v>
          </cell>
        </row>
        <row r="352">
          <cell r="A352" t="str">
            <v>J3190132</v>
          </cell>
          <cell r="B352" t="str">
            <v>XM 824 Disc 29 Black</v>
          </cell>
          <cell r="C352" t="str">
            <v>-</v>
          </cell>
          <cell r="F352">
            <v>32</v>
          </cell>
          <cell r="H352" t="str">
            <v>J3190132</v>
          </cell>
          <cell r="I352">
            <v>28.1</v>
          </cell>
          <cell r="J352">
            <v>28.6</v>
          </cell>
        </row>
        <row r="353">
          <cell r="A353" t="str">
            <v>J3180132</v>
          </cell>
          <cell r="B353" t="str">
            <v>XM 824 Disc 27,5 Black</v>
          </cell>
          <cell r="C353" t="str">
            <v>-</v>
          </cell>
          <cell r="F353">
            <v>32</v>
          </cell>
          <cell r="H353" t="str">
            <v>J3180132</v>
          </cell>
          <cell r="I353">
            <v>28</v>
          </cell>
          <cell r="J353">
            <v>28.5</v>
          </cell>
        </row>
        <row r="354">
          <cell r="A354" t="str">
            <v>J3210132</v>
          </cell>
          <cell r="B354" t="str">
            <v>XM 624 Disc 29 Black</v>
          </cell>
          <cell r="C354" t="str">
            <v>-</v>
          </cell>
          <cell r="F354">
            <v>32</v>
          </cell>
          <cell r="H354" t="str">
            <v>J3210132</v>
          </cell>
          <cell r="I354">
            <v>15</v>
          </cell>
          <cell r="J354">
            <v>15.5</v>
          </cell>
        </row>
        <row r="355">
          <cell r="A355" t="str">
            <v>J3200132</v>
          </cell>
          <cell r="B355" t="str">
            <v>XM 624 Disc 27,5 Black</v>
          </cell>
          <cell r="C355" t="str">
            <v>-</v>
          </cell>
          <cell r="F355">
            <v>32</v>
          </cell>
          <cell r="H355" t="str">
            <v>J3200132</v>
          </cell>
          <cell r="I355">
            <v>14.9</v>
          </cell>
          <cell r="J355">
            <v>15.4</v>
          </cell>
        </row>
        <row r="356">
          <cell r="A356" t="str">
            <v>J3230132</v>
          </cell>
          <cell r="B356" t="str">
            <v>XM 424 Disc 29 Black</v>
          </cell>
          <cell r="C356" t="str">
            <v>-</v>
          </cell>
          <cell r="F356">
            <v>32</v>
          </cell>
          <cell r="H356" t="str">
            <v>J3230132</v>
          </cell>
          <cell r="I356">
            <v>12.8</v>
          </cell>
          <cell r="J356">
            <v>13.3</v>
          </cell>
        </row>
        <row r="357">
          <cell r="A357" t="str">
            <v>J3220132</v>
          </cell>
          <cell r="B357" t="str">
            <v>XM 424 Disc 27,5 Black</v>
          </cell>
          <cell r="C357" t="str">
            <v>-</v>
          </cell>
          <cell r="F357">
            <v>32</v>
          </cell>
          <cell r="H357" t="str">
            <v>J3220132</v>
          </cell>
          <cell r="I357">
            <v>12.7</v>
          </cell>
          <cell r="J357">
            <v>13.2</v>
          </cell>
        </row>
        <row r="358">
          <cell r="A358" t="str">
            <v>J3620128</v>
          </cell>
          <cell r="B358" t="str">
            <v>XM 430 Disc 29</v>
          </cell>
          <cell r="C358" t="str">
            <v>-</v>
          </cell>
          <cell r="F358" t="str">
            <v>28</v>
          </cell>
          <cell r="H358" t="str">
            <v>J3620128</v>
          </cell>
          <cell r="I358">
            <v>16.899999999999999</v>
          </cell>
          <cell r="J358">
            <v>17.399999999999999</v>
          </cell>
        </row>
        <row r="359">
          <cell r="A359" t="str">
            <v>J3610128</v>
          </cell>
          <cell r="B359" t="str">
            <v>XM 430 Disc 27,5</v>
          </cell>
          <cell r="C359" t="str">
            <v>-</v>
          </cell>
          <cell r="F359" t="str">
            <v>28</v>
          </cell>
          <cell r="H359" t="str">
            <v>J3610128</v>
          </cell>
          <cell r="I359">
            <v>16.8</v>
          </cell>
          <cell r="J359">
            <v>17.3</v>
          </cell>
        </row>
        <row r="360">
          <cell r="A360" t="str">
            <v>J3250132</v>
          </cell>
          <cell r="B360" t="str">
            <v>EN 827 Disc 29 Black</v>
          </cell>
          <cell r="C360" t="str">
            <v>-</v>
          </cell>
          <cell r="F360">
            <v>32</v>
          </cell>
          <cell r="H360" t="str">
            <v>J3250132</v>
          </cell>
          <cell r="I360">
            <v>28.4</v>
          </cell>
          <cell r="J360">
            <v>28.9</v>
          </cell>
        </row>
        <row r="361">
          <cell r="A361" t="str">
            <v>J3240132</v>
          </cell>
          <cell r="B361" t="str">
            <v>EN 827 Disc 27,5 Black</v>
          </cell>
          <cell r="C361" t="str">
            <v>-</v>
          </cell>
          <cell r="F361">
            <v>32</v>
          </cell>
          <cell r="H361" t="str">
            <v>J3240132</v>
          </cell>
          <cell r="I361">
            <v>28.3</v>
          </cell>
          <cell r="J361">
            <v>28.8</v>
          </cell>
        </row>
        <row r="362">
          <cell r="A362" t="str">
            <v>J3270132</v>
          </cell>
          <cell r="B362" t="str">
            <v>EN 627 Disc 29 Black</v>
          </cell>
          <cell r="C362" t="str">
            <v>-</v>
          </cell>
          <cell r="F362">
            <v>32</v>
          </cell>
          <cell r="H362" t="str">
            <v>J3270132</v>
          </cell>
          <cell r="I362">
            <v>15.2</v>
          </cell>
          <cell r="J362">
            <v>15.7</v>
          </cell>
        </row>
        <row r="363">
          <cell r="A363" t="str">
            <v>J3260132</v>
          </cell>
          <cell r="B363" t="str">
            <v>EN 627 Disc 27,5 Black</v>
          </cell>
          <cell r="C363" t="str">
            <v>-</v>
          </cell>
          <cell r="F363">
            <v>32</v>
          </cell>
          <cell r="H363" t="str">
            <v>J3260132</v>
          </cell>
          <cell r="I363">
            <v>15.1</v>
          </cell>
          <cell r="J363">
            <v>15.6</v>
          </cell>
        </row>
        <row r="364">
          <cell r="A364" t="str">
            <v>J3290132</v>
          </cell>
          <cell r="B364" t="str">
            <v>EN 427 Disc 29 Black</v>
          </cell>
          <cell r="C364" t="str">
            <v>-</v>
          </cell>
          <cell r="F364">
            <v>32</v>
          </cell>
          <cell r="H364" t="str">
            <v>J3290132</v>
          </cell>
          <cell r="I364">
            <v>13.1</v>
          </cell>
          <cell r="J364">
            <v>13.6</v>
          </cell>
        </row>
        <row r="365">
          <cell r="A365" t="str">
            <v>J3280132</v>
          </cell>
          <cell r="B365" t="str">
            <v>EN 427 Disc 27,5 Black</v>
          </cell>
          <cell r="C365" t="str">
            <v>-</v>
          </cell>
          <cell r="F365">
            <v>32</v>
          </cell>
          <cell r="H365" t="str">
            <v>J3280132</v>
          </cell>
          <cell r="I365">
            <v>13</v>
          </cell>
          <cell r="J365">
            <v>13.5</v>
          </cell>
        </row>
        <row r="366">
          <cell r="A366" t="str">
            <v>J3540132</v>
          </cell>
          <cell r="B366" t="str">
            <v>EX 830 Disc 29 Black</v>
          </cell>
          <cell r="C366" t="str">
            <v>-</v>
          </cell>
          <cell r="F366" t="str">
            <v>28</v>
          </cell>
          <cell r="H366" t="str">
            <v>J3540132</v>
          </cell>
          <cell r="I366">
            <v>28.8</v>
          </cell>
          <cell r="J366">
            <v>29.3</v>
          </cell>
        </row>
        <row r="367">
          <cell r="A367" t="str">
            <v>J3300132</v>
          </cell>
          <cell r="B367" t="str">
            <v>EX 830 Disc 27,5 Black</v>
          </cell>
          <cell r="C367" t="str">
            <v>-</v>
          </cell>
          <cell r="F367">
            <v>32</v>
          </cell>
          <cell r="H367" t="str">
            <v>J3300132</v>
          </cell>
          <cell r="I367">
            <v>28.7</v>
          </cell>
          <cell r="J367">
            <v>29.2</v>
          </cell>
        </row>
        <row r="368">
          <cell r="A368" t="str">
            <v>J3300136</v>
          </cell>
          <cell r="B368" t="str">
            <v>EX 830 Disc 27,5 Black</v>
          </cell>
          <cell r="C368" t="str">
            <v>-</v>
          </cell>
          <cell r="F368" t="str">
            <v>36</v>
          </cell>
          <cell r="H368" t="str">
            <v>J3300136</v>
          </cell>
          <cell r="I368">
            <v>28.7</v>
          </cell>
          <cell r="J368">
            <v>29.2</v>
          </cell>
        </row>
        <row r="369">
          <cell r="A369" t="str">
            <v>J2900132</v>
          </cell>
          <cell r="B369" t="str">
            <v>EX 729 Disc 27,5 Black</v>
          </cell>
          <cell r="C369" t="str">
            <v>-</v>
          </cell>
          <cell r="F369">
            <v>32</v>
          </cell>
          <cell r="H369" t="str">
            <v>J2900132</v>
          </cell>
          <cell r="I369">
            <v>27.4</v>
          </cell>
          <cell r="J369">
            <v>27.9</v>
          </cell>
        </row>
        <row r="370">
          <cell r="A370" t="str">
            <v>J2830132</v>
          </cell>
          <cell r="B370" t="str">
            <v>EX 729 Disc Black</v>
          </cell>
          <cell r="C370" t="str">
            <v>-</v>
          </cell>
          <cell r="F370">
            <v>32</v>
          </cell>
          <cell r="H370" t="str">
            <v>J2830132</v>
          </cell>
          <cell r="I370">
            <v>27.3</v>
          </cell>
          <cell r="J370">
            <v>27.8</v>
          </cell>
        </row>
        <row r="371">
          <cell r="A371" t="str">
            <v>J2830136</v>
          </cell>
          <cell r="B371" t="str">
            <v>EX 729 Disc Black</v>
          </cell>
          <cell r="C371" t="str">
            <v>-</v>
          </cell>
          <cell r="F371">
            <v>36</v>
          </cell>
          <cell r="H371" t="str">
            <v>J2830136</v>
          </cell>
          <cell r="I371">
            <v>27.3</v>
          </cell>
          <cell r="J371">
            <v>27.8</v>
          </cell>
        </row>
        <row r="372">
          <cell r="A372" t="str">
            <v>J3550132</v>
          </cell>
          <cell r="B372" t="str">
            <v>EX 630 Disc 29 Black</v>
          </cell>
          <cell r="C372" t="str">
            <v>-</v>
          </cell>
          <cell r="F372" t="str">
            <v>28</v>
          </cell>
          <cell r="H372" t="str">
            <v>J3550132</v>
          </cell>
          <cell r="I372">
            <v>16.899999999999999</v>
          </cell>
          <cell r="J372">
            <v>17.399999999999999</v>
          </cell>
        </row>
        <row r="373">
          <cell r="A373" t="str">
            <v>J3310132</v>
          </cell>
          <cell r="B373" t="str">
            <v>EX 630 Disc 27,5 Black</v>
          </cell>
          <cell r="C373" t="str">
            <v>-</v>
          </cell>
          <cell r="F373">
            <v>32</v>
          </cell>
          <cell r="H373" t="str">
            <v>J3310132</v>
          </cell>
          <cell r="I373">
            <v>16.8</v>
          </cell>
          <cell r="J373">
            <v>17.3</v>
          </cell>
        </row>
        <row r="374">
          <cell r="A374" t="str">
            <v>J3310136</v>
          </cell>
          <cell r="B374" t="str">
            <v>EX 630 Disc 27,5 Black</v>
          </cell>
          <cell r="C374" t="str">
            <v>-</v>
          </cell>
          <cell r="F374" t="str">
            <v>36</v>
          </cell>
          <cell r="H374" t="str">
            <v>J3310136</v>
          </cell>
          <cell r="I374">
            <v>16.8</v>
          </cell>
          <cell r="J374">
            <v>17.3</v>
          </cell>
        </row>
        <row r="375">
          <cell r="A375" t="str">
            <v>J2380132</v>
          </cell>
          <cell r="B375" t="str">
            <v>CXP Pro Black</v>
          </cell>
          <cell r="C375" t="str">
            <v>-</v>
          </cell>
          <cell r="F375">
            <v>32</v>
          </cell>
          <cell r="H375" t="str">
            <v>J2380132</v>
          </cell>
          <cell r="I375">
            <v>28</v>
          </cell>
          <cell r="J375">
            <v>28.5</v>
          </cell>
        </row>
        <row r="376">
          <cell r="A376" t="str">
            <v>J2380136</v>
          </cell>
          <cell r="B376" t="str">
            <v>CXP Pro Black</v>
          </cell>
          <cell r="C376" t="str">
            <v>-</v>
          </cell>
          <cell r="F376">
            <v>36</v>
          </cell>
          <cell r="H376" t="str">
            <v>J2380136</v>
          </cell>
          <cell r="I376">
            <v>28</v>
          </cell>
          <cell r="J376">
            <v>28.5</v>
          </cell>
        </row>
        <row r="377">
          <cell r="A377" t="str">
            <v>J2390128</v>
          </cell>
          <cell r="B377" t="str">
            <v>CXP Elite Black</v>
          </cell>
          <cell r="C377" t="str">
            <v>-</v>
          </cell>
          <cell r="F377">
            <v>28</v>
          </cell>
          <cell r="H377" t="str">
            <v>J2390128</v>
          </cell>
          <cell r="I377">
            <v>14</v>
          </cell>
          <cell r="J377">
            <v>14.5</v>
          </cell>
          <cell r="K377">
            <v>8.6999999999999993</v>
          </cell>
          <cell r="L377">
            <v>253.94</v>
          </cell>
        </row>
        <row r="378">
          <cell r="A378" t="str">
            <v>J2390132</v>
          </cell>
          <cell r="B378" t="str">
            <v>CXP Elite Black</v>
          </cell>
          <cell r="C378" t="str">
            <v>-</v>
          </cell>
          <cell r="F378">
            <v>32</v>
          </cell>
          <cell r="H378" t="str">
            <v>J2390132</v>
          </cell>
          <cell r="I378">
            <v>14</v>
          </cell>
          <cell r="J378">
            <v>14.5</v>
          </cell>
          <cell r="K378">
            <v>8.6999999999999993</v>
          </cell>
          <cell r="L378">
            <v>253.94</v>
          </cell>
        </row>
        <row r="379">
          <cell r="A379" t="str">
            <v>J2400132</v>
          </cell>
          <cell r="B379" t="str">
            <v xml:space="preserve">CXP Black </v>
          </cell>
          <cell r="C379" t="str">
            <v>-</v>
          </cell>
          <cell r="F379">
            <v>32</v>
          </cell>
          <cell r="H379" t="str">
            <v>J2400132</v>
          </cell>
          <cell r="I379">
            <v>12.3</v>
          </cell>
          <cell r="J379">
            <v>12.8</v>
          </cell>
          <cell r="K379">
            <v>7.23</v>
          </cell>
          <cell r="L379">
            <v>211.03</v>
          </cell>
        </row>
        <row r="380">
          <cell r="A380" t="str">
            <v>J2410132</v>
          </cell>
          <cell r="B380" t="str">
            <v>Open Pro T CD</v>
          </cell>
          <cell r="C380" t="str">
            <v>-</v>
          </cell>
          <cell r="F380">
            <v>32</v>
          </cell>
          <cell r="H380" t="str">
            <v>J2410132</v>
          </cell>
          <cell r="I380">
            <v>31.5</v>
          </cell>
          <cell r="J380">
            <v>32</v>
          </cell>
        </row>
        <row r="381">
          <cell r="A381" t="str">
            <v>J2410232</v>
          </cell>
          <cell r="B381" t="str">
            <v>Open Pro T Silver</v>
          </cell>
          <cell r="C381" t="str">
            <v>-</v>
          </cell>
          <cell r="F381">
            <v>32</v>
          </cell>
          <cell r="H381" t="str">
            <v>J2410232</v>
          </cell>
          <cell r="I381">
            <v>25.3</v>
          </cell>
          <cell r="J381">
            <v>25.8</v>
          </cell>
        </row>
        <row r="382">
          <cell r="A382" t="str">
            <v>J2410236</v>
          </cell>
          <cell r="B382" t="str">
            <v>Open Pro T Silver</v>
          </cell>
          <cell r="C382" t="str">
            <v>-</v>
          </cell>
          <cell r="F382">
            <v>36</v>
          </cell>
          <cell r="H382" t="str">
            <v>J2410236</v>
          </cell>
          <cell r="I382">
            <v>25.3</v>
          </cell>
          <cell r="J382">
            <v>25.8</v>
          </cell>
        </row>
        <row r="383">
          <cell r="A383" t="str">
            <v>J3450124</v>
          </cell>
          <cell r="B383" t="str">
            <v>Open Pro C Disc UST</v>
          </cell>
          <cell r="C383" t="str">
            <v>-</v>
          </cell>
          <cell r="F383">
            <v>24</v>
          </cell>
          <cell r="H383" t="str">
            <v>J3450124</v>
          </cell>
          <cell r="I383">
            <v>48.1</v>
          </cell>
          <cell r="J383">
            <v>48.6</v>
          </cell>
        </row>
        <row r="384">
          <cell r="A384" t="str">
            <v>J3450128</v>
          </cell>
          <cell r="B384" t="str">
            <v>Open Pro C Disc UST</v>
          </cell>
          <cell r="C384" t="str">
            <v>-</v>
          </cell>
          <cell r="F384">
            <v>28</v>
          </cell>
          <cell r="H384" t="str">
            <v>J3450128</v>
          </cell>
          <cell r="I384">
            <v>48.1</v>
          </cell>
          <cell r="J384">
            <v>48.6</v>
          </cell>
        </row>
        <row r="385">
          <cell r="A385" t="str">
            <v>J3450132</v>
          </cell>
          <cell r="B385" t="str">
            <v>Open Pro C Disc UST</v>
          </cell>
          <cell r="C385" t="str">
            <v>-</v>
          </cell>
          <cell r="F385">
            <v>32</v>
          </cell>
          <cell r="H385" t="str">
            <v>J3450132</v>
          </cell>
          <cell r="I385">
            <v>48.1</v>
          </cell>
          <cell r="J385">
            <v>48.6</v>
          </cell>
        </row>
        <row r="386">
          <cell r="A386" t="str">
            <v>J3430124</v>
          </cell>
          <cell r="B386" t="str">
            <v>Open Pro C UST</v>
          </cell>
          <cell r="C386" t="str">
            <v>-</v>
          </cell>
          <cell r="F386">
            <v>24</v>
          </cell>
          <cell r="H386" t="str">
            <v>J3430124</v>
          </cell>
          <cell r="I386">
            <v>43.7</v>
          </cell>
          <cell r="J386">
            <v>44.2</v>
          </cell>
        </row>
        <row r="387">
          <cell r="A387" t="str">
            <v>J3430128</v>
          </cell>
          <cell r="B387" t="str">
            <v>Open Pro C UST</v>
          </cell>
          <cell r="C387" t="str">
            <v>-</v>
          </cell>
          <cell r="F387">
            <v>28</v>
          </cell>
          <cell r="H387" t="str">
            <v>J3430128</v>
          </cell>
          <cell r="I387">
            <v>43.7</v>
          </cell>
          <cell r="J387">
            <v>44.2</v>
          </cell>
        </row>
        <row r="388">
          <cell r="A388" t="str">
            <v>J3430132</v>
          </cell>
          <cell r="B388" t="str">
            <v>Open Pro C UST</v>
          </cell>
          <cell r="C388" t="str">
            <v>-</v>
          </cell>
          <cell r="F388">
            <v>32</v>
          </cell>
          <cell r="H388" t="str">
            <v>J3430132</v>
          </cell>
          <cell r="I388">
            <v>43.7</v>
          </cell>
          <cell r="J388">
            <v>44.2</v>
          </cell>
        </row>
        <row r="389">
          <cell r="A389" t="str">
            <v>J2420132</v>
          </cell>
          <cell r="B389" t="str">
            <v>Open Pro C CD</v>
          </cell>
          <cell r="C389" t="str">
            <v>-</v>
          </cell>
          <cell r="F389">
            <v>32</v>
          </cell>
          <cell r="H389" t="str">
            <v>J2420132</v>
          </cell>
          <cell r="I389">
            <v>31.5</v>
          </cell>
          <cell r="J389">
            <v>32</v>
          </cell>
        </row>
        <row r="390">
          <cell r="A390" t="str">
            <v>J2420136</v>
          </cell>
          <cell r="B390" t="str">
            <v>Open Pro C CD</v>
          </cell>
          <cell r="C390" t="str">
            <v>-</v>
          </cell>
          <cell r="F390">
            <v>36</v>
          </cell>
          <cell r="H390" t="str">
            <v>J2420136</v>
          </cell>
          <cell r="I390">
            <v>31.5</v>
          </cell>
          <cell r="J390">
            <v>32</v>
          </cell>
        </row>
        <row r="391">
          <cell r="A391" t="str">
            <v>J2420228</v>
          </cell>
          <cell r="B391" t="str">
            <v>Open Pro C Black</v>
          </cell>
          <cell r="C391" t="str">
            <v>-</v>
          </cell>
          <cell r="F391">
            <v>28</v>
          </cell>
          <cell r="H391" t="str">
            <v>J2420228</v>
          </cell>
          <cell r="I391">
            <v>28.3</v>
          </cell>
          <cell r="J391">
            <v>28.8</v>
          </cell>
        </row>
        <row r="392">
          <cell r="A392" t="str">
            <v>J2420232</v>
          </cell>
          <cell r="B392" t="str">
            <v>Open Pro C Black</v>
          </cell>
          <cell r="C392" t="str">
            <v>-</v>
          </cell>
          <cell r="F392">
            <v>32</v>
          </cell>
          <cell r="H392" t="str">
            <v>J2420232</v>
          </cell>
          <cell r="I392">
            <v>28.3</v>
          </cell>
          <cell r="J392">
            <v>28.8</v>
          </cell>
        </row>
        <row r="393">
          <cell r="A393" t="str">
            <v>J2420236</v>
          </cell>
          <cell r="B393" t="str">
            <v>Open Pro C Black</v>
          </cell>
          <cell r="C393" t="str">
            <v>-</v>
          </cell>
          <cell r="F393">
            <v>36</v>
          </cell>
          <cell r="H393" t="str">
            <v>J2420236</v>
          </cell>
          <cell r="I393">
            <v>28.3</v>
          </cell>
          <cell r="J393">
            <v>28.8</v>
          </cell>
        </row>
        <row r="394">
          <cell r="A394" t="str">
            <v>J2420332</v>
          </cell>
          <cell r="B394" t="str">
            <v>Open Pro C Black - 650</v>
          </cell>
          <cell r="C394" t="str">
            <v>-</v>
          </cell>
          <cell r="F394">
            <v>32</v>
          </cell>
          <cell r="H394" t="str">
            <v>J2420332</v>
          </cell>
          <cell r="I394">
            <v>28.3</v>
          </cell>
          <cell r="J394">
            <v>28.8</v>
          </cell>
        </row>
        <row r="395">
          <cell r="A395" t="str">
            <v>J2420432</v>
          </cell>
          <cell r="B395" t="str">
            <v>Open Pro C Silver</v>
          </cell>
          <cell r="C395" t="str">
            <v>-</v>
          </cell>
          <cell r="F395">
            <v>32</v>
          </cell>
          <cell r="H395" t="str">
            <v>J2420432</v>
          </cell>
          <cell r="I395">
            <v>25.3</v>
          </cell>
          <cell r="J395">
            <v>25.8</v>
          </cell>
        </row>
        <row r="396">
          <cell r="A396" t="str">
            <v>J2420436</v>
          </cell>
          <cell r="B396" t="str">
            <v>Open Pro C Silver</v>
          </cell>
          <cell r="C396" t="str">
            <v>-</v>
          </cell>
          <cell r="F396">
            <v>36</v>
          </cell>
          <cell r="H396" t="str">
            <v>J2420436</v>
          </cell>
          <cell r="I396">
            <v>25.3</v>
          </cell>
          <cell r="J396">
            <v>25.8</v>
          </cell>
        </row>
        <row r="397">
          <cell r="A397" t="str">
            <v>J2430132</v>
          </cell>
          <cell r="B397" t="str">
            <v>Open Elite Black</v>
          </cell>
          <cell r="C397" t="str">
            <v>-</v>
          </cell>
          <cell r="F397">
            <v>32</v>
          </cell>
          <cell r="H397" t="str">
            <v>J2430132</v>
          </cell>
          <cell r="I397">
            <v>14.6</v>
          </cell>
          <cell r="J397">
            <v>15.1</v>
          </cell>
          <cell r="K397">
            <v>11.21</v>
          </cell>
          <cell r="L397">
            <v>327.2</v>
          </cell>
        </row>
        <row r="398">
          <cell r="A398" t="str">
            <v>J2430136</v>
          </cell>
          <cell r="B398" t="str">
            <v>Open Elite Black</v>
          </cell>
          <cell r="C398" t="str">
            <v>-</v>
          </cell>
          <cell r="F398">
            <v>36</v>
          </cell>
          <cell r="H398" t="str">
            <v>J2430136</v>
          </cell>
          <cell r="I398">
            <v>14.6</v>
          </cell>
          <cell r="J398">
            <v>15.1</v>
          </cell>
          <cell r="K398">
            <v>11.21</v>
          </cell>
          <cell r="L398">
            <v>327.2</v>
          </cell>
        </row>
        <row r="399">
          <cell r="A399" t="str">
            <v>J2430232</v>
          </cell>
          <cell r="B399" t="str">
            <v>Open Elite Silver</v>
          </cell>
          <cell r="C399" t="str">
            <v>-</v>
          </cell>
          <cell r="F399">
            <v>32</v>
          </cell>
          <cell r="H399" t="str">
            <v>J2430232</v>
          </cell>
          <cell r="I399">
            <v>12.5</v>
          </cell>
          <cell r="J399">
            <v>13</v>
          </cell>
          <cell r="K399">
            <v>11.21</v>
          </cell>
          <cell r="L399">
            <v>327.2</v>
          </cell>
        </row>
        <row r="400">
          <cell r="A400" t="str">
            <v>J2430236</v>
          </cell>
          <cell r="B400" t="str">
            <v>Open Elite Silver</v>
          </cell>
          <cell r="C400" t="str">
            <v>-</v>
          </cell>
          <cell r="F400">
            <v>36</v>
          </cell>
          <cell r="H400" t="str">
            <v>J2430236</v>
          </cell>
          <cell r="I400">
            <v>12.5</v>
          </cell>
          <cell r="J400">
            <v>13</v>
          </cell>
          <cell r="K400">
            <v>11.21</v>
          </cell>
          <cell r="L400">
            <v>327.2</v>
          </cell>
        </row>
        <row r="401">
          <cell r="A401" t="str">
            <v>J2440132</v>
          </cell>
          <cell r="B401" t="str">
            <v>A 719 Black</v>
          </cell>
          <cell r="C401" t="str">
            <v>-</v>
          </cell>
          <cell r="F401">
            <v>32</v>
          </cell>
          <cell r="H401" t="str">
            <v>J2440132</v>
          </cell>
          <cell r="I401">
            <v>27.8</v>
          </cell>
          <cell r="J401">
            <v>28.3</v>
          </cell>
        </row>
        <row r="402">
          <cell r="A402" t="str">
            <v>J2440136</v>
          </cell>
          <cell r="B402" t="str">
            <v>A 719 Black</v>
          </cell>
          <cell r="C402" t="str">
            <v>-</v>
          </cell>
          <cell r="F402" t="str">
            <v>36</v>
          </cell>
          <cell r="H402" t="str">
            <v>J2440136</v>
          </cell>
          <cell r="I402">
            <v>27.8</v>
          </cell>
          <cell r="J402">
            <v>28.3</v>
          </cell>
        </row>
        <row r="403">
          <cell r="A403" t="str">
            <v>J2450132</v>
          </cell>
          <cell r="B403" t="str">
            <v>A 319 Black</v>
          </cell>
          <cell r="C403" t="str">
            <v>-</v>
          </cell>
          <cell r="F403">
            <v>32</v>
          </cell>
          <cell r="H403" t="str">
            <v>J2450132</v>
          </cell>
          <cell r="I403">
            <v>15.2</v>
          </cell>
          <cell r="J403">
            <v>15.7</v>
          </cell>
        </row>
        <row r="404">
          <cell r="A404" t="str">
            <v>J2450136</v>
          </cell>
          <cell r="B404" t="str">
            <v>A 319 Black</v>
          </cell>
          <cell r="C404" t="str">
            <v>-</v>
          </cell>
          <cell r="F404">
            <v>36</v>
          </cell>
          <cell r="H404" t="str">
            <v>J2450136</v>
          </cell>
          <cell r="I404">
            <v>15.2</v>
          </cell>
          <cell r="J404">
            <v>15.7</v>
          </cell>
        </row>
        <row r="405">
          <cell r="A405" t="str">
            <v>J2450232</v>
          </cell>
          <cell r="B405" t="str">
            <v>A 319 Silver</v>
          </cell>
          <cell r="C405" t="str">
            <v>-</v>
          </cell>
          <cell r="F405">
            <v>32</v>
          </cell>
          <cell r="H405" t="str">
            <v>J2450232</v>
          </cell>
          <cell r="I405">
            <v>14.1</v>
          </cell>
          <cell r="J405">
            <v>14.6</v>
          </cell>
        </row>
        <row r="406">
          <cell r="A406" t="str">
            <v>J2450236</v>
          </cell>
          <cell r="B406" t="str">
            <v>A 319 Silver</v>
          </cell>
          <cell r="C406" t="str">
            <v>-</v>
          </cell>
          <cell r="F406">
            <v>36</v>
          </cell>
          <cell r="H406" t="str">
            <v>J2450236</v>
          </cell>
          <cell r="I406">
            <v>14.1</v>
          </cell>
          <cell r="J406">
            <v>14.6</v>
          </cell>
        </row>
        <row r="407">
          <cell r="A407" t="str">
            <v>J2460132</v>
          </cell>
          <cell r="B407" t="str">
            <v>A 119 Black</v>
          </cell>
          <cell r="C407" t="str">
            <v>-</v>
          </cell>
          <cell r="F407">
            <v>32</v>
          </cell>
          <cell r="H407" t="str">
            <v>J2460132</v>
          </cell>
          <cell r="I407">
            <v>9.4</v>
          </cell>
          <cell r="J407">
            <v>9.9</v>
          </cell>
          <cell r="K407">
            <v>9.4499999999999993</v>
          </cell>
          <cell r="L407">
            <v>327.2</v>
          </cell>
        </row>
        <row r="408">
          <cell r="A408" t="str">
            <v>J2460136</v>
          </cell>
          <cell r="B408" t="str">
            <v>A 119 Black</v>
          </cell>
          <cell r="C408" t="str">
            <v>-</v>
          </cell>
          <cell r="F408">
            <v>36</v>
          </cell>
          <cell r="H408" t="str">
            <v>J2460136</v>
          </cell>
          <cell r="I408">
            <v>9.4</v>
          </cell>
          <cell r="J408">
            <v>9.9</v>
          </cell>
          <cell r="K408">
            <v>9.4499999999999993</v>
          </cell>
          <cell r="L408">
            <v>327.2</v>
          </cell>
        </row>
        <row r="409">
          <cell r="A409" t="str">
            <v>V2720101</v>
          </cell>
          <cell r="B409" t="str">
            <v>MAVIC SPEED RELEASE</v>
          </cell>
          <cell r="C409" t="str">
            <v>12x100</v>
          </cell>
          <cell r="F409" t="str">
            <v>Front</v>
          </cell>
          <cell r="G409" t="str">
            <v>X1</v>
          </cell>
          <cell r="H409" t="str">
            <v>V2720101</v>
          </cell>
          <cell r="I409">
            <v>28</v>
          </cell>
          <cell r="J409">
            <v>28.1</v>
          </cell>
        </row>
        <row r="410">
          <cell r="A410" t="str">
            <v>V2720701</v>
          </cell>
          <cell r="B410" t="str">
            <v>MAVIC SPEED RELEASE</v>
          </cell>
          <cell r="C410" t="str">
            <v>12x110</v>
          </cell>
          <cell r="F410" t="str">
            <v>Front</v>
          </cell>
          <cell r="G410" t="str">
            <v>x1</v>
          </cell>
          <cell r="H410" t="str">
            <v>V2720701</v>
          </cell>
          <cell r="I410">
            <v>28</v>
          </cell>
          <cell r="J410">
            <v>28.1</v>
          </cell>
        </row>
        <row r="411">
          <cell r="A411" t="str">
            <v>V2720201</v>
          </cell>
          <cell r="B411" t="str">
            <v>MAVIC SPEED RELEASE</v>
          </cell>
          <cell r="C411" t="str">
            <v>12x142</v>
          </cell>
          <cell r="F411" t="str">
            <v>Rear</v>
          </cell>
          <cell r="G411" t="str">
            <v>X1</v>
          </cell>
          <cell r="H411" t="str">
            <v>V2720201</v>
          </cell>
          <cell r="I411">
            <v>28</v>
          </cell>
          <cell r="J411">
            <v>28.1</v>
          </cell>
        </row>
        <row r="412">
          <cell r="A412" t="str">
            <v>V2720301</v>
          </cell>
          <cell r="B412" t="str">
            <v>MAVIC SPEED RELEASE</v>
          </cell>
          <cell r="C412" t="str">
            <v>12x148</v>
          </cell>
          <cell r="F412" t="str">
            <v>Rear</v>
          </cell>
          <cell r="G412" t="str">
            <v>X1</v>
          </cell>
          <cell r="H412" t="str">
            <v>V2720301</v>
          </cell>
          <cell r="I412">
            <v>28</v>
          </cell>
          <cell r="J412">
            <v>28.1</v>
          </cell>
        </row>
        <row r="413">
          <cell r="A413" t="str">
            <v>V3300101</v>
          </cell>
          <cell r="B413" t="str">
            <v>MAVIC SPEED RELEASE READY THRU AXLE</v>
          </cell>
          <cell r="C413" t="str">
            <v>12x100</v>
          </cell>
          <cell r="F413" t="str">
            <v>Front</v>
          </cell>
          <cell r="G413" t="str">
            <v>X1</v>
          </cell>
          <cell r="H413" t="str">
            <v>V3300101</v>
          </cell>
          <cell r="I413">
            <v>15</v>
          </cell>
          <cell r="J413">
            <v>15.1</v>
          </cell>
        </row>
        <row r="414">
          <cell r="A414" t="str">
            <v>V3300501</v>
          </cell>
          <cell r="B414" t="str">
            <v>MAVIC SPEED RELEASE READY THRU AXLE</v>
          </cell>
          <cell r="C414" t="str">
            <v>12x110</v>
          </cell>
          <cell r="F414" t="str">
            <v>Front</v>
          </cell>
          <cell r="G414" t="str">
            <v>X1</v>
          </cell>
          <cell r="H414" t="str">
            <v>V3300101</v>
          </cell>
          <cell r="I414">
            <v>15</v>
          </cell>
          <cell r="J414">
            <v>15.1</v>
          </cell>
        </row>
        <row r="415">
          <cell r="A415" t="str">
            <v>V3300201</v>
          </cell>
          <cell r="B415" t="str">
            <v>MAVIC SPEED RELEASE READY THRU AXLE</v>
          </cell>
          <cell r="C415" t="str">
            <v>12x142</v>
          </cell>
          <cell r="F415" t="str">
            <v>Rear</v>
          </cell>
          <cell r="G415" t="str">
            <v>X1</v>
          </cell>
          <cell r="H415" t="str">
            <v>V3300201</v>
          </cell>
          <cell r="I415">
            <v>15</v>
          </cell>
          <cell r="J415">
            <v>15.1</v>
          </cell>
        </row>
        <row r="416">
          <cell r="A416" t="str">
            <v>V3300301</v>
          </cell>
          <cell r="B416" t="str">
            <v>MAVIC SPEED RELEASE READY THRU AXLE</v>
          </cell>
          <cell r="C416" t="str">
            <v>12x148</v>
          </cell>
          <cell r="F416" t="str">
            <v>Rear</v>
          </cell>
          <cell r="G416" t="str">
            <v>X1</v>
          </cell>
          <cell r="H416" t="str">
            <v>V3300401</v>
          </cell>
          <cell r="I416">
            <v>15</v>
          </cell>
          <cell r="J416">
            <v>15.1</v>
          </cell>
        </row>
        <row r="417">
          <cell r="A417" t="str">
            <v>V3560101</v>
          </cell>
          <cell r="B417" t="str">
            <v>35mm UST Valve for 20 to 29mm Deep rims</v>
          </cell>
          <cell r="H417" t="str">
            <v>V3560101</v>
          </cell>
          <cell r="I417">
            <v>7.3</v>
          </cell>
          <cell r="J417">
            <v>7.4</v>
          </cell>
        </row>
        <row r="418">
          <cell r="A418" t="str">
            <v>V3310101</v>
          </cell>
          <cell r="B418" t="str">
            <v>57mm UST Valve for 30 to 45mm Deep rims</v>
          </cell>
          <cell r="H418" t="str">
            <v>V3310101</v>
          </cell>
          <cell r="I418">
            <v>9.5</v>
          </cell>
          <cell r="J418">
            <v>9.6</v>
          </cell>
        </row>
        <row r="419">
          <cell r="A419" t="str">
            <v>V3310201</v>
          </cell>
          <cell r="B419" t="str">
            <v>80mm UST Valve for 46 to 66mm Deep rims</v>
          </cell>
          <cell r="H419" t="str">
            <v>V3310201</v>
          </cell>
          <cell r="I419">
            <v>14</v>
          </cell>
          <cell r="J419">
            <v>14.1</v>
          </cell>
        </row>
        <row r="420">
          <cell r="A420" t="str">
            <v>V3420101</v>
          </cell>
          <cell r="B420" t="str">
            <v>10 x 25mm UST Tape for 19 to 22mm ROAD Rims (approx. 330 rims)</v>
          </cell>
          <cell r="H420" t="str">
            <v>V3420101</v>
          </cell>
          <cell r="I420">
            <v>540</v>
          </cell>
          <cell r="J420">
            <v>540.1</v>
          </cell>
        </row>
        <row r="421">
          <cell r="A421" t="str">
            <v>V3390101</v>
          </cell>
          <cell r="B421" t="str">
            <v>10 x 25mm UST Tape for 21 to 24mm wide rims (approx. 330 rims)</v>
          </cell>
          <cell r="H421" t="str">
            <v>V3390101</v>
          </cell>
          <cell r="I421">
            <v>280</v>
          </cell>
          <cell r="J421">
            <v>280.10000000000002</v>
          </cell>
        </row>
        <row r="422">
          <cell r="A422" t="str">
            <v>V3410101</v>
          </cell>
          <cell r="B422" t="str">
            <v>10 x 28mm UST Tape for 25 to 27mm wide rims (approx. 330 rims)</v>
          </cell>
          <cell r="H422" t="str">
            <v>V3410101</v>
          </cell>
          <cell r="I422">
            <v>320</v>
          </cell>
          <cell r="J422">
            <v>320.10000000000002</v>
          </cell>
        </row>
        <row r="423">
          <cell r="A423" t="str">
            <v>V3400101</v>
          </cell>
          <cell r="B423" t="str">
            <v>10 x 32mm UST Tape for 30mm wide rims (approx. 330 rims)</v>
          </cell>
          <cell r="H423" t="str">
            <v>V3400101</v>
          </cell>
          <cell r="I423">
            <v>360</v>
          </cell>
          <cell r="J423">
            <v>360.1</v>
          </cell>
        </row>
        <row r="424">
          <cell r="A424" t="str">
            <v>V3770101</v>
          </cell>
          <cell r="B424" t="str">
            <v>10 x 40mm UST Tape for 35mm wide rims +  (approx. 330 rims)</v>
          </cell>
          <cell r="H424" t="str">
            <v>V3770101</v>
          </cell>
          <cell r="I424">
            <v>450</v>
          </cell>
          <cell r="J424">
            <v>450.1</v>
          </cell>
        </row>
      </sheetData>
      <sheetData sheetId="1">
        <row r="1">
          <cell r="A1" t="str">
            <v>MAVICMY19OEMPRICELIST-EUROS</v>
          </cell>
        </row>
        <row r="3">
          <cell r="A3" t="str">
            <v>REFERENCE</v>
          </cell>
          <cell r="B3" t="str">
            <v>MODEL</v>
          </cell>
          <cell r="D3" t="str">
            <v>TYRE / TUBULAR TYPE</v>
          </cell>
          <cell r="E3" t="str">
            <v>WHEEL ACCESSORIES</v>
          </cell>
          <cell r="F3" t="str">
            <v>FRONT / REAR COMPATIBILITY</v>
          </cell>
          <cell r="G3" t="str">
            <v>BY</v>
          </cell>
          <cell r="H3" t="str">
            <v>REFERENCE</v>
          </cell>
          <cell r="I3" t="str">
            <v>MY19
GROSS PRICE €
EXW ROMANIA</v>
          </cell>
          <cell r="J3" t="str">
            <v>MY19
GROSS PRICE €
DDP EUROPE</v>
          </cell>
        </row>
        <row r="6">
          <cell r="A6" t="str">
            <v>F7074101</v>
          </cell>
          <cell r="B6" t="str">
            <v>iO RIO</v>
          </cell>
          <cell r="C6" t="str">
            <v>-</v>
          </cell>
          <cell r="D6" t="str">
            <v>(w/o tyre)</v>
          </cell>
          <cell r="E6" t="str">
            <v>Axle bolts</v>
          </cell>
          <cell r="F6" t="str">
            <v>Front</v>
          </cell>
          <cell r="G6" t="str">
            <v>X1</v>
          </cell>
          <cell r="H6" t="str">
            <v>F7074101</v>
          </cell>
          <cell r="I6">
            <v>2147</v>
          </cell>
          <cell r="J6">
            <v>2150</v>
          </cell>
        </row>
        <row r="7">
          <cell r="A7" t="str">
            <v>F7177101</v>
          </cell>
          <cell r="B7" t="str">
            <v>COMETE</v>
          </cell>
          <cell r="C7" t="str">
            <v>-</v>
          </cell>
          <cell r="D7" t="str">
            <v>(w/o tyre)</v>
          </cell>
          <cell r="E7" t="str">
            <v>Axle bolts</v>
          </cell>
          <cell r="F7" t="str">
            <v>Front</v>
          </cell>
          <cell r="G7" t="str">
            <v>X1</v>
          </cell>
          <cell r="H7" t="str">
            <v>F7177101</v>
          </cell>
          <cell r="I7">
            <v>1277</v>
          </cell>
          <cell r="J7">
            <v>1280</v>
          </cell>
        </row>
        <row r="8">
          <cell r="A8" t="str">
            <v>R9935101</v>
          </cell>
          <cell r="B8" t="str">
            <v>COMETE</v>
          </cell>
          <cell r="C8" t="str">
            <v>-</v>
          </cell>
          <cell r="F8" t="str">
            <v>Rear</v>
          </cell>
          <cell r="G8" t="str">
            <v>X1</v>
          </cell>
          <cell r="H8" t="str">
            <v>R9935101</v>
          </cell>
          <cell r="I8">
            <v>1277</v>
          </cell>
          <cell r="J8">
            <v>1280</v>
          </cell>
        </row>
        <row r="9">
          <cell r="A9" t="str">
            <v>F3250110</v>
          </cell>
          <cell r="B9" t="str">
            <v>ELLIPSE</v>
          </cell>
          <cell r="C9" t="str">
            <v>-</v>
          </cell>
          <cell r="D9" t="str">
            <v>(w/o tyre)</v>
          </cell>
          <cell r="E9" t="str">
            <v>Axle bolts</v>
          </cell>
          <cell r="F9" t="str">
            <v>Front</v>
          </cell>
          <cell r="G9" t="str">
            <v>X1</v>
          </cell>
          <cell r="H9" t="str">
            <v>F3250110</v>
          </cell>
          <cell r="I9">
            <v>100</v>
          </cell>
          <cell r="J9">
            <v>103</v>
          </cell>
        </row>
        <row r="10">
          <cell r="A10" t="str">
            <v>R5670110</v>
          </cell>
          <cell r="B10" t="str">
            <v>ELLIPSE</v>
          </cell>
          <cell r="C10" t="str">
            <v>-</v>
          </cell>
          <cell r="F10" t="str">
            <v>Rear</v>
          </cell>
          <cell r="G10" t="str">
            <v>X1</v>
          </cell>
          <cell r="H10" t="str">
            <v>R5670110</v>
          </cell>
          <cell r="I10">
            <v>123</v>
          </cell>
          <cell r="J10">
            <v>126</v>
          </cell>
        </row>
        <row r="11">
          <cell r="A11" t="str">
            <v>R9936125</v>
          </cell>
          <cell r="B11" t="str">
            <v>COMETE ROAD T</v>
          </cell>
          <cell r="C11" t="str">
            <v>10x130</v>
          </cell>
          <cell r="D11" t="str">
            <v>Yksion Pro SSC PowerLink Tub23</v>
          </cell>
          <cell r="E11" t="str">
            <v>QR adapters, QR, brake pads</v>
          </cell>
          <cell r="F11" t="str">
            <v>Rear M11</v>
          </cell>
          <cell r="G11" t="str">
            <v>X1</v>
          </cell>
          <cell r="H11" t="str">
            <v>R9936125</v>
          </cell>
          <cell r="I11">
            <v>1397</v>
          </cell>
          <cell r="J11">
            <v>1400</v>
          </cell>
        </row>
        <row r="12">
          <cell r="A12" t="str">
            <v>F8542125</v>
          </cell>
          <cell r="B12" t="str">
            <v>COMETE PRO CARBON SL C DISC CL</v>
          </cell>
          <cell r="C12" t="str">
            <v>12x100</v>
          </cell>
          <cell r="D12" t="str">
            <v>Yksion Pro UST 25</v>
          </cell>
          <cell r="E12" t="str">
            <v>tubeless tape 25mm, 
tubeless valve 80mm, inner tube</v>
          </cell>
          <cell r="F12" t="str">
            <v>Front</v>
          </cell>
          <cell r="G12" t="str">
            <v>X6</v>
          </cell>
          <cell r="H12" t="str">
            <v>F8542125</v>
          </cell>
          <cell r="I12">
            <v>454</v>
          </cell>
          <cell r="J12">
            <v>457</v>
          </cell>
        </row>
        <row r="13">
          <cell r="A13" t="str">
            <v>R3004130</v>
          </cell>
          <cell r="B13" t="str">
            <v>COMETE PRO CARBON SL C DISC CL</v>
          </cell>
          <cell r="C13" t="str">
            <v>12x142</v>
          </cell>
          <cell r="F13" t="str">
            <v>Rear M11</v>
          </cell>
          <cell r="G13" t="str">
            <v>X6</v>
          </cell>
          <cell r="H13" t="str">
            <v>R3004130</v>
          </cell>
          <cell r="I13">
            <v>555</v>
          </cell>
          <cell r="J13">
            <v>558</v>
          </cell>
        </row>
        <row r="14">
          <cell r="A14" t="str">
            <v>F8544125</v>
          </cell>
          <cell r="B14" t="str">
            <v>COMETE PRO CARBON SL C</v>
          </cell>
          <cell r="C14" t="str">
            <v>9x100</v>
          </cell>
          <cell r="D14" t="str">
            <v>Yksion Pro UST 25</v>
          </cell>
          <cell r="E14" t="str">
            <v>QR adapters, QR, tubeless tape 23mm, tubeless valve 80mm, inner tube</v>
          </cell>
          <cell r="F14" t="str">
            <v>Front</v>
          </cell>
          <cell r="G14" t="str">
            <v>X6</v>
          </cell>
          <cell r="H14" t="str">
            <v>F8544125</v>
          </cell>
          <cell r="I14">
            <v>444</v>
          </cell>
          <cell r="J14">
            <v>447</v>
          </cell>
        </row>
        <row r="15">
          <cell r="A15" t="str">
            <v>R3006130</v>
          </cell>
          <cell r="B15" t="str">
            <v>COMETE PRO CARBON SL C</v>
          </cell>
          <cell r="C15" t="str">
            <v>10x130</v>
          </cell>
          <cell r="F15" t="str">
            <v>Rear M11</v>
          </cell>
          <cell r="G15" t="str">
            <v>X6</v>
          </cell>
          <cell r="H15" t="str">
            <v>R3006130</v>
          </cell>
          <cell r="I15">
            <v>544</v>
          </cell>
          <cell r="J15">
            <v>547</v>
          </cell>
        </row>
        <row r="16">
          <cell r="A16" t="str">
            <v>F8480125</v>
          </cell>
          <cell r="B16" t="str">
            <v>COMETE PRO CARBON DISC CL</v>
          </cell>
          <cell r="C16" t="str">
            <v>12x100</v>
          </cell>
          <cell r="D16" t="str">
            <v>Yksion Pro GripLink 25</v>
          </cell>
          <cell r="E16" t="str">
            <v>QR adapters, QR, brake pads, inner tube</v>
          </cell>
          <cell r="F16" t="str">
            <v>Front</v>
          </cell>
          <cell r="G16" t="str">
            <v>X6</v>
          </cell>
          <cell r="H16" t="str">
            <v>F8480125</v>
          </cell>
          <cell r="I16">
            <v>285</v>
          </cell>
          <cell r="J16">
            <v>288</v>
          </cell>
        </row>
        <row r="17">
          <cell r="A17" t="str">
            <v>R2936130</v>
          </cell>
          <cell r="B17" t="str">
            <v>COMETE PRO CARBON DISC CL</v>
          </cell>
          <cell r="C17" t="str">
            <v>12x142</v>
          </cell>
          <cell r="D17" t="str">
            <v>Yksion Pro PowerLink 25</v>
          </cell>
          <cell r="F17" t="str">
            <v>Rear M11</v>
          </cell>
          <cell r="G17" t="str">
            <v>X6</v>
          </cell>
          <cell r="H17" t="str">
            <v>R2936130</v>
          </cell>
          <cell r="I17">
            <v>349</v>
          </cell>
          <cell r="J17">
            <v>352</v>
          </cell>
        </row>
        <row r="18">
          <cell r="A18" t="str">
            <v>F8478125</v>
          </cell>
          <cell r="B18" t="str">
            <v>COMETE PRO CARBON EXALITH</v>
          </cell>
          <cell r="C18" t="str">
            <v>9x100</v>
          </cell>
          <cell r="D18" t="str">
            <v>Yksion Pro GripLink 25</v>
          </cell>
          <cell r="E18" t="str">
            <v>QR adapters, QR, brake pads, inner tube</v>
          </cell>
          <cell r="F18" t="str">
            <v>Front</v>
          </cell>
          <cell r="G18" t="str">
            <v>X6</v>
          </cell>
          <cell r="H18" t="str">
            <v>F8478125</v>
          </cell>
          <cell r="I18">
            <v>319</v>
          </cell>
          <cell r="J18">
            <v>322</v>
          </cell>
        </row>
        <row r="19">
          <cell r="A19" t="str">
            <v>R2934130</v>
          </cell>
          <cell r="B19" t="str">
            <v>COMETE PRO CARBON EXALITH</v>
          </cell>
          <cell r="C19" t="str">
            <v>10x130</v>
          </cell>
          <cell r="D19" t="str">
            <v>Yksion Pro PowerLink 25</v>
          </cell>
          <cell r="F19" t="str">
            <v>Rear M11</v>
          </cell>
          <cell r="G19" t="str">
            <v>X6</v>
          </cell>
          <cell r="H19" t="str">
            <v>R2934130</v>
          </cell>
          <cell r="I19">
            <v>390</v>
          </cell>
          <cell r="J19">
            <v>393</v>
          </cell>
        </row>
        <row r="20">
          <cell r="A20" t="str">
            <v>F8482125</v>
          </cell>
          <cell r="B20" t="str">
            <v>COMETE PRO CARBON</v>
          </cell>
          <cell r="C20" t="str">
            <v>9x100</v>
          </cell>
          <cell r="D20" t="str">
            <v>Yksion Pro GripLink 25</v>
          </cell>
          <cell r="E20" t="str">
            <v>QR adapters, QR, brake pads, inner tube</v>
          </cell>
          <cell r="F20" t="str">
            <v>Front</v>
          </cell>
          <cell r="G20" t="str">
            <v>X6</v>
          </cell>
          <cell r="H20" t="str">
            <v>F8482125</v>
          </cell>
          <cell r="I20">
            <v>274</v>
          </cell>
          <cell r="J20">
            <v>277</v>
          </cell>
        </row>
        <row r="21">
          <cell r="A21" t="str">
            <v>R2938130</v>
          </cell>
          <cell r="B21" t="str">
            <v>COMETE PRO CARBON</v>
          </cell>
          <cell r="C21" t="str">
            <v>10x130</v>
          </cell>
          <cell r="D21" t="str">
            <v>Yksion Pro PowerLink 25</v>
          </cell>
          <cell r="F21" t="str">
            <v>Rear M11</v>
          </cell>
          <cell r="G21" t="str">
            <v>X6</v>
          </cell>
          <cell r="H21" t="str">
            <v>R2938130</v>
          </cell>
          <cell r="I21">
            <v>336</v>
          </cell>
          <cell r="J21">
            <v>339</v>
          </cell>
        </row>
        <row r="22">
          <cell r="A22" t="str">
            <v>F8379125</v>
          </cell>
          <cell r="B22" t="str">
            <v>COSMIC ULTIMATE C</v>
          </cell>
          <cell r="C22" t="str">
            <v>9x100</v>
          </cell>
          <cell r="D22" t="str">
            <v>Yksion Pro UST 25</v>
          </cell>
          <cell r="E22" t="str">
            <v>tubeless valve 57mm, brake pads, inner tube</v>
          </cell>
          <cell r="F22" t="str">
            <v>Front</v>
          </cell>
          <cell r="G22" t="str">
            <v>X6</v>
          </cell>
          <cell r="H22" t="str">
            <v>F8379125</v>
          </cell>
          <cell r="I22">
            <v>933</v>
          </cell>
          <cell r="J22">
            <v>936</v>
          </cell>
        </row>
        <row r="23">
          <cell r="A23" t="str">
            <v>R1786130</v>
          </cell>
          <cell r="B23" t="str">
            <v>COSMIC ULTIMATE C</v>
          </cell>
          <cell r="C23" t="str">
            <v>10x130</v>
          </cell>
          <cell r="F23" t="str">
            <v>Rear M11</v>
          </cell>
          <cell r="G23" t="str">
            <v>X6</v>
          </cell>
          <cell r="H23" t="str">
            <v>R1786130</v>
          </cell>
          <cell r="I23">
            <v>1141</v>
          </cell>
          <cell r="J23">
            <v>1144</v>
          </cell>
        </row>
        <row r="24">
          <cell r="A24" t="str">
            <v>F8056125</v>
          </cell>
          <cell r="B24" t="str">
            <v>COSMIC PRO CARBON SL C DISC CL</v>
          </cell>
          <cell r="C24" t="str">
            <v>12x100</v>
          </cell>
          <cell r="D24" t="str">
            <v>Yksion Pro UST 25</v>
          </cell>
          <cell r="E24" t="str">
            <v>tubeless tape 23mm, tubeless valve 57mm, inner tube</v>
          </cell>
          <cell r="F24" t="str">
            <v>Front</v>
          </cell>
          <cell r="G24" t="str">
            <v>X6</v>
          </cell>
          <cell r="H24" t="str">
            <v>F8056125</v>
          </cell>
          <cell r="I24">
            <v>429</v>
          </cell>
          <cell r="J24">
            <v>432</v>
          </cell>
        </row>
        <row r="25">
          <cell r="A25" t="str">
            <v>R2282130</v>
          </cell>
          <cell r="B25" t="str">
            <v>COSMIC PRO CARBON SL C DISC CL</v>
          </cell>
          <cell r="C25" t="str">
            <v>12x142</v>
          </cell>
          <cell r="F25" t="str">
            <v>Rear M11</v>
          </cell>
          <cell r="G25" t="str">
            <v>X6</v>
          </cell>
          <cell r="H25" t="str">
            <v>R2282130</v>
          </cell>
          <cell r="I25">
            <v>525</v>
          </cell>
          <cell r="J25">
            <v>528</v>
          </cell>
        </row>
        <row r="26">
          <cell r="A26" t="str">
            <v>F8553125</v>
          </cell>
          <cell r="B26" t="str">
            <v>COSMIC PRO CARBON SL C</v>
          </cell>
          <cell r="C26" t="str">
            <v>9x100</v>
          </cell>
          <cell r="D26" t="str">
            <v>Yksion Pro UST 25</v>
          </cell>
          <cell r="E26" t="str">
            <v>QR adapters, QR, tubeless tape 23mm, tubeless valve 57mm, inner tube</v>
          </cell>
          <cell r="F26" t="str">
            <v>Front</v>
          </cell>
          <cell r="G26" t="str">
            <v>X6</v>
          </cell>
          <cell r="H26" t="str">
            <v>F8553125</v>
          </cell>
          <cell r="I26">
            <v>429</v>
          </cell>
          <cell r="J26">
            <v>432</v>
          </cell>
        </row>
        <row r="27">
          <cell r="A27" t="str">
            <v>R3017130</v>
          </cell>
          <cell r="B27" t="str">
            <v>COSMIC PRO CARBON SL C</v>
          </cell>
          <cell r="C27" t="str">
            <v>10x130</v>
          </cell>
          <cell r="F27" t="str">
            <v>Rear M11</v>
          </cell>
          <cell r="G27" t="str">
            <v>X6</v>
          </cell>
          <cell r="H27" t="str">
            <v>R3017130</v>
          </cell>
          <cell r="I27">
            <v>525</v>
          </cell>
          <cell r="J27">
            <v>528</v>
          </cell>
        </row>
        <row r="28">
          <cell r="A28" t="str">
            <v>F8058125</v>
          </cell>
          <cell r="B28" t="str">
            <v>COSMIC PRO CARBON DISC CL</v>
          </cell>
          <cell r="C28" t="str">
            <v>12x100</v>
          </cell>
          <cell r="D28" t="str">
            <v>Yksion Pro UST 25</v>
          </cell>
          <cell r="E28" t="str">
            <v>tubeless tape 23mm, tubeless valve 57mm</v>
          </cell>
          <cell r="F28" t="str">
            <v>Front</v>
          </cell>
          <cell r="G28" t="str">
            <v>X6</v>
          </cell>
          <cell r="H28" t="str">
            <v>F8058125</v>
          </cell>
          <cell r="I28">
            <v>341</v>
          </cell>
          <cell r="J28">
            <v>344</v>
          </cell>
        </row>
        <row r="29">
          <cell r="A29" t="str">
            <v>R2284130</v>
          </cell>
          <cell r="B29" t="str">
            <v>COSMIC PRO CARBON DISC CL</v>
          </cell>
          <cell r="C29" t="str">
            <v>12x142</v>
          </cell>
          <cell r="F29" t="str">
            <v>Rear M11</v>
          </cell>
          <cell r="G29" t="str">
            <v>X6</v>
          </cell>
          <cell r="H29" t="str">
            <v>R2284130</v>
          </cell>
          <cell r="I29">
            <v>418</v>
          </cell>
          <cell r="J29">
            <v>421</v>
          </cell>
        </row>
        <row r="30">
          <cell r="A30" t="str">
            <v>F8059128</v>
          </cell>
          <cell r="B30" t="str">
            <v>COSMIC PRO CARBON DISC CL 650B</v>
          </cell>
          <cell r="C30" t="str">
            <v>12x100</v>
          </cell>
          <cell r="D30" t="str">
            <v>Yksion Pro UST 650b 28</v>
          </cell>
          <cell r="E30" t="str">
            <v>tubeless tape 23mm, tubeless valve 57mm</v>
          </cell>
          <cell r="F30" t="str">
            <v>Front</v>
          </cell>
          <cell r="G30" t="str">
            <v>X6</v>
          </cell>
          <cell r="H30" t="str">
            <v>F8059128</v>
          </cell>
          <cell r="I30">
            <v>341</v>
          </cell>
          <cell r="J30">
            <v>344</v>
          </cell>
        </row>
        <row r="31">
          <cell r="A31" t="str">
            <v>R2285135</v>
          </cell>
          <cell r="B31" t="str">
            <v>COSMIC PRO CARBON DISC CL 650B</v>
          </cell>
          <cell r="C31" t="str">
            <v>12x142</v>
          </cell>
          <cell r="F31" t="str">
            <v>Rear M11</v>
          </cell>
          <cell r="G31" t="str">
            <v>X6</v>
          </cell>
          <cell r="H31" t="str">
            <v>R2285135</v>
          </cell>
          <cell r="I31">
            <v>418</v>
          </cell>
          <cell r="J31">
            <v>421</v>
          </cell>
        </row>
        <row r="32">
          <cell r="A32" t="str">
            <v>F8368125</v>
          </cell>
          <cell r="B32" t="str">
            <v>COSMIC PRO CARBON</v>
          </cell>
          <cell r="C32" t="str">
            <v>9x100</v>
          </cell>
          <cell r="D32" t="str">
            <v>Yksion Pro UST 25</v>
          </cell>
          <cell r="E32" t="str">
            <v>tubeless tape 23mm, tubeless valve 57mm, inner tube</v>
          </cell>
          <cell r="F32" t="str">
            <v>Front</v>
          </cell>
          <cell r="G32" t="str">
            <v>X6</v>
          </cell>
          <cell r="H32" t="str">
            <v>F8368125</v>
          </cell>
          <cell r="I32">
            <v>330</v>
          </cell>
          <cell r="J32">
            <v>333</v>
          </cell>
        </row>
        <row r="33">
          <cell r="A33" t="str">
            <v>R2791130</v>
          </cell>
          <cell r="B33" t="str">
            <v>COSMIC PRO CARBON</v>
          </cell>
          <cell r="C33" t="str">
            <v>10x130</v>
          </cell>
          <cell r="F33" t="str">
            <v>Rear M11</v>
          </cell>
          <cell r="G33" t="str">
            <v>X6</v>
          </cell>
          <cell r="H33" t="str">
            <v>R2791130</v>
          </cell>
          <cell r="I33">
            <v>404</v>
          </cell>
          <cell r="J33">
            <v>407</v>
          </cell>
        </row>
        <row r="34">
          <cell r="A34" t="str">
            <v>F8598125</v>
          </cell>
          <cell r="B34" t="str">
            <v>COSMIC PRO CARBON UST TDF</v>
          </cell>
          <cell r="C34" t="str">
            <v>9x100</v>
          </cell>
          <cell r="D34" t="str">
            <v>Yksion Pro UST 25</v>
          </cell>
          <cell r="E34" t="str">
            <v>tubeless tape 23mm, tubeless valve 57mm, inner tube</v>
          </cell>
          <cell r="F34" t="str">
            <v>Front</v>
          </cell>
          <cell r="G34" t="str">
            <v>X6</v>
          </cell>
          <cell r="H34" t="str">
            <v>F8598125</v>
          </cell>
          <cell r="I34">
            <v>356</v>
          </cell>
          <cell r="J34">
            <v>359</v>
          </cell>
        </row>
        <row r="35">
          <cell r="A35" t="str">
            <v>R3078130</v>
          </cell>
          <cell r="B35" t="str">
            <v>COSMIC PRO CARBON UST TDF</v>
          </cell>
          <cell r="C35" t="str">
            <v>10x130</v>
          </cell>
          <cell r="F35" t="str">
            <v>Rear M11</v>
          </cell>
          <cell r="G35" t="str">
            <v>X6</v>
          </cell>
          <cell r="H35" t="str">
            <v>R3078130</v>
          </cell>
          <cell r="I35">
            <v>437</v>
          </cell>
          <cell r="J35">
            <v>440</v>
          </cell>
        </row>
        <row r="36">
          <cell r="A36" t="str">
            <v>F8484125</v>
          </cell>
          <cell r="B36" t="str">
            <v>COSMIC PRO CARBON (hybrid: alloy/carbon)</v>
          </cell>
          <cell r="C36" t="str">
            <v>9x100</v>
          </cell>
          <cell r="D36" t="str">
            <v>Yksion Pro GripLink</v>
          </cell>
          <cell r="E36" t="str">
            <v>QR, inner tube</v>
          </cell>
          <cell r="F36" t="str">
            <v>Front</v>
          </cell>
          <cell r="G36" t="str">
            <v>X6</v>
          </cell>
          <cell r="H36" t="str">
            <v>F8484125</v>
          </cell>
          <cell r="I36">
            <v>274</v>
          </cell>
          <cell r="J36">
            <v>277</v>
          </cell>
        </row>
        <row r="37">
          <cell r="A37" t="str">
            <v>R2941130</v>
          </cell>
          <cell r="B37" t="str">
            <v>COSMIC PRO CARBON (hybrid: alloy/carbon)</v>
          </cell>
          <cell r="C37" t="str">
            <v>10x130</v>
          </cell>
          <cell r="D37" t="str">
            <v>Yksion Pro PowerLink</v>
          </cell>
          <cell r="F37" t="str">
            <v>Rear M11</v>
          </cell>
          <cell r="G37" t="str">
            <v>X6</v>
          </cell>
          <cell r="H37" t="str">
            <v>R2941130</v>
          </cell>
          <cell r="I37">
            <v>336</v>
          </cell>
          <cell r="J37">
            <v>339</v>
          </cell>
        </row>
        <row r="38">
          <cell r="A38" t="str">
            <v>F8487125</v>
          </cell>
          <cell r="B38" t="str">
            <v>COSMIC ELITE DISC CL 25</v>
          </cell>
          <cell r="C38" t="str">
            <v>12x100</v>
          </cell>
          <cell r="D38" t="str">
            <v>Yksion Elite 25</v>
          </cell>
          <cell r="E38" t="str">
            <v>tubeless tape 23mm, tubeless valve 57mm, inner tube</v>
          </cell>
          <cell r="F38" t="str">
            <v>Front</v>
          </cell>
          <cell r="G38" t="str">
            <v>X6</v>
          </cell>
          <cell r="H38" t="str">
            <v>F8487125</v>
          </cell>
          <cell r="I38">
            <v>101</v>
          </cell>
          <cell r="J38">
            <v>104</v>
          </cell>
        </row>
        <row r="39">
          <cell r="A39" t="str">
            <v>R2944130</v>
          </cell>
          <cell r="B39" t="str">
            <v>COSMIC ELITE DISC CL 25</v>
          </cell>
          <cell r="C39" t="str">
            <v>12x142</v>
          </cell>
          <cell r="F39" t="str">
            <v>Rear M11</v>
          </cell>
          <cell r="G39" t="str">
            <v>X6</v>
          </cell>
          <cell r="H39" t="str">
            <v>R2944130</v>
          </cell>
          <cell r="I39">
            <v>123</v>
          </cell>
          <cell r="J39">
            <v>126</v>
          </cell>
        </row>
        <row r="40">
          <cell r="A40" t="str">
            <v>F8487128</v>
          </cell>
          <cell r="B40" t="str">
            <v>COSMIC ELITE DISC CL 28</v>
          </cell>
          <cell r="C40" t="str">
            <v>12x100</v>
          </cell>
          <cell r="D40" t="str">
            <v>Yksion Elite Guard 28</v>
          </cell>
          <cell r="E40" t="str">
            <v>tubeless tape 23mm, tubeless valve 57mm, inner tube</v>
          </cell>
          <cell r="F40" t="str">
            <v>Front</v>
          </cell>
          <cell r="G40" t="str">
            <v>X6</v>
          </cell>
          <cell r="H40" t="str">
            <v>F8487128</v>
          </cell>
          <cell r="I40">
            <v>101</v>
          </cell>
          <cell r="J40">
            <v>104</v>
          </cell>
        </row>
        <row r="41">
          <cell r="A41" t="str">
            <v>R2944130</v>
          </cell>
          <cell r="B41" t="str">
            <v>COSMIC ELITE DISC CL 28</v>
          </cell>
          <cell r="C41" t="str">
            <v>12x142</v>
          </cell>
          <cell r="F41" t="str">
            <v>Rear M11</v>
          </cell>
          <cell r="G41" t="str">
            <v>X6</v>
          </cell>
          <cell r="H41" t="str">
            <v>R2944130</v>
          </cell>
          <cell r="I41">
            <v>123</v>
          </cell>
          <cell r="J41">
            <v>126</v>
          </cell>
        </row>
        <row r="42">
          <cell r="A42" t="str">
            <v>F8488101</v>
          </cell>
          <cell r="B42" t="str">
            <v>COSMIC ELITE DISC CL (w/o tyre)</v>
          </cell>
          <cell r="C42" t="str">
            <v>12x100</v>
          </cell>
          <cell r="D42" t="str">
            <v>(w/o tyre)</v>
          </cell>
          <cell r="E42" t="str">
            <v>tubeless tape 23mm, tubeless valve 57mm</v>
          </cell>
          <cell r="F42" t="str">
            <v>Front</v>
          </cell>
          <cell r="G42" t="str">
            <v>X6</v>
          </cell>
          <cell r="H42" t="str">
            <v>F8488101</v>
          </cell>
          <cell r="I42">
            <v>92</v>
          </cell>
          <cell r="J42">
            <v>95</v>
          </cell>
        </row>
        <row r="43">
          <cell r="A43" t="str">
            <v>R2945155</v>
          </cell>
          <cell r="B43" t="str">
            <v>COSMIC ELITE DISC CL (w/o tyre)</v>
          </cell>
          <cell r="C43" t="str">
            <v>12x142</v>
          </cell>
          <cell r="F43" t="str">
            <v>Rear M11</v>
          </cell>
          <cell r="G43" t="str">
            <v>X6</v>
          </cell>
          <cell r="H43" t="str">
            <v>R2945155</v>
          </cell>
          <cell r="I43">
            <v>114</v>
          </cell>
          <cell r="J43">
            <v>117</v>
          </cell>
        </row>
        <row r="44">
          <cell r="A44" t="str">
            <v>F8485125</v>
          </cell>
          <cell r="B44" t="str">
            <v>COSMIC ELITE</v>
          </cell>
          <cell r="C44" t="str">
            <v>9x100</v>
          </cell>
          <cell r="D44" t="str">
            <v>Yksion Elite 25</v>
          </cell>
          <cell r="E44" t="str">
            <v>QR adapters, QR, tubeless tape 23mm, tubeless valve 57mm, inner tube</v>
          </cell>
          <cell r="F44" t="str">
            <v>Front</v>
          </cell>
          <cell r="G44" t="str">
            <v>X6</v>
          </cell>
          <cell r="H44" t="str">
            <v>F8485125</v>
          </cell>
          <cell r="I44">
            <v>80</v>
          </cell>
          <cell r="J44">
            <v>83</v>
          </cell>
        </row>
        <row r="45">
          <cell r="A45" t="str">
            <v>R2942130</v>
          </cell>
          <cell r="B45" t="str">
            <v>COSMIC ELITE</v>
          </cell>
          <cell r="C45" t="str">
            <v>10x130</v>
          </cell>
          <cell r="F45" t="str">
            <v>Rear M11</v>
          </cell>
          <cell r="G45" t="str">
            <v>X6</v>
          </cell>
          <cell r="H45" t="str">
            <v>R2942130</v>
          </cell>
          <cell r="I45">
            <v>100</v>
          </cell>
          <cell r="J45">
            <v>103</v>
          </cell>
        </row>
        <row r="46">
          <cell r="A46" t="str">
            <v>F8486101</v>
          </cell>
          <cell r="B46" t="str">
            <v>COSMIC ELITE (w/o tyre)</v>
          </cell>
          <cell r="C46" t="str">
            <v>9x100</v>
          </cell>
          <cell r="D46" t="str">
            <v>(w/o tyre)</v>
          </cell>
          <cell r="E46" t="str">
            <v>QR adapters, QR, tubeless tape 23mm, tubeless valve 57mm</v>
          </cell>
          <cell r="F46" t="str">
            <v>Front</v>
          </cell>
          <cell r="G46" t="str">
            <v>X6</v>
          </cell>
          <cell r="H46" t="str">
            <v>F8486101</v>
          </cell>
          <cell r="I46">
            <v>72</v>
          </cell>
          <cell r="J46">
            <v>75</v>
          </cell>
        </row>
        <row r="47">
          <cell r="A47" t="str">
            <v>R2943155</v>
          </cell>
          <cell r="B47" t="str">
            <v>COSMIC ELITE (w/o tyre)</v>
          </cell>
          <cell r="C47" t="str">
            <v>10x130</v>
          </cell>
          <cell r="F47" t="str">
            <v>Rear M11</v>
          </cell>
          <cell r="G47" t="str">
            <v>X6</v>
          </cell>
          <cell r="H47" t="str">
            <v>R2943155</v>
          </cell>
          <cell r="I47">
            <v>90</v>
          </cell>
          <cell r="J47">
            <v>93</v>
          </cell>
        </row>
        <row r="48">
          <cell r="A48" t="str">
            <v>F8068128</v>
          </cell>
          <cell r="B48" t="str">
            <v>KSYRIUM PRO CARBON SL DISC CL</v>
          </cell>
          <cell r="C48" t="str">
            <v>12x100</v>
          </cell>
          <cell r="D48" t="str">
            <v>Yksion Pro UST 28</v>
          </cell>
          <cell r="E48" t="str">
            <v>tubeless tape 25mm, tubeless valve 57mm, inner tube</v>
          </cell>
          <cell r="F48" t="str">
            <v>Front</v>
          </cell>
          <cell r="G48" t="str">
            <v>X6</v>
          </cell>
          <cell r="H48" t="str">
            <v>F8068128</v>
          </cell>
          <cell r="I48">
            <v>429</v>
          </cell>
          <cell r="J48">
            <v>432</v>
          </cell>
        </row>
        <row r="49">
          <cell r="A49" t="str">
            <v>R2295135</v>
          </cell>
          <cell r="B49" t="str">
            <v>KSYRIUM PRO CARBON SL DISC CL</v>
          </cell>
          <cell r="C49" t="str">
            <v>12x142</v>
          </cell>
          <cell r="F49" t="str">
            <v>Rear M11</v>
          </cell>
          <cell r="G49" t="str">
            <v>X6</v>
          </cell>
          <cell r="H49" t="str">
            <v>R2295135</v>
          </cell>
          <cell r="I49">
            <v>525</v>
          </cell>
          <cell r="J49">
            <v>528</v>
          </cell>
        </row>
        <row r="50">
          <cell r="A50" t="str">
            <v>F8378125</v>
          </cell>
          <cell r="B50" t="str">
            <v>KSYRIUM PRO CARBON SL C</v>
          </cell>
          <cell r="C50" t="str">
            <v>9x100</v>
          </cell>
          <cell r="D50" t="str">
            <v>Yksion Pro UST 25</v>
          </cell>
          <cell r="E50" t="str">
            <v>QR adapters, QR, tubeless tape 23mm, tubeless valve 57mm, inner tube</v>
          </cell>
          <cell r="F50" t="str">
            <v>Front</v>
          </cell>
          <cell r="G50" t="str">
            <v>X6</v>
          </cell>
          <cell r="H50" t="str">
            <v>F8378125</v>
          </cell>
          <cell r="I50">
            <v>429</v>
          </cell>
          <cell r="J50">
            <v>432</v>
          </cell>
        </row>
        <row r="51">
          <cell r="A51" t="str">
            <v>R1903130</v>
          </cell>
          <cell r="B51" t="str">
            <v>KSYRIUM PRO CARBON SL C</v>
          </cell>
          <cell r="C51" t="str">
            <v>10x130</v>
          </cell>
          <cell r="F51" t="str">
            <v>Rear M11</v>
          </cell>
          <cell r="G51" t="str">
            <v>X6</v>
          </cell>
          <cell r="H51" t="str">
            <v>R1903130</v>
          </cell>
          <cell r="I51">
            <v>525</v>
          </cell>
          <cell r="J51">
            <v>528</v>
          </cell>
        </row>
        <row r="52">
          <cell r="A52" t="str">
            <v>F8070128</v>
          </cell>
          <cell r="B52" t="str">
            <v>KSYRIUM PRO CARBON DISC CL</v>
          </cell>
          <cell r="C52" t="str">
            <v>12x100</v>
          </cell>
          <cell r="D52" t="str">
            <v>Yksion Pro UST 28</v>
          </cell>
          <cell r="E52" t="str">
            <v>tubeless tape 25mm, tubeless valve 57mm, inner tube</v>
          </cell>
          <cell r="F52" t="str">
            <v>Front</v>
          </cell>
          <cell r="G52" t="str">
            <v>X6</v>
          </cell>
          <cell r="H52" t="str">
            <v>F8070128</v>
          </cell>
          <cell r="I52">
            <v>341</v>
          </cell>
          <cell r="J52">
            <v>344</v>
          </cell>
        </row>
        <row r="53">
          <cell r="A53" t="str">
            <v>R2297135</v>
          </cell>
          <cell r="B53" t="str">
            <v>KSYRIUM PRO CARBON DISC CL</v>
          </cell>
          <cell r="C53" t="str">
            <v>12x142</v>
          </cell>
          <cell r="F53" t="str">
            <v>Rear M11</v>
          </cell>
          <cell r="G53" t="str">
            <v>X6</v>
          </cell>
          <cell r="H53" t="str">
            <v>R2297135</v>
          </cell>
          <cell r="I53">
            <v>418</v>
          </cell>
          <cell r="J53">
            <v>421</v>
          </cell>
        </row>
        <row r="54">
          <cell r="A54" t="str">
            <v>F8656125</v>
          </cell>
          <cell r="B54" t="str">
            <v>KSYRIUM PRO EXALITH 25</v>
          </cell>
          <cell r="C54" t="str">
            <v>9x100</v>
          </cell>
          <cell r="D54" t="str">
            <v>Yksion Pro White 25</v>
          </cell>
          <cell r="E54" t="str">
            <v>QR adapters, QR, inner tube</v>
          </cell>
          <cell r="F54" t="str">
            <v>Front</v>
          </cell>
          <cell r="G54" t="str">
            <v>X6</v>
          </cell>
          <cell r="H54" t="str">
            <v>F8656125</v>
          </cell>
          <cell r="I54">
            <v>265</v>
          </cell>
          <cell r="J54">
            <v>268</v>
          </cell>
        </row>
        <row r="55">
          <cell r="A55" t="str">
            <v>R3154130</v>
          </cell>
          <cell r="B55" t="str">
            <v>KSYRIUM PRO EXALITH 25</v>
          </cell>
          <cell r="C55" t="str">
            <v>10x130</v>
          </cell>
          <cell r="F55" t="str">
            <v>Rear M11</v>
          </cell>
          <cell r="G55" t="str">
            <v>X6</v>
          </cell>
          <cell r="H55" t="str">
            <v>R3154130</v>
          </cell>
          <cell r="I55">
            <v>324</v>
          </cell>
          <cell r="J55">
            <v>327</v>
          </cell>
        </row>
        <row r="56">
          <cell r="A56" t="str">
            <v>F8489125</v>
          </cell>
          <cell r="B56" t="str">
            <v>R-SYS SLR C 25</v>
          </cell>
          <cell r="C56" t="str">
            <v>9x100</v>
          </cell>
          <cell r="D56" t="str">
            <v>Yksion Pro UST 25</v>
          </cell>
          <cell r="E56" t="str">
            <v>QR adapters, QR, inner tube</v>
          </cell>
          <cell r="F56" t="str">
            <v>Front</v>
          </cell>
          <cell r="G56" t="str">
            <v>X6</v>
          </cell>
          <cell r="H56" t="str">
            <v>F8489125</v>
          </cell>
          <cell r="I56">
            <v>370</v>
          </cell>
          <cell r="J56">
            <v>373</v>
          </cell>
        </row>
        <row r="57">
          <cell r="A57" t="str">
            <v>R2946130</v>
          </cell>
          <cell r="B57" t="str">
            <v>R-SYS SLR C 25</v>
          </cell>
          <cell r="C57" t="str">
            <v>10x130</v>
          </cell>
          <cell r="F57" t="str">
            <v>Rear M11</v>
          </cell>
          <cell r="G57" t="str">
            <v>X6</v>
          </cell>
          <cell r="H57" t="str">
            <v>R2946130</v>
          </cell>
          <cell r="I57">
            <v>454</v>
          </cell>
          <cell r="J57">
            <v>457</v>
          </cell>
        </row>
        <row r="58">
          <cell r="A58" t="str">
            <v>F8490125</v>
          </cell>
          <cell r="B58" t="str">
            <v>KSYRIUM PRO UST</v>
          </cell>
          <cell r="C58" t="str">
            <v>9x100</v>
          </cell>
          <cell r="D58" t="str">
            <v>Yksion Pro UST 25</v>
          </cell>
          <cell r="E58" t="str">
            <v>QR adapters, QR, tubeless valve 35mm, inner tube</v>
          </cell>
          <cell r="F58" t="str">
            <v>Front</v>
          </cell>
          <cell r="G58" t="str">
            <v>X6</v>
          </cell>
          <cell r="H58" t="str">
            <v>F8490125</v>
          </cell>
          <cell r="I58">
            <v>220</v>
          </cell>
          <cell r="J58">
            <v>223</v>
          </cell>
        </row>
        <row r="59">
          <cell r="A59" t="str">
            <v>R2947130</v>
          </cell>
          <cell r="B59" t="str">
            <v>KSYRIUM PRO UST</v>
          </cell>
          <cell r="C59" t="str">
            <v>10x130</v>
          </cell>
          <cell r="F59" t="str">
            <v>Rear M11</v>
          </cell>
          <cell r="G59" t="str">
            <v>X6</v>
          </cell>
          <cell r="H59" t="str">
            <v>R2947130</v>
          </cell>
          <cell r="I59">
            <v>269</v>
          </cell>
          <cell r="J59">
            <v>272</v>
          </cell>
        </row>
        <row r="60">
          <cell r="A60" t="str">
            <v>F8493125</v>
          </cell>
          <cell r="B60" t="str">
            <v>KSYRIUM ELITE DISC CL 25</v>
          </cell>
          <cell r="C60" t="str">
            <v>12x100</v>
          </cell>
          <cell r="D60" t="str">
            <v>Yksion Pro UST 25</v>
          </cell>
          <cell r="E60" t="str">
            <v>tubeless valve 35mm, inner tube</v>
          </cell>
          <cell r="F60" t="str">
            <v>Front</v>
          </cell>
          <cell r="G60" t="str">
            <v>X6</v>
          </cell>
          <cell r="H60" t="str">
            <v>F8493125</v>
          </cell>
          <cell r="I60">
            <v>164</v>
          </cell>
          <cell r="J60">
            <v>167</v>
          </cell>
        </row>
        <row r="61">
          <cell r="A61" t="str">
            <v>R2951130</v>
          </cell>
          <cell r="B61" t="str">
            <v>KSYRIUM ELITE DISC CL 25</v>
          </cell>
          <cell r="C61" t="str">
            <v>12x142</v>
          </cell>
          <cell r="F61" t="str">
            <v>Rear M11</v>
          </cell>
          <cell r="G61" t="str">
            <v>X6</v>
          </cell>
          <cell r="H61" t="str">
            <v>R2951130</v>
          </cell>
          <cell r="I61">
            <v>201</v>
          </cell>
          <cell r="J61">
            <v>204</v>
          </cell>
        </row>
        <row r="62">
          <cell r="A62" t="str">
            <v>F8493128</v>
          </cell>
          <cell r="B62" t="str">
            <v>KSYRIUM ELITE DISC CL 28</v>
          </cell>
          <cell r="C62" t="str">
            <v>12x100</v>
          </cell>
          <cell r="D62" t="str">
            <v>Yksion Pro UST 28</v>
          </cell>
          <cell r="E62" t="str">
            <v>tubeless valve 35mm, inner tube</v>
          </cell>
          <cell r="F62" t="str">
            <v>Front</v>
          </cell>
          <cell r="G62" t="str">
            <v>X6</v>
          </cell>
          <cell r="H62" t="str">
            <v>F8493128</v>
          </cell>
          <cell r="I62">
            <v>164</v>
          </cell>
          <cell r="J62">
            <v>167</v>
          </cell>
        </row>
        <row r="63">
          <cell r="A63" t="str">
            <v>R2951135</v>
          </cell>
          <cell r="B63" t="str">
            <v>KSYRIUM ELITE DISC CL 28</v>
          </cell>
          <cell r="C63" t="str">
            <v>12x142</v>
          </cell>
          <cell r="F63" t="str">
            <v>Rear M11</v>
          </cell>
          <cell r="G63" t="str">
            <v>X6</v>
          </cell>
          <cell r="H63" t="str">
            <v>R2951135</v>
          </cell>
          <cell r="I63">
            <v>201</v>
          </cell>
          <cell r="J63">
            <v>204</v>
          </cell>
        </row>
        <row r="64">
          <cell r="A64" t="str">
            <v>F8492125</v>
          </cell>
          <cell r="B64" t="str">
            <v>KSYRIUM ELITE Black</v>
          </cell>
          <cell r="C64" t="str">
            <v>9x100</v>
          </cell>
          <cell r="D64" t="str">
            <v>Yksion Pro UST 25</v>
          </cell>
          <cell r="E64" t="str">
            <v>QR adapters, QR, tubeless valve 35mm, inner tube</v>
          </cell>
          <cell r="F64" t="str">
            <v>Front</v>
          </cell>
          <cell r="G64" t="str">
            <v>X6</v>
          </cell>
          <cell r="H64" t="str">
            <v>F8492125</v>
          </cell>
          <cell r="I64">
            <v>136</v>
          </cell>
          <cell r="J64">
            <v>139</v>
          </cell>
        </row>
        <row r="65">
          <cell r="A65" t="str">
            <v>R2949130</v>
          </cell>
          <cell r="B65" t="str">
            <v>KSYRIUM ELITE Black</v>
          </cell>
          <cell r="C65" t="str">
            <v>10x130</v>
          </cell>
          <cell r="F65" t="str">
            <v>Rear M11</v>
          </cell>
          <cell r="G65" t="str">
            <v>X6</v>
          </cell>
          <cell r="H65" t="str">
            <v>R2949130</v>
          </cell>
          <cell r="I65">
            <v>167</v>
          </cell>
          <cell r="J65">
            <v>170</v>
          </cell>
        </row>
        <row r="66">
          <cell r="A66" t="str">
            <v>F8492325</v>
          </cell>
          <cell r="B66" t="str">
            <v>KSYRIUM ELITE Red</v>
          </cell>
          <cell r="C66" t="str">
            <v>9x100</v>
          </cell>
          <cell r="D66" t="str">
            <v>Yksion Pro UST 25</v>
          </cell>
          <cell r="E66" t="str">
            <v>QR adapters, QR, tubeless valve 35mm, inner tube</v>
          </cell>
          <cell r="F66" t="str">
            <v>Front</v>
          </cell>
          <cell r="G66" t="str">
            <v>X6</v>
          </cell>
          <cell r="H66" t="str">
            <v>F8492325</v>
          </cell>
          <cell r="I66">
            <v>138</v>
          </cell>
          <cell r="J66">
            <v>141</v>
          </cell>
        </row>
        <row r="67">
          <cell r="A67" t="str">
            <v>R2949330</v>
          </cell>
          <cell r="B67" t="str">
            <v>KSYRIUM ELITE Red</v>
          </cell>
          <cell r="C67" t="str">
            <v>10x130</v>
          </cell>
          <cell r="F67" t="str">
            <v>Rear M11</v>
          </cell>
          <cell r="G67" t="str">
            <v>X6</v>
          </cell>
          <cell r="H67" t="str">
            <v>R2949330</v>
          </cell>
          <cell r="I67">
            <v>170</v>
          </cell>
          <cell r="J67">
            <v>173</v>
          </cell>
        </row>
        <row r="68">
          <cell r="A68" t="str">
            <v>F8076128</v>
          </cell>
          <cell r="B68" t="str">
            <v>KSYRIUM DISC CL 28</v>
          </cell>
          <cell r="C68" t="str">
            <v>12x100</v>
          </cell>
          <cell r="D68" t="str">
            <v>Yksion Elite Guard 28</v>
          </cell>
          <cell r="E68" t="str">
            <v>tubeless valve 35mm, inner tube</v>
          </cell>
          <cell r="F68" t="str">
            <v>Front</v>
          </cell>
          <cell r="G68" t="str">
            <v>X6</v>
          </cell>
          <cell r="H68" t="str">
            <v>F8076128</v>
          </cell>
          <cell r="I68">
            <v>107</v>
          </cell>
          <cell r="J68">
            <v>110</v>
          </cell>
        </row>
        <row r="69">
          <cell r="A69" t="str">
            <v>R2304135</v>
          </cell>
          <cell r="B69" t="str">
            <v>KSYRIUM DISC CL 28</v>
          </cell>
          <cell r="C69" t="str">
            <v>12x142</v>
          </cell>
          <cell r="F69" t="str">
            <v>Rear M11</v>
          </cell>
          <cell r="G69" t="str">
            <v>X6</v>
          </cell>
          <cell r="H69" t="str">
            <v>R2304135</v>
          </cell>
          <cell r="I69">
            <v>132</v>
          </cell>
          <cell r="J69">
            <v>135</v>
          </cell>
        </row>
        <row r="70">
          <cell r="A70" t="str">
            <v>F8078101</v>
          </cell>
          <cell r="B70" t="str">
            <v>KSYRIUM DISC CL (w/o tyre)</v>
          </cell>
          <cell r="C70" t="str">
            <v>12x100</v>
          </cell>
          <cell r="D70" t="str">
            <v>(w/o tyre)</v>
          </cell>
          <cell r="E70" t="str">
            <v>tubeless valve 35mm</v>
          </cell>
          <cell r="F70" t="str">
            <v>Front</v>
          </cell>
          <cell r="G70" t="str">
            <v>X6</v>
          </cell>
          <cell r="H70" t="str">
            <v>F8078101</v>
          </cell>
          <cell r="I70">
            <v>98</v>
          </cell>
          <cell r="J70">
            <v>101</v>
          </cell>
        </row>
        <row r="71">
          <cell r="A71" t="str">
            <v>R2306155</v>
          </cell>
          <cell r="B71" t="str">
            <v>KSYRIUM DISC CL (w/o tyre)</v>
          </cell>
          <cell r="C71" t="str">
            <v>12x142</v>
          </cell>
          <cell r="F71" t="str">
            <v>Rear M11</v>
          </cell>
          <cell r="G71" t="str">
            <v>X6</v>
          </cell>
          <cell r="H71" t="str">
            <v>R2306155</v>
          </cell>
          <cell r="I71">
            <v>121</v>
          </cell>
          <cell r="J71">
            <v>124</v>
          </cell>
        </row>
        <row r="72">
          <cell r="A72" t="str">
            <v>F8133125</v>
          </cell>
          <cell r="B72" t="str">
            <v>KSYRIUM Black 25</v>
          </cell>
          <cell r="C72" t="str">
            <v>9x100</v>
          </cell>
          <cell r="D72" t="str">
            <v>Yksion Elite 25</v>
          </cell>
          <cell r="E72" t="str">
            <v>QR adapters, QR, tubeless tape 23mm, tubeless valve 35mm, inner tube</v>
          </cell>
          <cell r="F72" t="str">
            <v>Front</v>
          </cell>
          <cell r="G72" t="str">
            <v>X6</v>
          </cell>
          <cell r="H72" t="str">
            <v>F8133125</v>
          </cell>
          <cell r="I72">
            <v>96</v>
          </cell>
          <cell r="J72">
            <v>99</v>
          </cell>
        </row>
        <row r="73">
          <cell r="A73" t="str">
            <v>R2373130</v>
          </cell>
          <cell r="B73" t="str">
            <v>KSYRIUM Black 25</v>
          </cell>
          <cell r="C73" t="str">
            <v>10x130</v>
          </cell>
          <cell r="F73" t="str">
            <v>Rear M11</v>
          </cell>
          <cell r="G73" t="str">
            <v>X6</v>
          </cell>
          <cell r="H73" t="str">
            <v>R2373130</v>
          </cell>
          <cell r="I73">
            <v>118</v>
          </cell>
          <cell r="J73">
            <v>121</v>
          </cell>
        </row>
        <row r="74">
          <cell r="A74" t="str">
            <v>F8134101</v>
          </cell>
          <cell r="B74" t="str">
            <v>KSYRIUM Black (w/o tyre)</v>
          </cell>
          <cell r="C74" t="str">
            <v>9x100</v>
          </cell>
          <cell r="D74" t="str">
            <v>(w/o tyre)</v>
          </cell>
          <cell r="E74" t="str">
            <v>QR adapters, QR, tubeless tape 23mm, tubeless valve 35mm</v>
          </cell>
          <cell r="F74" t="str">
            <v>Front</v>
          </cell>
          <cell r="G74" t="str">
            <v>X6</v>
          </cell>
          <cell r="H74" t="str">
            <v>F8134101</v>
          </cell>
          <cell r="I74">
            <v>87</v>
          </cell>
          <cell r="J74">
            <v>90</v>
          </cell>
        </row>
        <row r="75">
          <cell r="A75" t="str">
            <v>R2374155</v>
          </cell>
          <cell r="B75" t="str">
            <v>KSYRIUM Black (w/o tyre)</v>
          </cell>
          <cell r="C75" t="str">
            <v>10x130</v>
          </cell>
          <cell r="F75" t="str">
            <v>Rear M11</v>
          </cell>
          <cell r="G75" t="str">
            <v>X6</v>
          </cell>
          <cell r="H75" t="str">
            <v>R2374155</v>
          </cell>
          <cell r="I75">
            <v>107</v>
          </cell>
          <cell r="J75">
            <v>110</v>
          </cell>
        </row>
        <row r="76">
          <cell r="A76" t="str">
            <v>F8231128</v>
          </cell>
          <cell r="B76" t="str">
            <v>AKSIUM ELITE DISC CL 28</v>
          </cell>
          <cell r="C76" t="str">
            <v>12x100</v>
          </cell>
          <cell r="D76" t="str">
            <v>Yksion Elite Guard 28</v>
          </cell>
          <cell r="E76" t="str">
            <v>tubeless valve 35mm, inner tube</v>
          </cell>
          <cell r="F76" t="str">
            <v>Front</v>
          </cell>
          <cell r="G76" t="str">
            <v>X6</v>
          </cell>
          <cell r="H76" t="str">
            <v>F8231128</v>
          </cell>
          <cell r="I76">
            <v>72</v>
          </cell>
          <cell r="J76">
            <v>75</v>
          </cell>
        </row>
        <row r="77">
          <cell r="A77" t="str">
            <v>R2562135</v>
          </cell>
          <cell r="B77" t="str">
            <v>AKSIUM ELITE DISC CL 28</v>
          </cell>
          <cell r="C77" t="str">
            <v>12x142</v>
          </cell>
          <cell r="F77" t="str">
            <v>Rear M11</v>
          </cell>
          <cell r="G77" t="str">
            <v>X6</v>
          </cell>
          <cell r="H77" t="str">
            <v>R2562135</v>
          </cell>
          <cell r="I77">
            <v>87</v>
          </cell>
          <cell r="J77">
            <v>90</v>
          </cell>
        </row>
        <row r="78">
          <cell r="A78" t="str">
            <v>F8233101</v>
          </cell>
          <cell r="B78" t="str">
            <v>AKSIUM ELITE DISC CL (w/o tyre)</v>
          </cell>
          <cell r="C78" t="str">
            <v>12x100</v>
          </cell>
          <cell r="D78" t="str">
            <v>(w/o tyre)</v>
          </cell>
          <cell r="E78" t="str">
            <v>tubeless valve 35mm</v>
          </cell>
          <cell r="F78" t="str">
            <v>Front</v>
          </cell>
          <cell r="G78" t="str">
            <v>X6</v>
          </cell>
          <cell r="H78" t="str">
            <v>F8233101</v>
          </cell>
          <cell r="I78">
            <v>63</v>
          </cell>
          <cell r="J78">
            <v>66</v>
          </cell>
        </row>
        <row r="79">
          <cell r="A79" t="str">
            <v>R2564155</v>
          </cell>
          <cell r="B79" t="str">
            <v>AKSIUM ELITE DISC CL (w/o tyre)</v>
          </cell>
          <cell r="C79" t="str">
            <v>12x142</v>
          </cell>
          <cell r="F79" t="str">
            <v>Rear M11</v>
          </cell>
          <cell r="G79" t="str">
            <v>X6</v>
          </cell>
          <cell r="H79" t="str">
            <v>R2564155</v>
          </cell>
          <cell r="I79">
            <v>77</v>
          </cell>
          <cell r="J79">
            <v>80</v>
          </cell>
        </row>
        <row r="80">
          <cell r="A80" t="str">
            <v>F8624101</v>
          </cell>
          <cell r="B80" t="str">
            <v>AKSIUM ELITE DISC 650B (w/o tyre)</v>
          </cell>
          <cell r="C80" t="str">
            <v>12x100</v>
          </cell>
          <cell r="D80" t="str">
            <v>(w/o tyre)</v>
          </cell>
          <cell r="E80" t="str">
            <v>tubeless valve 35mm</v>
          </cell>
          <cell r="F80" t="str">
            <v>Front</v>
          </cell>
          <cell r="G80" t="str">
            <v>X6</v>
          </cell>
          <cell r="H80" t="str">
            <v>F8624101</v>
          </cell>
          <cell r="I80">
            <v>63</v>
          </cell>
          <cell r="J80">
            <v>66</v>
          </cell>
        </row>
        <row r="81">
          <cell r="A81" t="str">
            <v>R3107155</v>
          </cell>
          <cell r="B81" t="str">
            <v>AKSIUM ELITE DISC 650B (w/o tyre)</v>
          </cell>
          <cell r="C81" t="str">
            <v>12x142</v>
          </cell>
          <cell r="F81" t="str">
            <v>Rear M11</v>
          </cell>
          <cell r="G81" t="str">
            <v>X6</v>
          </cell>
          <cell r="H81" t="str">
            <v>R3107155</v>
          </cell>
          <cell r="I81">
            <v>77</v>
          </cell>
          <cell r="J81">
            <v>80</v>
          </cell>
        </row>
        <row r="82">
          <cell r="A82" t="str">
            <v>F8080128</v>
          </cell>
          <cell r="B82" t="str">
            <v>AKSIUM ELITE 28</v>
          </cell>
          <cell r="C82" t="str">
            <v>9x100</v>
          </cell>
          <cell r="D82" t="str">
            <v>Yksion Elite Guard 28</v>
          </cell>
          <cell r="E82" t="str">
            <v>QR adapters, QR, tubeless tape 23mm, tubeless valve 35mm, inner tube</v>
          </cell>
          <cell r="F82" t="str">
            <v>Front</v>
          </cell>
          <cell r="G82" t="str">
            <v>X6</v>
          </cell>
          <cell r="H82" t="str">
            <v>F8080128</v>
          </cell>
          <cell r="I82">
            <v>60</v>
          </cell>
          <cell r="J82">
            <v>63</v>
          </cell>
        </row>
        <row r="83">
          <cell r="A83" t="str">
            <v>R2308135</v>
          </cell>
          <cell r="B83" t="str">
            <v>AKSIUM ELITE 28</v>
          </cell>
          <cell r="C83" t="str">
            <v>10x130</v>
          </cell>
          <cell r="F83" t="str">
            <v>Rear M11</v>
          </cell>
          <cell r="G83" t="str">
            <v>X6</v>
          </cell>
          <cell r="H83" t="str">
            <v>R2308135</v>
          </cell>
          <cell r="I83">
            <v>74</v>
          </cell>
          <cell r="J83">
            <v>77</v>
          </cell>
        </row>
        <row r="84">
          <cell r="A84" t="str">
            <v>F8080125</v>
          </cell>
          <cell r="B84" t="str">
            <v>AKSIUM ELITE 25</v>
          </cell>
          <cell r="C84" t="str">
            <v>9x100</v>
          </cell>
          <cell r="D84" t="str">
            <v>Yksion Elite Guard 25</v>
          </cell>
          <cell r="E84" t="str">
            <v>QR adapters, QR, tubeless tape 23mm, tubeless valve 35mm, inner tube</v>
          </cell>
          <cell r="F84" t="str">
            <v>Front</v>
          </cell>
          <cell r="G84" t="str">
            <v>X6</v>
          </cell>
          <cell r="H84" t="str">
            <v>F8080125</v>
          </cell>
          <cell r="I84">
            <v>60</v>
          </cell>
          <cell r="J84">
            <v>63</v>
          </cell>
        </row>
        <row r="85">
          <cell r="A85" t="str">
            <v>R2308130</v>
          </cell>
          <cell r="B85" t="str">
            <v>AKSIUM ELITE 25</v>
          </cell>
          <cell r="C85" t="str">
            <v>10x130</v>
          </cell>
          <cell r="F85" t="str">
            <v>Rear M11</v>
          </cell>
          <cell r="G85" t="str">
            <v>X6</v>
          </cell>
          <cell r="H85" t="str">
            <v>R2308130</v>
          </cell>
          <cell r="I85">
            <v>74</v>
          </cell>
          <cell r="J85">
            <v>77</v>
          </cell>
        </row>
        <row r="86">
          <cell r="A86" t="str">
            <v>F8081101</v>
          </cell>
          <cell r="B86" t="str">
            <v>AKSIUM ELITE (w/o tyre)</v>
          </cell>
          <cell r="C86" t="str">
            <v>9x100</v>
          </cell>
          <cell r="D86" t="str">
            <v>(w/o tyre)</v>
          </cell>
          <cell r="E86" t="str">
            <v>QR adapters, QR, tubeless tape 23mm, tubeless valve 35mm</v>
          </cell>
          <cell r="F86" t="str">
            <v>Front</v>
          </cell>
          <cell r="G86" t="str">
            <v>X6</v>
          </cell>
          <cell r="H86" t="str">
            <v>F8081101</v>
          </cell>
          <cell r="I86">
            <v>51</v>
          </cell>
          <cell r="J86">
            <v>54</v>
          </cell>
        </row>
        <row r="87">
          <cell r="A87" t="str">
            <v>R2309155</v>
          </cell>
          <cell r="B87" t="str">
            <v>AKSIUM ELITE (w/o tyre)</v>
          </cell>
          <cell r="C87" t="str">
            <v>10x130</v>
          </cell>
          <cell r="F87" t="str">
            <v>Rear M11</v>
          </cell>
          <cell r="G87" t="str">
            <v>X6</v>
          </cell>
          <cell r="H87" t="str">
            <v>R2309155</v>
          </cell>
          <cell r="I87">
            <v>63</v>
          </cell>
          <cell r="J87">
            <v>66</v>
          </cell>
        </row>
        <row r="88">
          <cell r="A88" t="str">
            <v>F8089101</v>
          </cell>
          <cell r="B88" t="str">
            <v>AKSIUM DISC CL (w/o tyre)</v>
          </cell>
          <cell r="C88" t="str">
            <v>12x100</v>
          </cell>
          <cell r="D88" t="str">
            <v>(w/o tyre)</v>
          </cell>
          <cell r="E88" t="str">
            <v>-</v>
          </cell>
          <cell r="F88" t="str">
            <v>Front</v>
          </cell>
          <cell r="G88" t="str">
            <v>X6</v>
          </cell>
          <cell r="H88" t="str">
            <v>F8089101</v>
          </cell>
          <cell r="I88">
            <v>47</v>
          </cell>
          <cell r="J88">
            <v>50</v>
          </cell>
        </row>
        <row r="89">
          <cell r="A89" t="str">
            <v>R2318155</v>
          </cell>
          <cell r="B89" t="str">
            <v>AKSIUM DISC CL (w/o tyre)</v>
          </cell>
          <cell r="C89" t="str">
            <v>12x142</v>
          </cell>
          <cell r="F89" t="str">
            <v>Rear M11</v>
          </cell>
          <cell r="G89" t="str">
            <v>X6</v>
          </cell>
          <cell r="H89" t="str">
            <v>R2318155</v>
          </cell>
          <cell r="I89">
            <v>59</v>
          </cell>
          <cell r="J89">
            <v>62</v>
          </cell>
        </row>
        <row r="90">
          <cell r="A90" t="str">
            <v>F8095101</v>
          </cell>
          <cell r="B90" t="str">
            <v>AKSIUM  (w/o tyre)</v>
          </cell>
          <cell r="C90" t="str">
            <v>9x100</v>
          </cell>
          <cell r="D90" t="str">
            <v>(w/o tyre)</v>
          </cell>
          <cell r="E90" t="str">
            <v>QR adapters, QR</v>
          </cell>
          <cell r="F90" t="str">
            <v>Front</v>
          </cell>
          <cell r="G90" t="str">
            <v>X6</v>
          </cell>
          <cell r="H90" t="str">
            <v>F8095101</v>
          </cell>
          <cell r="I90">
            <v>33</v>
          </cell>
          <cell r="J90">
            <v>36</v>
          </cell>
        </row>
        <row r="91">
          <cell r="A91" t="str">
            <v>R2325155</v>
          </cell>
          <cell r="B91" t="str">
            <v>AKSIUM  (w/o tyre)</v>
          </cell>
          <cell r="C91" t="str">
            <v>10x130</v>
          </cell>
          <cell r="F91" t="str">
            <v>Rear M11</v>
          </cell>
          <cell r="G91" t="str">
            <v>X6</v>
          </cell>
          <cell r="H91" t="str">
            <v>R2325155</v>
          </cell>
          <cell r="I91">
            <v>41</v>
          </cell>
          <cell r="J91">
            <v>44</v>
          </cell>
        </row>
        <row r="92">
          <cell r="A92" t="str">
            <v>F8494130</v>
          </cell>
          <cell r="B92" t="str">
            <v>ALLROAD PRO DISC CL 30</v>
          </cell>
          <cell r="C92" t="str">
            <v>12x100</v>
          </cell>
          <cell r="D92" t="str">
            <v>Yksion Elite Allroad UST 30</v>
          </cell>
          <cell r="E92" t="str">
            <v>tubeless valve 35mm, inner tube</v>
          </cell>
          <cell r="F92" t="str">
            <v>Front</v>
          </cell>
          <cell r="G92" t="str">
            <v>X6</v>
          </cell>
          <cell r="H92" t="str">
            <v>F8494130</v>
          </cell>
          <cell r="I92">
            <v>250</v>
          </cell>
          <cell r="J92">
            <v>253</v>
          </cell>
        </row>
        <row r="93">
          <cell r="A93" t="str">
            <v>R2952137</v>
          </cell>
          <cell r="B93" t="str">
            <v>ALLROAD PRO DISC CL 30</v>
          </cell>
          <cell r="C93" t="str">
            <v>12x142</v>
          </cell>
          <cell r="F93" t="str">
            <v>Rear M11</v>
          </cell>
          <cell r="G93" t="str">
            <v>X6</v>
          </cell>
          <cell r="H93" t="str">
            <v>R2952137</v>
          </cell>
          <cell r="I93">
            <v>304</v>
          </cell>
          <cell r="J93">
            <v>307</v>
          </cell>
        </row>
        <row r="94">
          <cell r="A94" t="str">
            <v>F8503135</v>
          </cell>
          <cell r="B94" t="str">
            <v>ALLROAD PRO DISC CL 35</v>
          </cell>
          <cell r="C94" t="str">
            <v>12x100</v>
          </cell>
          <cell r="D94" t="str">
            <v>Yksion Elite Allroad XL UST 35</v>
          </cell>
          <cell r="E94" t="str">
            <v>tubeless valve 35mm, inner tube</v>
          </cell>
          <cell r="F94" t="str">
            <v>Front</v>
          </cell>
          <cell r="G94" t="str">
            <v>X5</v>
          </cell>
          <cell r="H94" t="str">
            <v>F8503135</v>
          </cell>
          <cell r="I94">
            <v>250</v>
          </cell>
          <cell r="J94">
            <v>253</v>
          </cell>
        </row>
        <row r="95">
          <cell r="A95" t="str">
            <v>R2962142</v>
          </cell>
          <cell r="B95" t="str">
            <v>ALLROAD PRO DISC CL 35</v>
          </cell>
          <cell r="C95" t="str">
            <v>12x142</v>
          </cell>
          <cell r="F95" t="str">
            <v>Rear M11</v>
          </cell>
          <cell r="G95" t="str">
            <v>X5</v>
          </cell>
          <cell r="H95" t="str">
            <v>R2962142</v>
          </cell>
          <cell r="I95">
            <v>304</v>
          </cell>
          <cell r="J95">
            <v>307</v>
          </cell>
        </row>
        <row r="96">
          <cell r="A96" t="str">
            <v>F8503136</v>
          </cell>
          <cell r="B96" t="str">
            <v>ALLROAD PRO DISC CL 40</v>
          </cell>
          <cell r="C96" t="str">
            <v>12x100</v>
          </cell>
          <cell r="D96" t="str">
            <v>Yksion Elite Allroad XL UST 40</v>
          </cell>
          <cell r="E96" t="str">
            <v>tubeless valve 35mm, inner tube</v>
          </cell>
          <cell r="F96" t="str">
            <v>Front</v>
          </cell>
          <cell r="G96" t="str">
            <v>X5</v>
          </cell>
          <cell r="H96" t="str">
            <v>F8503136</v>
          </cell>
          <cell r="I96">
            <v>250</v>
          </cell>
          <cell r="J96">
            <v>253</v>
          </cell>
        </row>
        <row r="97">
          <cell r="A97" t="str">
            <v>R2962143</v>
          </cell>
          <cell r="B97" t="str">
            <v>ALLROAD PRO DISC CL 40</v>
          </cell>
          <cell r="C97" t="str">
            <v>12x142</v>
          </cell>
          <cell r="F97" t="str">
            <v>Rear M11</v>
          </cell>
          <cell r="G97" t="str">
            <v>X5</v>
          </cell>
          <cell r="H97" t="str">
            <v>R2962143</v>
          </cell>
          <cell r="I97">
            <v>304</v>
          </cell>
          <cell r="J97">
            <v>307</v>
          </cell>
        </row>
        <row r="98">
          <cell r="A98" t="str">
            <v>F8402101</v>
          </cell>
          <cell r="B98" t="str">
            <v>ALLROAD ELITE ROAD+ DISC CL - 650B (w/o tyre)</v>
          </cell>
          <cell r="C98" t="str">
            <v>12x100</v>
          </cell>
          <cell r="D98" t="str">
            <v>(w/o tyre)</v>
          </cell>
          <cell r="E98" t="str">
            <v>tubeless valve 35mm</v>
          </cell>
          <cell r="F98" t="str">
            <v>Front</v>
          </cell>
          <cell r="G98" t="str">
            <v>X6</v>
          </cell>
          <cell r="H98" t="str">
            <v>F8402101</v>
          </cell>
          <cell r="I98">
            <v>171</v>
          </cell>
          <cell r="J98">
            <v>174</v>
          </cell>
        </row>
        <row r="99">
          <cell r="A99" t="str">
            <v>R2837155</v>
          </cell>
          <cell r="B99" t="str">
            <v>ALLROAD ELITE ROAD+ DISC CL - 650B (w/o tyre)</v>
          </cell>
          <cell r="C99" t="str">
            <v>12x142</v>
          </cell>
          <cell r="F99" t="str">
            <v>Rear M11</v>
          </cell>
          <cell r="G99" t="str">
            <v>X6</v>
          </cell>
          <cell r="H99" t="str">
            <v>R2837155</v>
          </cell>
          <cell r="I99">
            <v>211</v>
          </cell>
          <cell r="J99">
            <v>214</v>
          </cell>
        </row>
        <row r="100">
          <cell r="A100" t="str">
            <v>F8495130</v>
          </cell>
          <cell r="B100" t="str">
            <v>ALLROAD ELITE DISC CL 30</v>
          </cell>
          <cell r="C100" t="str">
            <v>12x100</v>
          </cell>
          <cell r="D100" t="str">
            <v>Yksion Elite Allroad UST 30</v>
          </cell>
          <cell r="E100" t="str">
            <v>tubeless valve 35mm, inner tube</v>
          </cell>
          <cell r="F100" t="str">
            <v>Front</v>
          </cell>
          <cell r="G100" t="str">
            <v>X6</v>
          </cell>
          <cell r="H100" t="str">
            <v>F8495130</v>
          </cell>
          <cell r="I100">
            <v>181</v>
          </cell>
          <cell r="J100">
            <v>184</v>
          </cell>
        </row>
        <row r="101">
          <cell r="A101" t="str">
            <v>R2953137</v>
          </cell>
          <cell r="B101" t="str">
            <v>ALLROAD ELITE DISC CL 30</v>
          </cell>
          <cell r="C101" t="str">
            <v>12x142</v>
          </cell>
          <cell r="F101" t="str">
            <v>Rear M11</v>
          </cell>
          <cell r="G101" t="str">
            <v>X6</v>
          </cell>
          <cell r="H101" t="str">
            <v>R2953137</v>
          </cell>
          <cell r="I101">
            <v>221</v>
          </cell>
          <cell r="J101">
            <v>224</v>
          </cell>
        </row>
        <row r="102">
          <cell r="A102" t="str">
            <v>F8504135</v>
          </cell>
          <cell r="B102" t="str">
            <v>ALLROAD ELITE DISC CL 35</v>
          </cell>
          <cell r="C102" t="str">
            <v>12x100</v>
          </cell>
          <cell r="D102" t="str">
            <v>Yksion Elite Allroad UST 35</v>
          </cell>
          <cell r="E102" t="str">
            <v>tubeless valve 35mm, inner tube</v>
          </cell>
          <cell r="F102" t="str">
            <v>Front</v>
          </cell>
          <cell r="G102" t="str">
            <v>X5</v>
          </cell>
          <cell r="H102" t="str">
            <v>F8504135</v>
          </cell>
          <cell r="I102">
            <v>181</v>
          </cell>
          <cell r="J102">
            <v>184</v>
          </cell>
        </row>
        <row r="103">
          <cell r="A103" t="str">
            <v>R2963142</v>
          </cell>
          <cell r="B103" t="str">
            <v>ALLROAD ELITE DISC CL 35</v>
          </cell>
          <cell r="C103" t="str">
            <v>12x142</v>
          </cell>
          <cell r="F103" t="str">
            <v>Rear M11</v>
          </cell>
          <cell r="G103" t="str">
            <v>X5</v>
          </cell>
          <cell r="H103" t="str">
            <v>R2963142</v>
          </cell>
          <cell r="I103">
            <v>221</v>
          </cell>
          <cell r="J103">
            <v>224</v>
          </cell>
        </row>
        <row r="104">
          <cell r="A104" t="str">
            <v>F8504136</v>
          </cell>
          <cell r="B104" t="str">
            <v>ALLROAD ELITE DISC CL 40</v>
          </cell>
          <cell r="C104" t="str">
            <v>12x100</v>
          </cell>
          <cell r="D104" t="str">
            <v>Yksion Elite Allroad XL UST 40</v>
          </cell>
          <cell r="E104" t="str">
            <v>tubeless valve 35mm, inner tube</v>
          </cell>
          <cell r="F104" t="str">
            <v>Front</v>
          </cell>
          <cell r="G104" t="str">
            <v>X5</v>
          </cell>
          <cell r="H104" t="str">
            <v>F8504136</v>
          </cell>
          <cell r="I104">
            <v>181</v>
          </cell>
          <cell r="J104">
            <v>184</v>
          </cell>
        </row>
        <row r="105">
          <cell r="A105" t="str">
            <v>R2963143</v>
          </cell>
          <cell r="B105" t="str">
            <v>ALLROAD ELITE DISC CL 40</v>
          </cell>
          <cell r="C105" t="str">
            <v>12x142</v>
          </cell>
          <cell r="F105" t="str">
            <v>Rear M11</v>
          </cell>
          <cell r="G105" t="str">
            <v>X5</v>
          </cell>
          <cell r="H105" t="str">
            <v>R2963143</v>
          </cell>
          <cell r="I105">
            <v>221</v>
          </cell>
          <cell r="J105">
            <v>224</v>
          </cell>
        </row>
        <row r="106">
          <cell r="A106" t="str">
            <v>F8125101</v>
          </cell>
          <cell r="B106" t="str">
            <v>ALLROAD DISC CL (w/o tyre)</v>
          </cell>
          <cell r="C106" t="str">
            <v>12x100</v>
          </cell>
          <cell r="D106" t="str">
            <v>(w/o tyre)</v>
          </cell>
          <cell r="E106" t="str">
            <v>tubeless tape 25mm, tubeless valve 35mm</v>
          </cell>
          <cell r="F106" t="str">
            <v>Front</v>
          </cell>
          <cell r="G106" t="str">
            <v>X6</v>
          </cell>
          <cell r="H106" t="str">
            <v>F8125101</v>
          </cell>
          <cell r="I106">
            <v>55</v>
          </cell>
          <cell r="J106">
            <v>58</v>
          </cell>
        </row>
        <row r="107">
          <cell r="A107" t="str">
            <v>R2336155</v>
          </cell>
          <cell r="B107" t="str">
            <v>ALLROAD DISC CL (w/o tyre)</v>
          </cell>
          <cell r="C107" t="str">
            <v>12x142</v>
          </cell>
          <cell r="F107" t="str">
            <v>Rear M11</v>
          </cell>
          <cell r="G107" t="str">
            <v>X6</v>
          </cell>
          <cell r="H107" t="str">
            <v>R2336155</v>
          </cell>
          <cell r="I107">
            <v>68</v>
          </cell>
          <cell r="J107">
            <v>71</v>
          </cell>
        </row>
        <row r="108">
          <cell r="A108" t="str">
            <v>F8131101</v>
          </cell>
          <cell r="B108" t="str">
            <v>ALLROAD DISC CL (w/o tyre) 650b</v>
          </cell>
          <cell r="C108" t="str">
            <v>12x100</v>
          </cell>
          <cell r="D108" t="str">
            <v>(w/o tyre)</v>
          </cell>
          <cell r="E108" t="str">
            <v>tubeless tape 25mm, tubeless valve 35mm</v>
          </cell>
          <cell r="F108" t="str">
            <v>Front</v>
          </cell>
          <cell r="G108" t="str">
            <v>X6</v>
          </cell>
          <cell r="H108" t="str">
            <v>F8131101</v>
          </cell>
          <cell r="I108">
            <v>55</v>
          </cell>
          <cell r="J108">
            <v>58</v>
          </cell>
        </row>
        <row r="109">
          <cell r="A109" t="str">
            <v>R2338155</v>
          </cell>
          <cell r="B109" t="str">
            <v>ALLROAD DISC CL (w/o tyre) 650b</v>
          </cell>
          <cell r="C109" t="str">
            <v>12x142</v>
          </cell>
          <cell r="F109" t="str">
            <v>Rear M11</v>
          </cell>
          <cell r="G109" t="str">
            <v>X6</v>
          </cell>
          <cell r="H109" t="str">
            <v>R2338155</v>
          </cell>
          <cell r="I109">
            <v>68</v>
          </cell>
          <cell r="J109">
            <v>71</v>
          </cell>
        </row>
        <row r="110">
          <cell r="A110" t="str">
            <v>F8237110</v>
          </cell>
          <cell r="B110" t="str">
            <v>E-CROSSMAX 29</v>
          </cell>
          <cell r="C110" t="str">
            <v>Boost 15x110</v>
          </cell>
          <cell r="E110" t="str">
            <v>tubeless tape 37mm, 
tubeless valve 35mm</v>
          </cell>
          <cell r="F110" t="str">
            <v>Front</v>
          </cell>
          <cell r="G110" t="str">
            <v>X6</v>
          </cell>
          <cell r="H110" t="str">
            <v>F8237110</v>
          </cell>
          <cell r="I110">
            <v>69</v>
          </cell>
          <cell r="J110">
            <v>72</v>
          </cell>
        </row>
        <row r="111">
          <cell r="A111" t="str">
            <v>R2572110</v>
          </cell>
          <cell r="B111" t="str">
            <v>E-CROSSMAX 29</v>
          </cell>
          <cell r="C111" t="str">
            <v>Boost 12x148</v>
          </cell>
          <cell r="F111" t="str">
            <v>Rear</v>
          </cell>
          <cell r="G111" t="str">
            <v>X6</v>
          </cell>
          <cell r="H111" t="str">
            <v>R2572110</v>
          </cell>
          <cell r="I111">
            <v>84</v>
          </cell>
          <cell r="J111">
            <v>87</v>
          </cell>
        </row>
        <row r="112">
          <cell r="A112" t="str">
            <v>R2573110</v>
          </cell>
          <cell r="B112" t="str">
            <v>E-CROSSMAX 29</v>
          </cell>
          <cell r="C112" t="str">
            <v>XD Boost 12x148</v>
          </cell>
          <cell r="F112" t="str">
            <v>Rear XD</v>
          </cell>
          <cell r="G112" t="str">
            <v>X6</v>
          </cell>
          <cell r="H112" t="str">
            <v>R2573110</v>
          </cell>
          <cell r="I112">
            <v>94</v>
          </cell>
          <cell r="J112">
            <v>97</v>
          </cell>
        </row>
        <row r="113">
          <cell r="A113" t="str">
            <v>F8228110</v>
          </cell>
          <cell r="B113" t="str">
            <v>E-CROSSMAX 27,5</v>
          </cell>
          <cell r="C113" t="str">
            <v>Boost 15x110</v>
          </cell>
          <cell r="E113" t="str">
            <v>tubeless tape 37mm, 
tubeless valve 35mm</v>
          </cell>
          <cell r="F113" t="str">
            <v>Front</v>
          </cell>
          <cell r="G113" t="str">
            <v>X6</v>
          </cell>
          <cell r="H113" t="str">
            <v>F8228110</v>
          </cell>
          <cell r="I113">
            <v>69</v>
          </cell>
          <cell r="J113">
            <v>72</v>
          </cell>
        </row>
        <row r="114">
          <cell r="A114" t="str">
            <v>R2557110</v>
          </cell>
          <cell r="B114" t="str">
            <v>E-CROSSMAX 27,5</v>
          </cell>
          <cell r="C114" t="str">
            <v>Boost 12x148</v>
          </cell>
          <cell r="F114" t="str">
            <v>Rear</v>
          </cell>
          <cell r="G114" t="str">
            <v>X6</v>
          </cell>
          <cell r="H114" t="str">
            <v>R2557110</v>
          </cell>
          <cell r="I114">
            <v>84</v>
          </cell>
          <cell r="J114">
            <v>87</v>
          </cell>
        </row>
        <row r="115">
          <cell r="A115" t="str">
            <v>R2558110</v>
          </cell>
          <cell r="B115" t="str">
            <v>E-CROSSMAX 27,5</v>
          </cell>
          <cell r="C115" t="str">
            <v>XD Boost 12x148</v>
          </cell>
          <cell r="F115" t="str">
            <v>Rear XD</v>
          </cell>
          <cell r="G115" t="str">
            <v>X6</v>
          </cell>
          <cell r="H115" t="str">
            <v>R2558110</v>
          </cell>
          <cell r="I115">
            <v>94</v>
          </cell>
          <cell r="J115">
            <v>97</v>
          </cell>
        </row>
        <row r="116">
          <cell r="A116" t="str">
            <v>F8418110</v>
          </cell>
          <cell r="B116" t="str">
            <v>E-XA30 ELITE 29 INTL</v>
          </cell>
          <cell r="C116" t="str">
            <v>20x110</v>
          </cell>
          <cell r="E116" t="str">
            <v>tubeless valve 35mm</v>
          </cell>
          <cell r="F116" t="str">
            <v>Front</v>
          </cell>
          <cell r="G116" t="str">
            <v>X6</v>
          </cell>
          <cell r="H116" t="str">
            <v>F8418110</v>
          </cell>
          <cell r="I116">
            <v>109</v>
          </cell>
          <cell r="J116">
            <v>112</v>
          </cell>
        </row>
        <row r="117">
          <cell r="A117" t="str">
            <v>F8417110</v>
          </cell>
          <cell r="B117" t="str">
            <v>E-XA30 ELITE 29 INTL</v>
          </cell>
          <cell r="C117" t="str">
            <v>Boost 15x110</v>
          </cell>
          <cell r="F117" t="str">
            <v>Front</v>
          </cell>
          <cell r="G117" t="str">
            <v>X6</v>
          </cell>
          <cell r="H117" t="str">
            <v>F8417110</v>
          </cell>
          <cell r="I117">
            <v>109</v>
          </cell>
          <cell r="J117">
            <v>112</v>
          </cell>
        </row>
        <row r="118">
          <cell r="A118" t="str">
            <v>R2866110</v>
          </cell>
          <cell r="B118" t="str">
            <v>E-XA30 ELITE 29 INTL</v>
          </cell>
          <cell r="C118" t="str">
            <v>Boost 12x148</v>
          </cell>
          <cell r="F118" t="str">
            <v>Rear</v>
          </cell>
          <cell r="G118" t="str">
            <v>X6</v>
          </cell>
          <cell r="H118" t="str">
            <v>R2866110</v>
          </cell>
          <cell r="I118">
            <v>135</v>
          </cell>
          <cell r="J118">
            <v>138</v>
          </cell>
        </row>
        <row r="119">
          <cell r="A119" t="str">
            <v>R2867110</v>
          </cell>
          <cell r="B119" t="str">
            <v>E-XA30 ELITE 29 INTL</v>
          </cell>
          <cell r="C119" t="str">
            <v>XD Boost 12x148</v>
          </cell>
          <cell r="F119" t="str">
            <v>Rear XD</v>
          </cell>
          <cell r="G119" t="str">
            <v>X6</v>
          </cell>
          <cell r="H119" t="str">
            <v>R2867110</v>
          </cell>
          <cell r="I119">
            <v>135</v>
          </cell>
          <cell r="J119">
            <v>138</v>
          </cell>
        </row>
        <row r="120">
          <cell r="A120" t="str">
            <v>F8411110</v>
          </cell>
          <cell r="B120" t="str">
            <v>E-XA30 ELITE 27,5 INTL</v>
          </cell>
          <cell r="C120" t="str">
            <v>20x110</v>
          </cell>
          <cell r="E120" t="str">
            <v>tubeless valve 35mm</v>
          </cell>
          <cell r="F120" t="str">
            <v>Front</v>
          </cell>
          <cell r="G120" t="str">
            <v>X6</v>
          </cell>
          <cell r="H120" t="str">
            <v>F8411110</v>
          </cell>
          <cell r="I120">
            <v>109</v>
          </cell>
          <cell r="J120">
            <v>112</v>
          </cell>
        </row>
        <row r="121">
          <cell r="A121" t="str">
            <v>F8410110</v>
          </cell>
          <cell r="B121" t="str">
            <v>E-XA30 ELITE 27,5 INTL</v>
          </cell>
          <cell r="C121" t="str">
            <v>Boost 15x110</v>
          </cell>
          <cell r="F121" t="str">
            <v>Front</v>
          </cell>
          <cell r="G121" t="str">
            <v>X6</v>
          </cell>
          <cell r="H121" t="str">
            <v>F8410110</v>
          </cell>
          <cell r="I121">
            <v>109</v>
          </cell>
          <cell r="J121">
            <v>112</v>
          </cell>
        </row>
        <row r="122">
          <cell r="A122" t="str">
            <v>R2849110</v>
          </cell>
          <cell r="B122" t="str">
            <v>E-XA30 ELITE 27,5 INTL</v>
          </cell>
          <cell r="C122" t="str">
            <v>Boost 12x148</v>
          </cell>
          <cell r="F122" t="str">
            <v>Rear</v>
          </cell>
          <cell r="G122" t="str">
            <v>X6</v>
          </cell>
          <cell r="H122" t="str">
            <v>R2849110</v>
          </cell>
          <cell r="I122">
            <v>135</v>
          </cell>
          <cell r="J122">
            <v>138</v>
          </cell>
        </row>
        <row r="123">
          <cell r="A123" t="str">
            <v>R2851110</v>
          </cell>
          <cell r="B123" t="str">
            <v>E-XA30 ELITE 27,5 INTL</v>
          </cell>
          <cell r="C123" t="str">
            <v>XD Boost 12x148</v>
          </cell>
          <cell r="F123" t="str">
            <v>Rear XD</v>
          </cell>
          <cell r="G123" t="str">
            <v>X6</v>
          </cell>
          <cell r="H123" t="str">
            <v>R2851110</v>
          </cell>
          <cell r="I123">
            <v>135</v>
          </cell>
          <cell r="J123">
            <v>138</v>
          </cell>
        </row>
        <row r="124">
          <cell r="A124" t="str">
            <v>F8260110</v>
          </cell>
          <cell r="B124" t="str">
            <v>E-XA35 27,5 INTL</v>
          </cell>
          <cell r="C124" t="str">
            <v>Boost 15x110</v>
          </cell>
          <cell r="E124" t="str">
            <v>tubeless tape 40mm, 
tubeless valve 35mm</v>
          </cell>
          <cell r="F124" t="str">
            <v>Front</v>
          </cell>
          <cell r="G124" t="str">
            <v>X6</v>
          </cell>
          <cell r="H124" t="str">
            <v>F8260110</v>
          </cell>
          <cell r="I124">
            <v>69</v>
          </cell>
          <cell r="J124">
            <v>72</v>
          </cell>
        </row>
        <row r="125">
          <cell r="A125" t="str">
            <v>R2606110</v>
          </cell>
          <cell r="B125" t="str">
            <v>E-XA35 27,5 INTL</v>
          </cell>
          <cell r="C125" t="str">
            <v>Boost 12x148</v>
          </cell>
          <cell r="F125" t="str">
            <v>Rear</v>
          </cell>
          <cell r="G125" t="str">
            <v>X6</v>
          </cell>
          <cell r="H125" t="str">
            <v>R2606110</v>
          </cell>
          <cell r="I125">
            <v>84</v>
          </cell>
          <cell r="J125">
            <v>87</v>
          </cell>
        </row>
        <row r="126">
          <cell r="A126" t="str">
            <v>R2607110</v>
          </cell>
          <cell r="B126" t="str">
            <v>E-XA35 27,5 INTL</v>
          </cell>
          <cell r="C126" t="str">
            <v>XD Boost 12x148</v>
          </cell>
          <cell r="F126" t="str">
            <v>Rear XD</v>
          </cell>
          <cell r="G126" t="str">
            <v>X6</v>
          </cell>
          <cell r="H126" t="str">
            <v>R2607110</v>
          </cell>
          <cell r="I126">
            <v>94</v>
          </cell>
          <cell r="J126">
            <v>97</v>
          </cell>
        </row>
        <row r="127">
          <cell r="A127" t="str">
            <v>F8366110</v>
          </cell>
          <cell r="B127" t="str">
            <v>E-DEEMAX PRO 27,5 INTL</v>
          </cell>
          <cell r="C127" t="str">
            <v>20x110</v>
          </cell>
          <cell r="E127" t="str">
            <v>tubeless valve 35mm</v>
          </cell>
          <cell r="F127" t="str">
            <v>Front</v>
          </cell>
          <cell r="G127" t="str">
            <v>X6</v>
          </cell>
          <cell r="H127" t="str">
            <v>F8366110</v>
          </cell>
          <cell r="I127">
            <v>235</v>
          </cell>
          <cell r="J127">
            <v>238</v>
          </cell>
        </row>
        <row r="128">
          <cell r="A128" t="str">
            <v>F8365110</v>
          </cell>
          <cell r="B128" t="str">
            <v>E-DEEMAX PRO 27,5 INTL</v>
          </cell>
          <cell r="C128" t="str">
            <v>Boost 15x110</v>
          </cell>
          <cell r="F128" t="str">
            <v>Front</v>
          </cell>
          <cell r="G128" t="str">
            <v>X6</v>
          </cell>
          <cell r="H128" t="str">
            <v>F8365110</v>
          </cell>
          <cell r="I128">
            <v>235</v>
          </cell>
          <cell r="J128">
            <v>238</v>
          </cell>
        </row>
        <row r="129">
          <cell r="A129" t="str">
            <v>R2787110</v>
          </cell>
          <cell r="B129" t="str">
            <v>E-DEEMAX PRO 27,5 INTL</v>
          </cell>
          <cell r="C129" t="str">
            <v>Boost 12x148</v>
          </cell>
          <cell r="F129" t="str">
            <v>Rear</v>
          </cell>
          <cell r="G129" t="str">
            <v>X6</v>
          </cell>
          <cell r="H129" t="str">
            <v>R2787110</v>
          </cell>
          <cell r="I129">
            <v>288</v>
          </cell>
          <cell r="J129">
            <v>291</v>
          </cell>
        </row>
        <row r="130">
          <cell r="A130" t="str">
            <v>R2788110</v>
          </cell>
          <cell r="B130" t="str">
            <v>E-DEEMAX PRO 27,5 INTL</v>
          </cell>
          <cell r="C130" t="str">
            <v>XD Boost 12x148</v>
          </cell>
          <cell r="F130" t="str">
            <v>Rear XD</v>
          </cell>
          <cell r="G130" t="str">
            <v>X6</v>
          </cell>
          <cell r="H130" t="str">
            <v>R2788110</v>
          </cell>
          <cell r="I130">
            <v>288</v>
          </cell>
          <cell r="J130">
            <v>291</v>
          </cell>
        </row>
        <row r="131">
          <cell r="A131" t="str">
            <v>F8114110</v>
          </cell>
          <cell r="B131" t="str">
            <v>CROSSMAX PRO CARBON 29 INTL</v>
          </cell>
          <cell r="C131" t="str">
            <v>15x100</v>
          </cell>
          <cell r="E131" t="str">
            <v>FRT : tubeless tape 28mm, 
tubeless valve 35mm
REAR : tubeless tape 25mm, tubeless valve 35mm</v>
          </cell>
          <cell r="F131" t="str">
            <v>Front</v>
          </cell>
          <cell r="G131" t="str">
            <v>X6</v>
          </cell>
          <cell r="H131" t="str">
            <v>F8114110</v>
          </cell>
          <cell r="I131">
            <v>370</v>
          </cell>
          <cell r="J131">
            <v>373</v>
          </cell>
        </row>
        <row r="132">
          <cell r="A132" t="str">
            <v>F8113110</v>
          </cell>
          <cell r="B132" t="str">
            <v>CROSSMAX PRO CARBON 29 INTL</v>
          </cell>
          <cell r="C132" t="str">
            <v>Boost 15x110</v>
          </cell>
          <cell r="F132" t="str">
            <v>Front</v>
          </cell>
          <cell r="G132" t="str">
            <v>X6</v>
          </cell>
          <cell r="H132" t="str">
            <v>F8113110</v>
          </cell>
          <cell r="I132">
            <v>370</v>
          </cell>
          <cell r="J132">
            <v>373</v>
          </cell>
        </row>
        <row r="133">
          <cell r="A133" t="str">
            <v>R2347110</v>
          </cell>
          <cell r="B133" t="str">
            <v>CROSSMAX PRO CARBON 29 INTL</v>
          </cell>
          <cell r="C133" t="str">
            <v>12x142</v>
          </cell>
          <cell r="F133" t="str">
            <v>Rear</v>
          </cell>
          <cell r="G133" t="str">
            <v>X6</v>
          </cell>
          <cell r="H133" t="str">
            <v>R2347110</v>
          </cell>
          <cell r="I133">
            <v>454</v>
          </cell>
          <cell r="J133">
            <v>457</v>
          </cell>
        </row>
        <row r="134">
          <cell r="A134" t="str">
            <v>R2348110</v>
          </cell>
          <cell r="B134" t="str">
            <v>CROSSMAX PRO CARBON 29 INTL</v>
          </cell>
          <cell r="C134" t="str">
            <v>XD/12x142</v>
          </cell>
          <cell r="F134" t="str">
            <v>Rear XD</v>
          </cell>
          <cell r="G134" t="str">
            <v>X6</v>
          </cell>
          <cell r="H134" t="str">
            <v>R2348110</v>
          </cell>
          <cell r="I134">
            <v>454</v>
          </cell>
          <cell r="J134">
            <v>457</v>
          </cell>
        </row>
        <row r="135">
          <cell r="A135" t="str">
            <v>R2349110</v>
          </cell>
          <cell r="B135" t="str">
            <v>CROSSMAX PRO CARBON 29 INTL</v>
          </cell>
          <cell r="C135" t="str">
            <v>Boost 12x148</v>
          </cell>
          <cell r="F135" t="str">
            <v>Rear</v>
          </cell>
          <cell r="G135" t="str">
            <v>X6</v>
          </cell>
          <cell r="H135" t="str">
            <v>R2349110</v>
          </cell>
          <cell r="I135">
            <v>454</v>
          </cell>
          <cell r="J135">
            <v>457</v>
          </cell>
        </row>
        <row r="136">
          <cell r="A136" t="str">
            <v>R2351110</v>
          </cell>
          <cell r="B136" t="str">
            <v>CROSSMAX PRO CARBON 29 INTL</v>
          </cell>
          <cell r="C136" t="str">
            <v>XD Boost 12x148</v>
          </cell>
          <cell r="F136" t="str">
            <v>Rear XD</v>
          </cell>
          <cell r="G136" t="str">
            <v>X6</v>
          </cell>
          <cell r="H136" t="str">
            <v>R2351110</v>
          </cell>
          <cell r="I136">
            <v>454</v>
          </cell>
          <cell r="J136">
            <v>457</v>
          </cell>
        </row>
        <row r="137">
          <cell r="A137" t="str">
            <v>F8117110</v>
          </cell>
          <cell r="B137" t="str">
            <v>CROSSMAX PRO CARBON 27,5 INTL</v>
          </cell>
          <cell r="C137" t="str">
            <v>15x100</v>
          </cell>
          <cell r="E137" t="str">
            <v>FRT : tubeless tape 28mm, 
tubeless valve 35mm
REAR : tubeless tape 25mm, tubeless valve 35mm</v>
          </cell>
          <cell r="F137" t="str">
            <v>Front</v>
          </cell>
          <cell r="G137" t="str">
            <v>X6</v>
          </cell>
          <cell r="H137" t="str">
            <v>F8117110</v>
          </cell>
          <cell r="I137">
            <v>370</v>
          </cell>
          <cell r="J137">
            <v>373</v>
          </cell>
        </row>
        <row r="138">
          <cell r="A138" t="str">
            <v>F8118110</v>
          </cell>
          <cell r="B138" t="str">
            <v>CROSSMAX PRO CARBON 27,5 INTL</v>
          </cell>
          <cell r="C138" t="str">
            <v>Boost 15x110</v>
          </cell>
          <cell r="F138" t="str">
            <v>Front</v>
          </cell>
          <cell r="G138" t="str">
            <v>X6</v>
          </cell>
          <cell r="H138" t="str">
            <v>F8118110</v>
          </cell>
          <cell r="I138">
            <v>370</v>
          </cell>
          <cell r="J138">
            <v>373</v>
          </cell>
        </row>
        <row r="139">
          <cell r="A139" t="str">
            <v>R2357110</v>
          </cell>
          <cell r="B139" t="str">
            <v>CROSSMAX PRO CARBON 27,5 INTL</v>
          </cell>
          <cell r="C139" t="str">
            <v>12x142</v>
          </cell>
          <cell r="F139" t="str">
            <v>Rear</v>
          </cell>
          <cell r="G139" t="str">
            <v>X6</v>
          </cell>
          <cell r="H139" t="str">
            <v>R2357110</v>
          </cell>
          <cell r="I139">
            <v>454</v>
          </cell>
          <cell r="J139">
            <v>457</v>
          </cell>
        </row>
        <row r="140">
          <cell r="A140" t="str">
            <v>R2358110</v>
          </cell>
          <cell r="B140" t="str">
            <v>CROSSMAX PRO CARBON 27,5 INTL</v>
          </cell>
          <cell r="C140" t="str">
            <v>XD/12x142</v>
          </cell>
          <cell r="F140" t="str">
            <v>Rear XD</v>
          </cell>
          <cell r="G140" t="str">
            <v>X6</v>
          </cell>
          <cell r="H140" t="str">
            <v>R2358110</v>
          </cell>
          <cell r="I140">
            <v>454</v>
          </cell>
          <cell r="J140">
            <v>457</v>
          </cell>
        </row>
        <row r="141">
          <cell r="A141" t="str">
            <v>R2359110</v>
          </cell>
          <cell r="B141" t="str">
            <v>CROSSMAX PRO CARBON 27,5 INTL</v>
          </cell>
          <cell r="C141" t="str">
            <v>Boost 12x148</v>
          </cell>
          <cell r="F141" t="str">
            <v>Rear</v>
          </cell>
          <cell r="G141" t="str">
            <v>X6</v>
          </cell>
          <cell r="H141" t="str">
            <v>R2359110</v>
          </cell>
          <cell r="I141">
            <v>454</v>
          </cell>
          <cell r="J141">
            <v>457</v>
          </cell>
        </row>
        <row r="142">
          <cell r="A142" t="str">
            <v>R2361110</v>
          </cell>
          <cell r="B142" t="str">
            <v>CROSSMAX PRO CARBON 27,5 INTL</v>
          </cell>
          <cell r="C142" t="str">
            <v>XD Boost 12x148</v>
          </cell>
          <cell r="F142" t="str">
            <v>Rear XD</v>
          </cell>
          <cell r="G142" t="str">
            <v>X6</v>
          </cell>
          <cell r="H142" t="str">
            <v>R2361110</v>
          </cell>
          <cell r="I142">
            <v>454</v>
          </cell>
          <cell r="J142">
            <v>457</v>
          </cell>
        </row>
        <row r="143">
          <cell r="A143" t="str">
            <v>F8301110</v>
          </cell>
          <cell r="B143" t="str">
            <v>CROSSMAX PRO 29 INTL</v>
          </cell>
          <cell r="C143" t="str">
            <v>15x100</v>
          </cell>
          <cell r="E143" t="str">
            <v>tubeless valve 35mm</v>
          </cell>
          <cell r="F143" t="str">
            <v>Front</v>
          </cell>
          <cell r="G143" t="str">
            <v>X6</v>
          </cell>
          <cell r="H143" t="str">
            <v>F8301110</v>
          </cell>
          <cell r="I143">
            <v>220</v>
          </cell>
          <cell r="J143">
            <v>223</v>
          </cell>
        </row>
        <row r="144">
          <cell r="A144" t="str">
            <v>F8302110</v>
          </cell>
          <cell r="B144" t="str">
            <v>CROSSMAX PRO 29 INTL</v>
          </cell>
          <cell r="C144" t="str">
            <v>Boost 15x110</v>
          </cell>
          <cell r="F144" t="str">
            <v>Front</v>
          </cell>
          <cell r="G144" t="str">
            <v>X6</v>
          </cell>
          <cell r="H144" t="str">
            <v>F8302110</v>
          </cell>
          <cell r="I144">
            <v>220</v>
          </cell>
          <cell r="J144">
            <v>223</v>
          </cell>
        </row>
        <row r="145">
          <cell r="A145" t="str">
            <v>R2666110</v>
          </cell>
          <cell r="B145" t="str">
            <v>CROSSMAX PRO 29 INTL</v>
          </cell>
          <cell r="C145" t="str">
            <v>12x142</v>
          </cell>
          <cell r="F145" t="str">
            <v>Rear</v>
          </cell>
          <cell r="G145" t="str">
            <v>X6</v>
          </cell>
          <cell r="H145" t="str">
            <v>R2666110</v>
          </cell>
          <cell r="I145">
            <v>269</v>
          </cell>
          <cell r="J145">
            <v>272</v>
          </cell>
        </row>
        <row r="146">
          <cell r="A146" t="str">
            <v>R2667110</v>
          </cell>
          <cell r="B146" t="str">
            <v>CROSSMAX PRO 29 INTL</v>
          </cell>
          <cell r="C146" t="str">
            <v>XD/12x142</v>
          </cell>
          <cell r="F146" t="str">
            <v>Rear XD</v>
          </cell>
          <cell r="G146" t="str">
            <v>X6</v>
          </cell>
          <cell r="H146" t="str">
            <v>R2667110</v>
          </cell>
          <cell r="I146">
            <v>269</v>
          </cell>
          <cell r="J146">
            <v>272</v>
          </cell>
        </row>
        <row r="147">
          <cell r="A147" t="str">
            <v>R2668110</v>
          </cell>
          <cell r="B147" t="str">
            <v>CROSSMAX PRO 29 INTL</v>
          </cell>
          <cell r="C147" t="str">
            <v>Boost 12x148</v>
          </cell>
          <cell r="F147" t="str">
            <v>Rear</v>
          </cell>
          <cell r="G147" t="str">
            <v>X6</v>
          </cell>
          <cell r="H147" t="str">
            <v>R2668110</v>
          </cell>
          <cell r="I147">
            <v>269</v>
          </cell>
          <cell r="J147">
            <v>272</v>
          </cell>
        </row>
        <row r="148">
          <cell r="A148" t="str">
            <v>R2669110</v>
          </cell>
          <cell r="B148" t="str">
            <v>CROSSMAX PRO 29 INTL</v>
          </cell>
          <cell r="C148" t="str">
            <v>XD Boost 12x148</v>
          </cell>
          <cell r="F148" t="str">
            <v>Rear XD</v>
          </cell>
          <cell r="G148" t="str">
            <v>X6</v>
          </cell>
          <cell r="H148" t="str">
            <v>R2669110</v>
          </cell>
          <cell r="I148">
            <v>269</v>
          </cell>
          <cell r="J148">
            <v>272</v>
          </cell>
        </row>
        <row r="149">
          <cell r="A149" t="str">
            <v>F8307110</v>
          </cell>
          <cell r="B149" t="str">
            <v>CROSSMAX PRO 27,5 INTL</v>
          </cell>
          <cell r="C149" t="str">
            <v>15x100</v>
          </cell>
          <cell r="E149" t="str">
            <v>tubeless valve 35mm</v>
          </cell>
          <cell r="F149" t="str">
            <v>Front</v>
          </cell>
          <cell r="G149" t="str">
            <v>X6</v>
          </cell>
          <cell r="H149" t="str">
            <v>F8307110</v>
          </cell>
          <cell r="I149">
            <v>220</v>
          </cell>
          <cell r="J149">
            <v>223</v>
          </cell>
        </row>
        <row r="150">
          <cell r="A150" t="str">
            <v>F8308110</v>
          </cell>
          <cell r="B150" t="str">
            <v>CROSSMAX PRO 27,5 INTL</v>
          </cell>
          <cell r="C150" t="str">
            <v>Boost 15x110</v>
          </cell>
          <cell r="F150" t="str">
            <v>Front</v>
          </cell>
          <cell r="G150" t="str">
            <v>X6</v>
          </cell>
          <cell r="H150" t="str">
            <v>F8308110</v>
          </cell>
          <cell r="I150">
            <v>220</v>
          </cell>
          <cell r="J150">
            <v>223</v>
          </cell>
        </row>
        <row r="151">
          <cell r="A151" t="str">
            <v>R2676110</v>
          </cell>
          <cell r="B151" t="str">
            <v>CROSSMAX PRO 27,5 INTL</v>
          </cell>
          <cell r="C151" t="str">
            <v>12x142</v>
          </cell>
          <cell r="F151" t="str">
            <v>Rear</v>
          </cell>
          <cell r="G151" t="str">
            <v>X6</v>
          </cell>
          <cell r="H151" t="str">
            <v>R2676110</v>
          </cell>
          <cell r="I151">
            <v>269</v>
          </cell>
          <cell r="J151">
            <v>272</v>
          </cell>
        </row>
        <row r="152">
          <cell r="A152" t="str">
            <v>R2677110</v>
          </cell>
          <cell r="B152" t="str">
            <v>CROSSMAX PRO 27,5 INTL</v>
          </cell>
          <cell r="C152" t="str">
            <v>XD/12x142</v>
          </cell>
          <cell r="F152" t="str">
            <v>Rear XD</v>
          </cell>
          <cell r="G152" t="str">
            <v>X6</v>
          </cell>
          <cell r="H152" t="str">
            <v>R2677110</v>
          </cell>
          <cell r="I152">
            <v>269</v>
          </cell>
          <cell r="J152">
            <v>272</v>
          </cell>
        </row>
        <row r="153">
          <cell r="A153" t="str">
            <v>R2678110</v>
          </cell>
          <cell r="B153" t="str">
            <v>CROSSMAX PRO 27,5 INTL</v>
          </cell>
          <cell r="C153" t="str">
            <v>Boost 12x148</v>
          </cell>
          <cell r="F153" t="str">
            <v>Rear</v>
          </cell>
          <cell r="G153" t="str">
            <v>X6</v>
          </cell>
          <cell r="H153" t="str">
            <v>R2678110</v>
          </cell>
          <cell r="I153">
            <v>269</v>
          </cell>
          <cell r="J153">
            <v>272</v>
          </cell>
        </row>
        <row r="154">
          <cell r="A154" t="str">
            <v>R2679110</v>
          </cell>
          <cell r="B154" t="str">
            <v>CROSSMAX PRO 27,5 INTL</v>
          </cell>
          <cell r="C154" t="str">
            <v>XD Boost 12x148</v>
          </cell>
          <cell r="F154" t="str">
            <v>Rear XD</v>
          </cell>
          <cell r="G154" t="str">
            <v>X6</v>
          </cell>
          <cell r="H154" t="str">
            <v>R2679110</v>
          </cell>
          <cell r="I154">
            <v>269</v>
          </cell>
          <cell r="J154">
            <v>272</v>
          </cell>
        </row>
        <row r="155">
          <cell r="A155" t="str">
            <v>F8152110</v>
          </cell>
          <cell r="B155" t="str">
            <v>CROSSMAX ELITE CARBON 29</v>
          </cell>
          <cell r="C155" t="str">
            <v>15x100</v>
          </cell>
          <cell r="E155" t="str">
            <v>tubeless tape 28mm, 
tubeless valve 35mm</v>
          </cell>
          <cell r="F155" t="str">
            <v>Front</v>
          </cell>
          <cell r="G155" t="str">
            <v>X6</v>
          </cell>
          <cell r="H155" t="str">
            <v>F8152110</v>
          </cell>
          <cell r="I155">
            <v>312</v>
          </cell>
          <cell r="J155">
            <v>315</v>
          </cell>
        </row>
        <row r="156">
          <cell r="A156" t="str">
            <v>F8153110</v>
          </cell>
          <cell r="B156" t="str">
            <v>CROSSMAX ELITE CARBON 29</v>
          </cell>
          <cell r="C156" t="str">
            <v>Boost 15x110</v>
          </cell>
          <cell r="F156" t="str">
            <v>Front</v>
          </cell>
          <cell r="G156" t="str">
            <v>X6</v>
          </cell>
          <cell r="H156" t="str">
            <v>F8153110</v>
          </cell>
          <cell r="I156">
            <v>312</v>
          </cell>
          <cell r="J156">
            <v>315</v>
          </cell>
        </row>
        <row r="157">
          <cell r="A157" t="str">
            <v>R2405110</v>
          </cell>
          <cell r="B157" t="str">
            <v>CROSSMAX ELITE CARBON 29</v>
          </cell>
          <cell r="C157" t="str">
            <v>12x142</v>
          </cell>
          <cell r="F157" t="str">
            <v>Rear</v>
          </cell>
          <cell r="G157" t="str">
            <v>X6</v>
          </cell>
          <cell r="H157" t="str">
            <v>R2405110</v>
          </cell>
          <cell r="I157">
            <v>381</v>
          </cell>
          <cell r="J157">
            <v>384</v>
          </cell>
        </row>
        <row r="158">
          <cell r="A158" t="str">
            <v>R2406110</v>
          </cell>
          <cell r="B158" t="str">
            <v>CROSSMAX ELITE CARBON 29</v>
          </cell>
          <cell r="C158" t="str">
            <v>XD/12x142</v>
          </cell>
          <cell r="F158" t="str">
            <v>Rear XD</v>
          </cell>
          <cell r="G158" t="str">
            <v>X6</v>
          </cell>
          <cell r="H158" t="str">
            <v>R2406110</v>
          </cell>
          <cell r="I158">
            <v>381</v>
          </cell>
          <cell r="J158">
            <v>384</v>
          </cell>
        </row>
        <row r="159">
          <cell r="A159" t="str">
            <v>R2407110</v>
          </cell>
          <cell r="B159" t="str">
            <v>CROSSMAX ELITE CARBON 29</v>
          </cell>
          <cell r="C159" t="str">
            <v>Boost 12x148</v>
          </cell>
          <cell r="F159" t="str">
            <v>Rear</v>
          </cell>
          <cell r="G159" t="str">
            <v>X6</v>
          </cell>
          <cell r="H159" t="str">
            <v>R2407110</v>
          </cell>
          <cell r="I159">
            <v>381</v>
          </cell>
          <cell r="J159">
            <v>384</v>
          </cell>
        </row>
        <row r="160">
          <cell r="A160" t="str">
            <v>R2408110</v>
          </cell>
          <cell r="B160" t="str">
            <v>CROSSMAX ELITE CARBON 29</v>
          </cell>
          <cell r="C160" t="str">
            <v>XD Boost 12x148</v>
          </cell>
          <cell r="F160" t="str">
            <v>Rear XD</v>
          </cell>
          <cell r="G160" t="str">
            <v>X6</v>
          </cell>
          <cell r="H160" t="str">
            <v>R2408110</v>
          </cell>
          <cell r="I160">
            <v>381</v>
          </cell>
          <cell r="J160">
            <v>384</v>
          </cell>
        </row>
        <row r="161">
          <cell r="A161" t="str">
            <v>F8157110</v>
          </cell>
          <cell r="B161" t="str">
            <v>CROSSMAX ELITE CARBON 27,5</v>
          </cell>
          <cell r="C161" t="str">
            <v>15x100</v>
          </cell>
          <cell r="E161" t="str">
            <v>tubeless tape 28mm, 
tubeless valve 35mm</v>
          </cell>
          <cell r="F161" t="str">
            <v>Front</v>
          </cell>
          <cell r="G161" t="str">
            <v>X6</v>
          </cell>
          <cell r="H161" t="str">
            <v>F8157110</v>
          </cell>
          <cell r="I161">
            <v>312</v>
          </cell>
          <cell r="J161">
            <v>315</v>
          </cell>
        </row>
        <row r="162">
          <cell r="A162" t="str">
            <v>F8158110</v>
          </cell>
          <cell r="B162" t="str">
            <v>CROSSMAX ELITE CARBON 27,5</v>
          </cell>
          <cell r="C162" t="str">
            <v>Boost 15x110</v>
          </cell>
          <cell r="F162" t="str">
            <v>Front</v>
          </cell>
          <cell r="G162" t="str">
            <v>X6</v>
          </cell>
          <cell r="H162" t="str">
            <v>F8158110</v>
          </cell>
          <cell r="I162">
            <v>312</v>
          </cell>
          <cell r="J162">
            <v>315</v>
          </cell>
        </row>
        <row r="163">
          <cell r="A163" t="str">
            <v>R2415110</v>
          </cell>
          <cell r="B163" t="str">
            <v>CROSSMAX ELITE CARBON 27,5</v>
          </cell>
          <cell r="C163" t="str">
            <v>12x142</v>
          </cell>
          <cell r="F163" t="str">
            <v>Rear</v>
          </cell>
          <cell r="G163" t="str">
            <v>X6</v>
          </cell>
          <cell r="H163" t="str">
            <v>R2415110</v>
          </cell>
          <cell r="I163">
            <v>381</v>
          </cell>
          <cell r="J163">
            <v>384</v>
          </cell>
        </row>
        <row r="164">
          <cell r="A164" t="str">
            <v>R2416110</v>
          </cell>
          <cell r="B164" t="str">
            <v>CROSSMAX ELITE CARBON 27,5</v>
          </cell>
          <cell r="C164" t="str">
            <v>XD/12x142</v>
          </cell>
          <cell r="F164" t="str">
            <v>Rear XD</v>
          </cell>
          <cell r="G164" t="str">
            <v>X6</v>
          </cell>
          <cell r="H164" t="str">
            <v>R2416110</v>
          </cell>
          <cell r="I164">
            <v>381</v>
          </cell>
          <cell r="J164">
            <v>384</v>
          </cell>
        </row>
        <row r="165">
          <cell r="A165" t="str">
            <v>R2417110</v>
          </cell>
          <cell r="B165" t="str">
            <v>CROSSMAX ELITE CARBON 27,5</v>
          </cell>
          <cell r="C165" t="str">
            <v>Boost 12x148</v>
          </cell>
          <cell r="F165" t="str">
            <v>Rear</v>
          </cell>
          <cell r="G165" t="str">
            <v>X6</v>
          </cell>
          <cell r="H165" t="str">
            <v>R2417110</v>
          </cell>
          <cell r="I165">
            <v>381</v>
          </cell>
          <cell r="J165">
            <v>384</v>
          </cell>
        </row>
        <row r="166">
          <cell r="A166" t="str">
            <v>R2418110</v>
          </cell>
          <cell r="B166" t="str">
            <v>CROSSMAX ELITE CARBON 27,5</v>
          </cell>
          <cell r="C166" t="str">
            <v>XD Boost 12x148</v>
          </cell>
          <cell r="F166" t="str">
            <v>Rear XD</v>
          </cell>
          <cell r="G166" t="str">
            <v>X6</v>
          </cell>
          <cell r="H166" t="str">
            <v>R2418110</v>
          </cell>
          <cell r="I166">
            <v>381</v>
          </cell>
          <cell r="J166">
            <v>384</v>
          </cell>
        </row>
        <row r="167">
          <cell r="A167" t="str">
            <v>F8313110</v>
          </cell>
          <cell r="B167" t="str">
            <v>CROSSMAX ELITE 29 INTL Black</v>
          </cell>
          <cell r="C167" t="str">
            <v>15x100</v>
          </cell>
          <cell r="E167" t="str">
            <v>tubeless valve 35mm</v>
          </cell>
          <cell r="F167" t="str">
            <v>Front</v>
          </cell>
          <cell r="G167" t="str">
            <v>X6</v>
          </cell>
          <cell r="H167" t="str">
            <v>F8313110</v>
          </cell>
          <cell r="I167">
            <v>96</v>
          </cell>
          <cell r="J167">
            <v>99</v>
          </cell>
        </row>
        <row r="168">
          <cell r="A168" t="str">
            <v>F8314110</v>
          </cell>
          <cell r="B168" t="str">
            <v>CROSSMAX ELITE 29 INTL Black</v>
          </cell>
          <cell r="C168" t="str">
            <v>Boost 15x110</v>
          </cell>
          <cell r="F168" t="str">
            <v>Front</v>
          </cell>
          <cell r="G168" t="str">
            <v>X6</v>
          </cell>
          <cell r="H168" t="str">
            <v>F8314110</v>
          </cell>
          <cell r="I168">
            <v>96</v>
          </cell>
          <cell r="J168">
            <v>99</v>
          </cell>
        </row>
        <row r="169">
          <cell r="A169" t="str">
            <v>R2688110</v>
          </cell>
          <cell r="B169" t="str">
            <v>CROSSMAX ELITE 29 INTL Black</v>
          </cell>
          <cell r="C169" t="str">
            <v>12x142</v>
          </cell>
          <cell r="F169" t="str">
            <v>Rear</v>
          </cell>
          <cell r="G169" t="str">
            <v>X6</v>
          </cell>
          <cell r="H169" t="str">
            <v>R2688110</v>
          </cell>
          <cell r="I169">
            <v>118</v>
          </cell>
          <cell r="J169">
            <v>121</v>
          </cell>
        </row>
        <row r="170">
          <cell r="A170" t="str">
            <v>R2689110</v>
          </cell>
          <cell r="B170" t="str">
            <v>CROSSMAX ELITE 29 INTL Black</v>
          </cell>
          <cell r="C170" t="str">
            <v>XD/12x142</v>
          </cell>
          <cell r="F170" t="str">
            <v>Rear XD</v>
          </cell>
          <cell r="G170" t="str">
            <v>X6</v>
          </cell>
          <cell r="H170" t="str">
            <v>R2689110</v>
          </cell>
          <cell r="I170">
            <v>118</v>
          </cell>
          <cell r="J170">
            <v>121</v>
          </cell>
        </row>
        <row r="171">
          <cell r="A171" t="str">
            <v>R2691110</v>
          </cell>
          <cell r="B171" t="str">
            <v>CROSSMAX ELITE 29 INTL Black</v>
          </cell>
          <cell r="C171" t="str">
            <v>Boost 12x148</v>
          </cell>
          <cell r="F171" t="str">
            <v>Rear</v>
          </cell>
          <cell r="G171" t="str">
            <v>X6</v>
          </cell>
          <cell r="H171" t="str">
            <v>R2691110</v>
          </cell>
          <cell r="I171">
            <v>118</v>
          </cell>
          <cell r="J171">
            <v>121</v>
          </cell>
        </row>
        <row r="172">
          <cell r="A172" t="str">
            <v>R2692110</v>
          </cell>
          <cell r="B172" t="str">
            <v>CROSSMAX ELITE 29 INTL Black</v>
          </cell>
          <cell r="C172" t="str">
            <v>XD Boost 12x148</v>
          </cell>
          <cell r="F172" t="str">
            <v>Rear XD</v>
          </cell>
          <cell r="G172" t="str">
            <v>X6</v>
          </cell>
          <cell r="H172" t="str">
            <v>R2692110</v>
          </cell>
          <cell r="I172">
            <v>118</v>
          </cell>
          <cell r="J172">
            <v>121</v>
          </cell>
        </row>
        <row r="173">
          <cell r="A173" t="str">
            <v>F8319110</v>
          </cell>
          <cell r="B173" t="str">
            <v>CROSSMAX ELITE 27,5 INTL Black</v>
          </cell>
          <cell r="C173" t="str">
            <v>15x100</v>
          </cell>
          <cell r="E173" t="str">
            <v>tubeless valve 35mm</v>
          </cell>
          <cell r="F173" t="str">
            <v>Front</v>
          </cell>
          <cell r="G173" t="str">
            <v>X6</v>
          </cell>
          <cell r="H173" t="str">
            <v>F8319110</v>
          </cell>
          <cell r="I173">
            <v>96</v>
          </cell>
          <cell r="J173">
            <v>99</v>
          </cell>
        </row>
        <row r="174">
          <cell r="A174" t="str">
            <v>F8320110</v>
          </cell>
          <cell r="B174" t="str">
            <v>CROSSMAX ELITE 27,5 INTL Black</v>
          </cell>
          <cell r="C174" t="str">
            <v>Boost 15x110</v>
          </cell>
          <cell r="F174" t="str">
            <v>Front</v>
          </cell>
          <cell r="G174" t="str">
            <v>X6</v>
          </cell>
          <cell r="H174" t="str">
            <v>F8320110</v>
          </cell>
          <cell r="I174">
            <v>96</v>
          </cell>
          <cell r="J174">
            <v>99</v>
          </cell>
        </row>
        <row r="175">
          <cell r="A175" t="str">
            <v>R2699110</v>
          </cell>
          <cell r="B175" t="str">
            <v>CROSSMAX ELITE 27,5 INTL Black</v>
          </cell>
          <cell r="C175" t="str">
            <v>12x142</v>
          </cell>
          <cell r="F175" t="str">
            <v>Rear</v>
          </cell>
          <cell r="G175" t="str">
            <v>X6</v>
          </cell>
          <cell r="H175" t="str">
            <v>R2699110</v>
          </cell>
          <cell r="I175">
            <v>118</v>
          </cell>
          <cell r="J175">
            <v>121</v>
          </cell>
        </row>
        <row r="176">
          <cell r="A176" t="str">
            <v>R2701110</v>
          </cell>
          <cell r="B176" t="str">
            <v>CROSSMAX ELITE 27,5 INTL Black</v>
          </cell>
          <cell r="C176" t="str">
            <v>XD/12x142</v>
          </cell>
          <cell r="F176" t="str">
            <v>Rear XD</v>
          </cell>
          <cell r="G176" t="str">
            <v>X6</v>
          </cell>
          <cell r="H176" t="str">
            <v>R2701110</v>
          </cell>
          <cell r="I176">
            <v>118</v>
          </cell>
          <cell r="J176">
            <v>121</v>
          </cell>
        </row>
        <row r="177">
          <cell r="A177" t="str">
            <v>R2702110</v>
          </cell>
          <cell r="B177" t="str">
            <v>CROSSMAX ELITE 27,5 INTL Black</v>
          </cell>
          <cell r="C177" t="str">
            <v>Boost 12x148</v>
          </cell>
          <cell r="F177" t="str">
            <v>Rear</v>
          </cell>
          <cell r="G177" t="str">
            <v>X6</v>
          </cell>
          <cell r="H177" t="str">
            <v>R2702110</v>
          </cell>
          <cell r="I177">
            <v>118</v>
          </cell>
          <cell r="J177">
            <v>121</v>
          </cell>
        </row>
        <row r="178">
          <cell r="A178" t="str">
            <v>R2703110</v>
          </cell>
          <cell r="B178" t="str">
            <v>CROSSMAX ELITE 27,5 INTL Black</v>
          </cell>
          <cell r="C178" t="str">
            <v>XD Boost 12x148</v>
          </cell>
          <cell r="F178" t="str">
            <v>Rear XD</v>
          </cell>
          <cell r="G178" t="str">
            <v>X6</v>
          </cell>
          <cell r="H178" t="str">
            <v>R2703110</v>
          </cell>
          <cell r="I178">
            <v>118</v>
          </cell>
          <cell r="J178">
            <v>121</v>
          </cell>
        </row>
        <row r="179">
          <cell r="A179" t="str">
            <v>F8167110</v>
          </cell>
          <cell r="B179" t="str">
            <v xml:space="preserve">CROSSMAX LIGHT 29            </v>
          </cell>
          <cell r="C179" t="str">
            <v>15x100</v>
          </cell>
          <cell r="E179" t="str">
            <v>tubeless tape 28mm, 
tubeless valve 35mm</v>
          </cell>
          <cell r="F179" t="str">
            <v>Front</v>
          </cell>
          <cell r="G179" t="str">
            <v>X6</v>
          </cell>
          <cell r="H179" t="str">
            <v>F8167110</v>
          </cell>
          <cell r="I179">
            <v>73</v>
          </cell>
          <cell r="J179">
            <v>76</v>
          </cell>
        </row>
        <row r="180">
          <cell r="A180" t="str">
            <v>F8169110</v>
          </cell>
          <cell r="B180" t="str">
            <v xml:space="preserve">CROSSMAX LIGHT 29            </v>
          </cell>
          <cell r="C180" t="str">
            <v>Boost 15x110</v>
          </cell>
          <cell r="F180" t="str">
            <v>Front</v>
          </cell>
          <cell r="G180" t="str">
            <v>X6</v>
          </cell>
          <cell r="H180" t="str">
            <v>F8169110</v>
          </cell>
          <cell r="I180">
            <v>73</v>
          </cell>
          <cell r="J180">
            <v>76</v>
          </cell>
        </row>
        <row r="181">
          <cell r="A181" t="str">
            <v>R2443110</v>
          </cell>
          <cell r="B181" t="str">
            <v xml:space="preserve">CROSSMAX LIGHT 29            </v>
          </cell>
          <cell r="C181" t="str">
            <v>12x142</v>
          </cell>
          <cell r="F181" t="str">
            <v>Rear</v>
          </cell>
          <cell r="G181" t="str">
            <v>X6</v>
          </cell>
          <cell r="H181" t="str">
            <v>R2443110</v>
          </cell>
          <cell r="I181">
            <v>91</v>
          </cell>
          <cell r="J181">
            <v>94</v>
          </cell>
        </row>
        <row r="182">
          <cell r="A182" t="str">
            <v>R2444110</v>
          </cell>
          <cell r="B182" t="str">
            <v xml:space="preserve">CROSSMAX LIGHT 29            </v>
          </cell>
          <cell r="C182" t="str">
            <v>XD/12x142</v>
          </cell>
          <cell r="F182" t="str">
            <v>Rear XD</v>
          </cell>
          <cell r="G182" t="str">
            <v>X6</v>
          </cell>
          <cell r="H182" t="str">
            <v>R2444110</v>
          </cell>
          <cell r="I182">
            <v>101</v>
          </cell>
          <cell r="J182">
            <v>104</v>
          </cell>
        </row>
        <row r="183">
          <cell r="A183" t="str">
            <v>R2445110</v>
          </cell>
          <cell r="B183" t="str">
            <v xml:space="preserve">CROSSMAX LIGHT 29            </v>
          </cell>
          <cell r="C183" t="str">
            <v>Boost 12x148</v>
          </cell>
          <cell r="F183" t="str">
            <v>Rear</v>
          </cell>
          <cell r="G183" t="str">
            <v>X6</v>
          </cell>
          <cell r="H183" t="str">
            <v>R2445110</v>
          </cell>
          <cell r="I183">
            <v>91</v>
          </cell>
          <cell r="J183">
            <v>94</v>
          </cell>
        </row>
        <row r="184">
          <cell r="A184" t="str">
            <v>R2446110</v>
          </cell>
          <cell r="B184" t="str">
            <v xml:space="preserve">CROSSMAX LIGHT 29            </v>
          </cell>
          <cell r="C184" t="str">
            <v>XD Boost 12x148</v>
          </cell>
          <cell r="F184" t="str">
            <v>Rear XD</v>
          </cell>
          <cell r="G184" t="str">
            <v>X6</v>
          </cell>
          <cell r="H184" t="str">
            <v>R2446110</v>
          </cell>
          <cell r="I184">
            <v>101</v>
          </cell>
          <cell r="J184">
            <v>104</v>
          </cell>
        </row>
        <row r="185">
          <cell r="A185" t="str">
            <v>F8184110</v>
          </cell>
          <cell r="B185" t="str">
            <v>CROSSMAX 29</v>
          </cell>
          <cell r="C185" t="str">
            <v>9x100</v>
          </cell>
          <cell r="E185" t="str">
            <v>tubeless tape 25mm, 
tubeless valve 35m. 
QR adapters &amp; QR for 9mm only</v>
          </cell>
          <cell r="F185" t="str">
            <v>Front</v>
          </cell>
          <cell r="G185" t="str">
            <v>X6</v>
          </cell>
          <cell r="H185" t="str">
            <v>F8184110</v>
          </cell>
          <cell r="I185">
            <v>55</v>
          </cell>
          <cell r="J185">
            <v>58</v>
          </cell>
        </row>
        <row r="186">
          <cell r="A186" t="str">
            <v>F8185110</v>
          </cell>
          <cell r="B186" t="str">
            <v>CROSSMAX 29</v>
          </cell>
          <cell r="C186" t="str">
            <v>15x100</v>
          </cell>
          <cell r="F186" t="str">
            <v>Front</v>
          </cell>
          <cell r="G186" t="str">
            <v>X6</v>
          </cell>
          <cell r="H186" t="str">
            <v>F8185110</v>
          </cell>
          <cell r="I186">
            <v>55</v>
          </cell>
          <cell r="J186">
            <v>58</v>
          </cell>
        </row>
        <row r="187">
          <cell r="A187" t="str">
            <v>F8186110</v>
          </cell>
          <cell r="B187" t="str">
            <v>CROSSMAX 29</v>
          </cell>
          <cell r="C187" t="str">
            <v>Boost 15x110</v>
          </cell>
          <cell r="F187" t="str">
            <v>Front</v>
          </cell>
          <cell r="G187" t="str">
            <v>X6</v>
          </cell>
          <cell r="H187" t="str">
            <v>F8186110</v>
          </cell>
          <cell r="I187">
            <v>55</v>
          </cell>
          <cell r="J187">
            <v>58</v>
          </cell>
        </row>
        <row r="188">
          <cell r="A188" t="str">
            <v>R2471110</v>
          </cell>
          <cell r="B188" t="str">
            <v>CROSSMAX 29</v>
          </cell>
          <cell r="C188" t="str">
            <v>9x135</v>
          </cell>
          <cell r="F188" t="str">
            <v>Rear</v>
          </cell>
          <cell r="G188" t="str">
            <v>X6</v>
          </cell>
          <cell r="H188" t="str">
            <v>R2471110</v>
          </cell>
          <cell r="I188">
            <v>68</v>
          </cell>
          <cell r="J188">
            <v>71</v>
          </cell>
        </row>
        <row r="189">
          <cell r="A189" t="str">
            <v>R2472110</v>
          </cell>
          <cell r="B189" t="str">
            <v>CROSSMAX 29</v>
          </cell>
          <cell r="C189" t="str">
            <v>12x142</v>
          </cell>
          <cell r="F189" t="str">
            <v>Rear</v>
          </cell>
          <cell r="G189" t="str">
            <v>X6</v>
          </cell>
          <cell r="H189" t="str">
            <v>R2472110</v>
          </cell>
          <cell r="I189">
            <v>68</v>
          </cell>
          <cell r="J189">
            <v>71</v>
          </cell>
        </row>
        <row r="190">
          <cell r="A190" t="str">
            <v>R2473110</v>
          </cell>
          <cell r="B190" t="str">
            <v>CROSSMAX 29</v>
          </cell>
          <cell r="C190" t="str">
            <v>XD/12x142</v>
          </cell>
          <cell r="F190" t="str">
            <v>Rear XD</v>
          </cell>
          <cell r="G190" t="str">
            <v>X6</v>
          </cell>
          <cell r="H190" t="str">
            <v>R2473110</v>
          </cell>
          <cell r="I190">
            <v>78</v>
          </cell>
          <cell r="J190">
            <v>81</v>
          </cell>
        </row>
        <row r="191">
          <cell r="A191" t="str">
            <v>R2474110</v>
          </cell>
          <cell r="B191" t="str">
            <v>CROSSMAX 29</v>
          </cell>
          <cell r="C191" t="str">
            <v>Boost 12x148</v>
          </cell>
          <cell r="F191" t="str">
            <v>Rear</v>
          </cell>
          <cell r="G191" t="str">
            <v>X6</v>
          </cell>
          <cell r="H191" t="str">
            <v>R2474110</v>
          </cell>
          <cell r="I191">
            <v>68</v>
          </cell>
          <cell r="J191">
            <v>71</v>
          </cell>
        </row>
        <row r="192">
          <cell r="A192" t="str">
            <v>R2475110</v>
          </cell>
          <cell r="B192" t="str">
            <v>CROSSMAX 29</v>
          </cell>
          <cell r="C192" t="str">
            <v>XD Boost 12x148</v>
          </cell>
          <cell r="F192" t="str">
            <v>Rear XD</v>
          </cell>
          <cell r="G192" t="str">
            <v>X6</v>
          </cell>
          <cell r="H192" t="str">
            <v>R2475110</v>
          </cell>
          <cell r="I192">
            <v>78</v>
          </cell>
          <cell r="J192">
            <v>81</v>
          </cell>
        </row>
        <row r="193">
          <cell r="A193" t="str">
            <v>F8189110</v>
          </cell>
          <cell r="B193" t="str">
            <v>CROSSMAX 27,5</v>
          </cell>
          <cell r="C193" t="str">
            <v>9x100</v>
          </cell>
          <cell r="E193" t="str">
            <v>tubeless tape 25mm, 
tubeless valve 35m. 
QR adapters &amp; QR for 9mm only</v>
          </cell>
          <cell r="F193" t="str">
            <v>Front</v>
          </cell>
          <cell r="G193" t="str">
            <v>X6</v>
          </cell>
          <cell r="H193" t="str">
            <v>F8189110</v>
          </cell>
          <cell r="I193">
            <v>55</v>
          </cell>
          <cell r="J193">
            <v>58</v>
          </cell>
        </row>
        <row r="194">
          <cell r="A194" t="str">
            <v>F8190110</v>
          </cell>
          <cell r="B194" t="str">
            <v>CROSSMAX 27,5</v>
          </cell>
          <cell r="C194" t="str">
            <v>15x100</v>
          </cell>
          <cell r="F194" t="str">
            <v>Front</v>
          </cell>
          <cell r="G194" t="str">
            <v>X6</v>
          </cell>
          <cell r="H194" t="str">
            <v>F8190110</v>
          </cell>
          <cell r="I194">
            <v>55</v>
          </cell>
          <cell r="J194">
            <v>58</v>
          </cell>
        </row>
        <row r="195">
          <cell r="A195" t="str">
            <v>F8191110</v>
          </cell>
          <cell r="B195" t="str">
            <v>CROSSMAX 27,5</v>
          </cell>
          <cell r="C195" t="str">
            <v>Boost 15x110</v>
          </cell>
          <cell r="F195" t="str">
            <v>Front</v>
          </cell>
          <cell r="G195" t="str">
            <v>X6</v>
          </cell>
          <cell r="H195" t="str">
            <v>F8191110</v>
          </cell>
          <cell r="I195">
            <v>55</v>
          </cell>
          <cell r="J195">
            <v>58</v>
          </cell>
        </row>
        <row r="196">
          <cell r="A196" t="str">
            <v>R2481110</v>
          </cell>
          <cell r="B196" t="str">
            <v>CROSSMAX 27,5</v>
          </cell>
          <cell r="C196" t="str">
            <v>9x135</v>
          </cell>
          <cell r="F196" t="str">
            <v>Rear</v>
          </cell>
          <cell r="G196" t="str">
            <v>X6</v>
          </cell>
          <cell r="H196" t="str">
            <v>R2481110</v>
          </cell>
          <cell r="I196">
            <v>68</v>
          </cell>
          <cell r="J196">
            <v>71</v>
          </cell>
        </row>
        <row r="197">
          <cell r="A197" t="str">
            <v>R2482110</v>
          </cell>
          <cell r="B197" t="str">
            <v>CROSSMAX 27,5</v>
          </cell>
          <cell r="C197" t="str">
            <v>12x142</v>
          </cell>
          <cell r="F197" t="str">
            <v>Rear</v>
          </cell>
          <cell r="G197" t="str">
            <v>X6</v>
          </cell>
          <cell r="H197" t="str">
            <v>R2482110</v>
          </cell>
          <cell r="I197">
            <v>68</v>
          </cell>
          <cell r="J197">
            <v>71</v>
          </cell>
        </row>
        <row r="198">
          <cell r="A198" t="str">
            <v>R2483110</v>
          </cell>
          <cell r="B198" t="str">
            <v>CROSSMAX 27,5</v>
          </cell>
          <cell r="C198" t="str">
            <v>XD/12x142</v>
          </cell>
          <cell r="F198" t="str">
            <v>Rear XD</v>
          </cell>
          <cell r="G198" t="str">
            <v>X6</v>
          </cell>
          <cell r="H198" t="str">
            <v>R2483110</v>
          </cell>
          <cell r="I198">
            <v>78</v>
          </cell>
          <cell r="J198">
            <v>81</v>
          </cell>
        </row>
        <row r="199">
          <cell r="A199" t="str">
            <v>R2484110</v>
          </cell>
          <cell r="B199" t="str">
            <v>CROSSMAX 27,5</v>
          </cell>
          <cell r="C199" t="str">
            <v>Boost 12x148</v>
          </cell>
          <cell r="F199" t="str">
            <v>Rear</v>
          </cell>
          <cell r="G199" t="str">
            <v>X6</v>
          </cell>
          <cell r="H199" t="str">
            <v>R2484110</v>
          </cell>
          <cell r="I199">
            <v>68</v>
          </cell>
          <cell r="J199">
            <v>71</v>
          </cell>
        </row>
        <row r="200">
          <cell r="A200" t="str">
            <v>R2485110</v>
          </cell>
          <cell r="B200" t="str">
            <v>CROSSMAX 27,5</v>
          </cell>
          <cell r="C200" t="str">
            <v>XD Boost 12x148</v>
          </cell>
          <cell r="F200" t="str">
            <v>Rear XD</v>
          </cell>
          <cell r="G200" t="str">
            <v>X6</v>
          </cell>
          <cell r="H200" t="str">
            <v>R2485110</v>
          </cell>
          <cell r="I200">
            <v>78</v>
          </cell>
          <cell r="J200">
            <v>81</v>
          </cell>
        </row>
        <row r="201">
          <cell r="A201" t="str">
            <v>F8498110</v>
          </cell>
          <cell r="B201" t="str">
            <v>CROSSRIDE FTS-X 29 INTL (w/o tyre)</v>
          </cell>
          <cell r="C201" t="str">
            <v>9x100</v>
          </cell>
          <cell r="E201" t="str">
            <v>QR adapters, QR</v>
          </cell>
          <cell r="F201" t="str">
            <v>Front</v>
          </cell>
          <cell r="G201" t="str">
            <v>X6</v>
          </cell>
          <cell r="H201" t="str">
            <v>F8498110</v>
          </cell>
          <cell r="I201">
            <v>37</v>
          </cell>
          <cell r="J201">
            <v>40</v>
          </cell>
        </row>
        <row r="202">
          <cell r="A202" t="str">
            <v>F8497110</v>
          </cell>
          <cell r="B202" t="str">
            <v>CROSSRIDE FTS-X 29 INTL (w/o tyre)</v>
          </cell>
          <cell r="C202" t="str">
            <v>15x100</v>
          </cell>
          <cell r="F202" t="str">
            <v>Front</v>
          </cell>
          <cell r="G202" t="str">
            <v>X6</v>
          </cell>
          <cell r="H202" t="str">
            <v>F8497110</v>
          </cell>
          <cell r="I202">
            <v>37</v>
          </cell>
          <cell r="J202">
            <v>40</v>
          </cell>
        </row>
        <row r="203">
          <cell r="A203" t="str">
            <v>R2958110</v>
          </cell>
          <cell r="B203" t="str">
            <v>CROSSRIDE FTS-X 29 INTL (w/o tyre)</v>
          </cell>
          <cell r="C203" t="str">
            <v>9x135</v>
          </cell>
          <cell r="F203" t="str">
            <v>Rear</v>
          </cell>
          <cell r="G203" t="str">
            <v>X6</v>
          </cell>
          <cell r="H203" t="str">
            <v>R2958110</v>
          </cell>
          <cell r="I203">
            <v>45</v>
          </cell>
          <cell r="J203">
            <v>48</v>
          </cell>
        </row>
        <row r="204">
          <cell r="A204" t="str">
            <v>F8500110</v>
          </cell>
          <cell r="B204" t="str">
            <v>CROSSRIDE FTS-X 27,5 INTL (w/o tyre)</v>
          </cell>
          <cell r="C204" t="str">
            <v>9x100</v>
          </cell>
          <cell r="E204" t="str">
            <v>QR adapters, QR</v>
          </cell>
          <cell r="F204" t="str">
            <v>Front</v>
          </cell>
          <cell r="G204" t="str">
            <v>X6</v>
          </cell>
          <cell r="H204" t="str">
            <v>F8500110</v>
          </cell>
          <cell r="I204">
            <v>37</v>
          </cell>
          <cell r="J204">
            <v>40</v>
          </cell>
        </row>
        <row r="205">
          <cell r="A205" t="str">
            <v>F8499110</v>
          </cell>
          <cell r="B205" t="str">
            <v>CROSSRIDE FTS-X 27,5 INTL (w/o tyre)</v>
          </cell>
          <cell r="C205" t="str">
            <v>15x100</v>
          </cell>
          <cell r="F205" t="str">
            <v>Front</v>
          </cell>
          <cell r="G205" t="str">
            <v>X6</v>
          </cell>
          <cell r="H205" t="str">
            <v>F8499110</v>
          </cell>
          <cell r="I205">
            <v>37</v>
          </cell>
          <cell r="J205">
            <v>40</v>
          </cell>
        </row>
        <row r="206">
          <cell r="A206" t="str">
            <v>R2959110</v>
          </cell>
          <cell r="B206" t="str">
            <v>CROSSRIDE FTS-X 27,5 INTL (w/o tyre)</v>
          </cell>
          <cell r="C206" t="str">
            <v>9x135</v>
          </cell>
          <cell r="F206" t="str">
            <v>Rear</v>
          </cell>
          <cell r="G206" t="str">
            <v>X6</v>
          </cell>
          <cell r="H206" t="str">
            <v>R2959110</v>
          </cell>
          <cell r="I206">
            <v>45</v>
          </cell>
          <cell r="J206">
            <v>48</v>
          </cell>
        </row>
        <row r="207">
          <cell r="A207" t="str">
            <v>F8336110</v>
          </cell>
          <cell r="B207" t="str">
            <v>XA PRO CARBON 29 INTL</v>
          </cell>
          <cell r="C207" t="str">
            <v>15x100</v>
          </cell>
          <cell r="E207" t="str">
            <v>tubeless tape 28mm, 
tubeless valve 35mm</v>
          </cell>
          <cell r="F207" t="str">
            <v>Front</v>
          </cell>
          <cell r="G207" t="str">
            <v>X6</v>
          </cell>
          <cell r="H207" t="str">
            <v>F8336110</v>
          </cell>
          <cell r="I207">
            <v>370</v>
          </cell>
          <cell r="J207">
            <v>373</v>
          </cell>
        </row>
        <row r="208">
          <cell r="A208" t="str">
            <v>F8337110</v>
          </cell>
          <cell r="B208" t="str">
            <v>XA PRO CARBON 29 INTL</v>
          </cell>
          <cell r="C208" t="str">
            <v>Boost 15x110</v>
          </cell>
          <cell r="F208" t="str">
            <v>Front</v>
          </cell>
          <cell r="G208" t="str">
            <v>X6</v>
          </cell>
          <cell r="H208" t="str">
            <v>F8337110</v>
          </cell>
          <cell r="I208">
            <v>370</v>
          </cell>
          <cell r="J208">
            <v>373</v>
          </cell>
        </row>
        <row r="209">
          <cell r="A209" t="str">
            <v>R2731110</v>
          </cell>
          <cell r="B209" t="str">
            <v>XA PRO CARBON 29 INTL</v>
          </cell>
          <cell r="C209" t="str">
            <v>12x142</v>
          </cell>
          <cell r="F209" t="str">
            <v>Rear</v>
          </cell>
          <cell r="G209" t="str">
            <v>X6</v>
          </cell>
          <cell r="H209" t="str">
            <v>R2731110</v>
          </cell>
          <cell r="I209">
            <v>454</v>
          </cell>
          <cell r="J209">
            <v>457</v>
          </cell>
        </row>
        <row r="210">
          <cell r="A210" t="str">
            <v>R2732110</v>
          </cell>
          <cell r="B210" t="str">
            <v>XA PRO CARBON 29 INTL</v>
          </cell>
          <cell r="C210" t="str">
            <v>XD/12x142</v>
          </cell>
          <cell r="F210" t="str">
            <v>Rear XD</v>
          </cell>
          <cell r="G210" t="str">
            <v>X6</v>
          </cell>
          <cell r="H210" t="str">
            <v>R2732110</v>
          </cell>
          <cell r="I210">
            <v>454</v>
          </cell>
          <cell r="J210">
            <v>457</v>
          </cell>
        </row>
        <row r="211">
          <cell r="A211" t="str">
            <v>R2733110</v>
          </cell>
          <cell r="B211" t="str">
            <v>XA PRO CARBON 29 INTL</v>
          </cell>
          <cell r="C211" t="str">
            <v>Boost 12x148</v>
          </cell>
          <cell r="F211" t="str">
            <v>Rear</v>
          </cell>
          <cell r="G211" t="str">
            <v>X6</v>
          </cell>
          <cell r="H211" t="str">
            <v>R2733110</v>
          </cell>
          <cell r="I211">
            <v>454</v>
          </cell>
          <cell r="J211">
            <v>457</v>
          </cell>
        </row>
        <row r="212">
          <cell r="A212" t="str">
            <v>R2734110</v>
          </cell>
          <cell r="B212" t="str">
            <v>XA PRO CARBON 29 INTL</v>
          </cell>
          <cell r="C212" t="str">
            <v>XD Boost 12x148</v>
          </cell>
          <cell r="F212" t="str">
            <v>Rear XD</v>
          </cell>
          <cell r="G212" t="str">
            <v>X6</v>
          </cell>
          <cell r="H212" t="str">
            <v>R2734110</v>
          </cell>
          <cell r="I212">
            <v>454</v>
          </cell>
          <cell r="J212">
            <v>457</v>
          </cell>
        </row>
        <row r="213">
          <cell r="A213" t="str">
            <v>F8358110</v>
          </cell>
          <cell r="B213" t="str">
            <v>XA PRO CARBON 27,5 INTL</v>
          </cell>
          <cell r="C213" t="str">
            <v>15x100</v>
          </cell>
          <cell r="E213" t="str">
            <v>tubeless tape 28mm, 
tubeless valve 35mm</v>
          </cell>
          <cell r="F213" t="str">
            <v>Front</v>
          </cell>
          <cell r="G213" t="str">
            <v>X6</v>
          </cell>
          <cell r="H213" t="str">
            <v>F8358110</v>
          </cell>
          <cell r="I213">
            <v>370</v>
          </cell>
          <cell r="J213">
            <v>373</v>
          </cell>
        </row>
        <row r="214">
          <cell r="A214" t="str">
            <v>F8359110</v>
          </cell>
          <cell r="B214" t="str">
            <v>XA PRO CARBON 27,5 INTL</v>
          </cell>
          <cell r="C214" t="str">
            <v>Boost 15x110</v>
          </cell>
          <cell r="F214" t="str">
            <v>Front</v>
          </cell>
          <cell r="G214" t="str">
            <v>X6</v>
          </cell>
          <cell r="H214" t="str">
            <v>F8359110</v>
          </cell>
          <cell r="I214">
            <v>370</v>
          </cell>
          <cell r="J214">
            <v>373</v>
          </cell>
        </row>
        <row r="215">
          <cell r="A215" t="str">
            <v>R2772110</v>
          </cell>
          <cell r="B215" t="str">
            <v>XA PRO CARBON 27,5 INTL</v>
          </cell>
          <cell r="C215" t="str">
            <v>12x142</v>
          </cell>
          <cell r="F215" t="str">
            <v>Rear</v>
          </cell>
          <cell r="G215" t="str">
            <v>X6</v>
          </cell>
          <cell r="H215" t="str">
            <v>R2772110</v>
          </cell>
          <cell r="I215">
            <v>454</v>
          </cell>
          <cell r="J215">
            <v>457</v>
          </cell>
        </row>
        <row r="216">
          <cell r="A216" t="str">
            <v>R2773110</v>
          </cell>
          <cell r="B216" t="str">
            <v>XA PRO CARBON 27,5 INTL</v>
          </cell>
          <cell r="C216" t="str">
            <v>XD/12x142</v>
          </cell>
          <cell r="F216" t="str">
            <v>Rear XD</v>
          </cell>
          <cell r="G216" t="str">
            <v>X6</v>
          </cell>
          <cell r="H216" t="str">
            <v>R2773110</v>
          </cell>
          <cell r="I216">
            <v>454</v>
          </cell>
          <cell r="J216">
            <v>457</v>
          </cell>
        </row>
        <row r="217">
          <cell r="A217" t="str">
            <v>R2774110</v>
          </cell>
          <cell r="B217" t="str">
            <v>XA PRO CARBON 27,5 INTL</v>
          </cell>
          <cell r="C217" t="str">
            <v>Boost 12x148</v>
          </cell>
          <cell r="F217" t="str">
            <v>Rear</v>
          </cell>
          <cell r="G217" t="str">
            <v>X6</v>
          </cell>
          <cell r="H217" t="str">
            <v>R2774110</v>
          </cell>
          <cell r="I217">
            <v>454</v>
          </cell>
          <cell r="J217">
            <v>457</v>
          </cell>
        </row>
        <row r="218">
          <cell r="A218" t="str">
            <v>R2775110</v>
          </cell>
          <cell r="B218" t="str">
            <v>XA PRO CARBON 27,5 INTL</v>
          </cell>
          <cell r="C218" t="str">
            <v>XD Boost 12x148</v>
          </cell>
          <cell r="F218" t="str">
            <v>Rear XD</v>
          </cell>
          <cell r="G218" t="str">
            <v>X6</v>
          </cell>
          <cell r="H218" t="str">
            <v>R2775110</v>
          </cell>
          <cell r="I218">
            <v>454</v>
          </cell>
          <cell r="J218">
            <v>457</v>
          </cell>
        </row>
        <row r="219">
          <cell r="A219" t="str">
            <v>F8327110</v>
          </cell>
          <cell r="B219" t="str">
            <v>XA35 PRO CARBON 27,5 INTL</v>
          </cell>
          <cell r="C219" t="str">
            <v>Boost 15x110</v>
          </cell>
          <cell r="E219" t="str">
            <v>tubeless tape 40mm, 
tubeless valve 35mm</v>
          </cell>
          <cell r="F219" t="str">
            <v>Front</v>
          </cell>
          <cell r="G219" t="str">
            <v>X6</v>
          </cell>
          <cell r="H219" t="str">
            <v>F8327110</v>
          </cell>
          <cell r="I219">
            <v>370</v>
          </cell>
          <cell r="J219">
            <v>373</v>
          </cell>
        </row>
        <row r="220">
          <cell r="A220" t="str">
            <v>R2715110</v>
          </cell>
          <cell r="B220" t="str">
            <v>XA35 PRO CARBON 27,5 INTL</v>
          </cell>
          <cell r="C220" t="str">
            <v>Boost 12x148</v>
          </cell>
          <cell r="F220" t="str">
            <v>Rear</v>
          </cell>
          <cell r="G220" t="str">
            <v>X6</v>
          </cell>
          <cell r="H220" t="str">
            <v>R2715110</v>
          </cell>
          <cell r="I220">
            <v>454</v>
          </cell>
          <cell r="J220">
            <v>457</v>
          </cell>
        </row>
        <row r="221">
          <cell r="A221" t="str">
            <v>R2716110</v>
          </cell>
          <cell r="B221" t="str">
            <v>XA35 PRO CARBON 27,5 INTL</v>
          </cell>
          <cell r="C221" t="str">
            <v>XD Boost 12x148</v>
          </cell>
          <cell r="F221" t="str">
            <v>Rear XD</v>
          </cell>
          <cell r="G221" t="str">
            <v>X6</v>
          </cell>
          <cell r="H221" t="str">
            <v>R2716110</v>
          </cell>
          <cell r="I221">
            <v>454</v>
          </cell>
          <cell r="J221">
            <v>457</v>
          </cell>
        </row>
        <row r="222">
          <cell r="A222" t="str">
            <v>F8324110</v>
          </cell>
          <cell r="B222" t="str">
            <v>XA PRO 29 INTL</v>
          </cell>
          <cell r="C222" t="str">
            <v>15x100</v>
          </cell>
          <cell r="E222" t="str">
            <v>tubeless valve 35mm</v>
          </cell>
          <cell r="F222" t="str">
            <v>Front</v>
          </cell>
          <cell r="G222" t="str">
            <v>X6</v>
          </cell>
          <cell r="H222" t="str">
            <v>F8324110</v>
          </cell>
          <cell r="I222">
            <v>220</v>
          </cell>
          <cell r="J222">
            <v>223</v>
          </cell>
        </row>
        <row r="223">
          <cell r="A223" t="str">
            <v>F8325110</v>
          </cell>
          <cell r="B223" t="str">
            <v>XA PRO 29 INTL</v>
          </cell>
          <cell r="C223" t="str">
            <v>Boost 15x110</v>
          </cell>
          <cell r="F223" t="str">
            <v>Front</v>
          </cell>
          <cell r="G223" t="str">
            <v>X6</v>
          </cell>
          <cell r="H223" t="str">
            <v>F8325110</v>
          </cell>
          <cell r="I223">
            <v>220</v>
          </cell>
          <cell r="J223">
            <v>223</v>
          </cell>
        </row>
        <row r="224">
          <cell r="A224" t="str">
            <v>R2708110</v>
          </cell>
          <cell r="B224" t="str">
            <v>XA PRO 29 INTL</v>
          </cell>
          <cell r="C224" t="str">
            <v>12x142</v>
          </cell>
          <cell r="F224" t="str">
            <v>Rear</v>
          </cell>
          <cell r="G224" t="str">
            <v>X6</v>
          </cell>
          <cell r="H224" t="str">
            <v>R2708110</v>
          </cell>
          <cell r="I224">
            <v>269</v>
          </cell>
          <cell r="J224">
            <v>272</v>
          </cell>
        </row>
        <row r="225">
          <cell r="A225" t="str">
            <v>R2711110</v>
          </cell>
          <cell r="B225" t="str">
            <v>XA PRO 29 INTL</v>
          </cell>
          <cell r="C225" t="str">
            <v>XD/12x142</v>
          </cell>
          <cell r="F225" t="str">
            <v>Rear XD</v>
          </cell>
          <cell r="G225" t="str">
            <v>X6</v>
          </cell>
          <cell r="H225" t="str">
            <v>R2711110</v>
          </cell>
          <cell r="I225">
            <v>269</v>
          </cell>
          <cell r="J225">
            <v>272</v>
          </cell>
        </row>
        <row r="226">
          <cell r="A226" t="str">
            <v>R2709110</v>
          </cell>
          <cell r="B226" t="str">
            <v>XA PRO 29 INTL</v>
          </cell>
          <cell r="C226" t="str">
            <v>Boost 12x148</v>
          </cell>
          <cell r="F226" t="str">
            <v>Rear</v>
          </cell>
          <cell r="G226" t="str">
            <v>X6</v>
          </cell>
          <cell r="H226" t="str">
            <v>R2709110</v>
          </cell>
          <cell r="I226">
            <v>269</v>
          </cell>
          <cell r="J226">
            <v>272</v>
          </cell>
        </row>
        <row r="227">
          <cell r="A227" t="str">
            <v>R2712110</v>
          </cell>
          <cell r="B227" t="str">
            <v>XA PRO 29 INTL</v>
          </cell>
          <cell r="C227" t="str">
            <v>XD Boost 12x148</v>
          </cell>
          <cell r="F227" t="str">
            <v>Rear XD</v>
          </cell>
          <cell r="G227" t="str">
            <v>X6</v>
          </cell>
          <cell r="H227" t="str">
            <v>R2712110</v>
          </cell>
          <cell r="I227">
            <v>269</v>
          </cell>
          <cell r="J227">
            <v>272</v>
          </cell>
        </row>
        <row r="228">
          <cell r="A228" t="str">
            <v>F8331110</v>
          </cell>
          <cell r="B228" t="str">
            <v>XA PRO 27,5 INTL</v>
          </cell>
          <cell r="C228" t="str">
            <v>15x100</v>
          </cell>
          <cell r="E228" t="str">
            <v>tubeless valve 35mm</v>
          </cell>
          <cell r="F228" t="str">
            <v>Front</v>
          </cell>
          <cell r="G228" t="str">
            <v>X6</v>
          </cell>
          <cell r="H228" t="str">
            <v>F8331110</v>
          </cell>
          <cell r="I228">
            <v>220</v>
          </cell>
          <cell r="J228">
            <v>223</v>
          </cell>
        </row>
        <row r="229">
          <cell r="A229" t="str">
            <v>F8332110</v>
          </cell>
          <cell r="B229" t="str">
            <v>XA PRO 27,5 INTL</v>
          </cell>
          <cell r="C229" t="str">
            <v>Boost 15x110</v>
          </cell>
          <cell r="F229" t="str">
            <v>Front</v>
          </cell>
          <cell r="G229" t="str">
            <v>X6</v>
          </cell>
          <cell r="H229" t="str">
            <v>F8332110</v>
          </cell>
          <cell r="I229">
            <v>220</v>
          </cell>
          <cell r="J229">
            <v>223</v>
          </cell>
        </row>
        <row r="230">
          <cell r="A230" t="str">
            <v>R2722110</v>
          </cell>
          <cell r="B230" t="str">
            <v>XA PRO 27,5 INTL</v>
          </cell>
          <cell r="C230" t="str">
            <v>12x142</v>
          </cell>
          <cell r="F230" t="str">
            <v>Rear</v>
          </cell>
          <cell r="G230" t="str">
            <v>X6</v>
          </cell>
          <cell r="H230" t="str">
            <v>R2722110</v>
          </cell>
          <cell r="I230">
            <v>269</v>
          </cell>
          <cell r="J230">
            <v>272</v>
          </cell>
        </row>
        <row r="231">
          <cell r="A231" t="str">
            <v>R2723110</v>
          </cell>
          <cell r="B231" t="str">
            <v>XA PRO 27,5 INTL</v>
          </cell>
          <cell r="C231" t="str">
            <v>XD/12x142</v>
          </cell>
          <cell r="F231" t="str">
            <v>Rear XD</v>
          </cell>
          <cell r="G231" t="str">
            <v>X6</v>
          </cell>
          <cell r="H231" t="str">
            <v>R2723110</v>
          </cell>
          <cell r="I231">
            <v>269</v>
          </cell>
          <cell r="J231">
            <v>272</v>
          </cell>
        </row>
        <row r="232">
          <cell r="A232" t="str">
            <v>R2724110</v>
          </cell>
          <cell r="B232" t="str">
            <v>XA PRO 27,5 INTL</v>
          </cell>
          <cell r="C232" t="str">
            <v>Boost 12x148</v>
          </cell>
          <cell r="F232" t="str">
            <v>Rear</v>
          </cell>
          <cell r="G232" t="str">
            <v>X6</v>
          </cell>
          <cell r="H232" t="str">
            <v>R2724110</v>
          </cell>
          <cell r="I232">
            <v>269</v>
          </cell>
          <cell r="J232">
            <v>272</v>
          </cell>
        </row>
        <row r="233">
          <cell r="A233" t="str">
            <v>R2725110</v>
          </cell>
          <cell r="B233" t="str">
            <v>XA PRO 27,5 INTL</v>
          </cell>
          <cell r="C233" t="str">
            <v>XD Boost 12x148</v>
          </cell>
          <cell r="F233" t="str">
            <v>Rear XD</v>
          </cell>
          <cell r="G233" t="str">
            <v>X6</v>
          </cell>
          <cell r="H233" t="str">
            <v>R2725110</v>
          </cell>
          <cell r="I233">
            <v>269</v>
          </cell>
          <cell r="J233">
            <v>272</v>
          </cell>
        </row>
        <row r="234">
          <cell r="A234" t="str">
            <v>F8161110</v>
          </cell>
          <cell r="B234" t="str">
            <v>XA ELITE CARBON 29 INTL</v>
          </cell>
          <cell r="C234" t="str">
            <v>15x100</v>
          </cell>
          <cell r="E234" t="str">
            <v>tubeless tape 37mm, 
tubeless valve 35mm</v>
          </cell>
          <cell r="F234" t="str">
            <v>Front</v>
          </cell>
          <cell r="G234" t="str">
            <v>X6</v>
          </cell>
          <cell r="H234" t="str">
            <v>F8161110</v>
          </cell>
          <cell r="I234">
            <v>312</v>
          </cell>
          <cell r="J234">
            <v>315</v>
          </cell>
        </row>
        <row r="235">
          <cell r="A235" t="str">
            <v>F8162110</v>
          </cell>
          <cell r="B235" t="str">
            <v>XA ELITE CARBON 29 INTL</v>
          </cell>
          <cell r="C235" t="str">
            <v>Boost 15x110</v>
          </cell>
          <cell r="F235" t="str">
            <v>Front</v>
          </cell>
          <cell r="G235" t="str">
            <v>X6</v>
          </cell>
          <cell r="H235" t="str">
            <v>F8162110</v>
          </cell>
          <cell r="I235">
            <v>312</v>
          </cell>
          <cell r="J235">
            <v>315</v>
          </cell>
        </row>
        <row r="236">
          <cell r="A236" t="str">
            <v>R2424110</v>
          </cell>
          <cell r="B236" t="str">
            <v>XA ELITE CARBON 29 INTL</v>
          </cell>
          <cell r="C236" t="str">
            <v>12x142</v>
          </cell>
          <cell r="F236" t="str">
            <v>Rear</v>
          </cell>
          <cell r="G236" t="str">
            <v>X6</v>
          </cell>
          <cell r="H236" t="str">
            <v>R2424110</v>
          </cell>
          <cell r="I236">
            <v>381</v>
          </cell>
          <cell r="J236">
            <v>384</v>
          </cell>
        </row>
        <row r="237">
          <cell r="A237" t="str">
            <v>R2425110</v>
          </cell>
          <cell r="B237" t="str">
            <v>XA ELITE CARBON 29 INTL</v>
          </cell>
          <cell r="C237" t="str">
            <v>XD/12x142</v>
          </cell>
          <cell r="F237" t="str">
            <v>Rear XD</v>
          </cell>
          <cell r="G237" t="str">
            <v>X6</v>
          </cell>
          <cell r="H237" t="str">
            <v>R2425110</v>
          </cell>
          <cell r="I237">
            <v>381</v>
          </cell>
          <cell r="J237">
            <v>384</v>
          </cell>
        </row>
        <row r="238">
          <cell r="A238" t="str">
            <v>R2426110</v>
          </cell>
          <cell r="B238" t="str">
            <v>XA ELITE CARBON 29 INTL</v>
          </cell>
          <cell r="C238" t="str">
            <v>Boost 12x148</v>
          </cell>
          <cell r="F238" t="str">
            <v>Rear</v>
          </cell>
          <cell r="G238" t="str">
            <v>X6</v>
          </cell>
          <cell r="H238" t="str">
            <v>R2426110</v>
          </cell>
          <cell r="I238">
            <v>381</v>
          </cell>
          <cell r="J238">
            <v>384</v>
          </cell>
        </row>
        <row r="239">
          <cell r="A239" t="str">
            <v>R2427110</v>
          </cell>
          <cell r="B239" t="str">
            <v>XA ELITE CARBON 29 INTL</v>
          </cell>
          <cell r="C239" t="str">
            <v>XD Boost 12x148</v>
          </cell>
          <cell r="F239" t="str">
            <v>Rear XD</v>
          </cell>
          <cell r="G239" t="str">
            <v>X6</v>
          </cell>
          <cell r="H239" t="str">
            <v>R2427110</v>
          </cell>
          <cell r="I239">
            <v>381</v>
          </cell>
          <cell r="J239">
            <v>384</v>
          </cell>
        </row>
        <row r="240">
          <cell r="A240" t="str">
            <v>F8170110</v>
          </cell>
          <cell r="B240" t="str">
            <v>XA ELITE CARBON 27,5 INTL</v>
          </cell>
          <cell r="C240" t="str">
            <v>15x100</v>
          </cell>
          <cell r="E240" t="str">
            <v>tubeless tape 37mm, 
tubeless valve 35mm</v>
          </cell>
          <cell r="F240" t="str">
            <v>Front</v>
          </cell>
          <cell r="G240" t="str">
            <v>X6</v>
          </cell>
          <cell r="H240" t="str">
            <v>F8170110</v>
          </cell>
          <cell r="I240">
            <v>312</v>
          </cell>
          <cell r="J240">
            <v>315</v>
          </cell>
        </row>
        <row r="241">
          <cell r="A241" t="str">
            <v>F8171110</v>
          </cell>
          <cell r="B241" t="str">
            <v>XA ELITE CARBON 27,5 INTL</v>
          </cell>
          <cell r="C241" t="str">
            <v>Boost 15x110</v>
          </cell>
          <cell r="F241" t="str">
            <v>Front</v>
          </cell>
          <cell r="G241" t="str">
            <v>X6</v>
          </cell>
          <cell r="H241" t="str">
            <v>F8171110</v>
          </cell>
          <cell r="I241">
            <v>312</v>
          </cell>
          <cell r="J241">
            <v>315</v>
          </cell>
        </row>
        <row r="242">
          <cell r="A242" t="str">
            <v>R2438110</v>
          </cell>
          <cell r="B242" t="str">
            <v>XA ELITE CARBON 27,5 INTL</v>
          </cell>
          <cell r="C242" t="str">
            <v>12x142</v>
          </cell>
          <cell r="F242" t="str">
            <v>Rear</v>
          </cell>
          <cell r="G242" t="str">
            <v>X6</v>
          </cell>
          <cell r="H242" t="str">
            <v>R2438110</v>
          </cell>
          <cell r="I242">
            <v>381</v>
          </cell>
          <cell r="J242">
            <v>384</v>
          </cell>
        </row>
        <row r="243">
          <cell r="A243" t="str">
            <v>R2439110</v>
          </cell>
          <cell r="B243" t="str">
            <v>XA ELITE CARBON 27,5 INTL</v>
          </cell>
          <cell r="C243" t="str">
            <v>XD/12x142</v>
          </cell>
          <cell r="F243" t="str">
            <v>Rear XD</v>
          </cell>
          <cell r="G243" t="str">
            <v>X6</v>
          </cell>
          <cell r="H243" t="str">
            <v>R2439110</v>
          </cell>
          <cell r="I243">
            <v>381</v>
          </cell>
          <cell r="J243">
            <v>384</v>
          </cell>
        </row>
        <row r="244">
          <cell r="A244" t="str">
            <v>R2441110</v>
          </cell>
          <cell r="B244" t="str">
            <v>XA ELITE CARBON 27,5 INTL</v>
          </cell>
          <cell r="C244" t="str">
            <v>Boost 12x148</v>
          </cell>
          <cell r="F244" t="str">
            <v>Rear</v>
          </cell>
          <cell r="G244" t="str">
            <v>X6</v>
          </cell>
          <cell r="H244" t="str">
            <v>R2441110</v>
          </cell>
          <cell r="I244">
            <v>381</v>
          </cell>
          <cell r="J244">
            <v>384</v>
          </cell>
        </row>
        <row r="245">
          <cell r="A245" t="str">
            <v>R2442110</v>
          </cell>
          <cell r="B245" t="str">
            <v>XA ELITE CARBON 27,5 INTL</v>
          </cell>
          <cell r="C245" t="str">
            <v>XD Boost 12x148</v>
          </cell>
          <cell r="F245" t="str">
            <v>Rear XD</v>
          </cell>
          <cell r="G245" t="str">
            <v>X6</v>
          </cell>
          <cell r="H245" t="str">
            <v>R2442110</v>
          </cell>
          <cell r="I245">
            <v>381</v>
          </cell>
          <cell r="J245">
            <v>384</v>
          </cell>
        </row>
        <row r="246">
          <cell r="A246" t="str">
            <v>F8347110</v>
          </cell>
          <cell r="B246" t="str">
            <v>XA ELITE 29 INTL</v>
          </cell>
          <cell r="C246" t="str">
            <v>15x100</v>
          </cell>
          <cell r="E246" t="str">
            <v>tubeless valve 35mm</v>
          </cell>
          <cell r="F246" t="str">
            <v>Front</v>
          </cell>
          <cell r="G246" t="str">
            <v>X6</v>
          </cell>
          <cell r="H246" t="str">
            <v>F8347110</v>
          </cell>
          <cell r="I246">
            <v>96</v>
          </cell>
          <cell r="J246">
            <v>99</v>
          </cell>
        </row>
        <row r="247">
          <cell r="A247" t="str">
            <v>F8348110</v>
          </cell>
          <cell r="B247" t="str">
            <v>XA ELITE 29 INTL</v>
          </cell>
          <cell r="C247" t="str">
            <v>Boost 15x110</v>
          </cell>
          <cell r="F247" t="str">
            <v>Front</v>
          </cell>
          <cell r="G247" t="str">
            <v>X6</v>
          </cell>
          <cell r="H247" t="str">
            <v>F8348110</v>
          </cell>
          <cell r="I247">
            <v>96</v>
          </cell>
          <cell r="J247">
            <v>99</v>
          </cell>
        </row>
        <row r="248">
          <cell r="A248" t="str">
            <v>R2753110</v>
          </cell>
          <cell r="B248" t="str">
            <v>XA ELITE 29 INTL</v>
          </cell>
          <cell r="C248" t="str">
            <v>12x142</v>
          </cell>
          <cell r="F248" t="str">
            <v>Rear</v>
          </cell>
          <cell r="G248" t="str">
            <v>X6</v>
          </cell>
          <cell r="H248" t="str">
            <v>R2753110</v>
          </cell>
          <cell r="I248">
            <v>118</v>
          </cell>
          <cell r="J248">
            <v>121</v>
          </cell>
        </row>
        <row r="249">
          <cell r="A249" t="str">
            <v>R2754110</v>
          </cell>
          <cell r="B249" t="str">
            <v>XA ELITE 29 INTL</v>
          </cell>
          <cell r="C249" t="str">
            <v>XD/12x142</v>
          </cell>
          <cell r="F249" t="str">
            <v>Rear XD</v>
          </cell>
          <cell r="G249" t="str">
            <v>X6</v>
          </cell>
          <cell r="H249" t="str">
            <v>R2754110</v>
          </cell>
          <cell r="I249">
            <v>118</v>
          </cell>
          <cell r="J249">
            <v>121</v>
          </cell>
        </row>
        <row r="250">
          <cell r="A250" t="str">
            <v>R2755110</v>
          </cell>
          <cell r="B250" t="str">
            <v>XA ELITE 29 INTL</v>
          </cell>
          <cell r="C250" t="str">
            <v>Boost 12x148</v>
          </cell>
          <cell r="F250" t="str">
            <v>Rear</v>
          </cell>
          <cell r="G250" t="str">
            <v>X6</v>
          </cell>
          <cell r="H250" t="str">
            <v>R2755110</v>
          </cell>
          <cell r="I250">
            <v>118</v>
          </cell>
          <cell r="J250">
            <v>121</v>
          </cell>
        </row>
        <row r="251">
          <cell r="A251" t="str">
            <v>R2756110</v>
          </cell>
          <cell r="B251" t="str">
            <v>XA ELITE 29 INTL</v>
          </cell>
          <cell r="C251" t="str">
            <v>XD Boost 12x148</v>
          </cell>
          <cell r="F251" t="str">
            <v>Rear XD</v>
          </cell>
          <cell r="G251" t="str">
            <v>X6</v>
          </cell>
          <cell r="H251" t="str">
            <v>R2756110</v>
          </cell>
          <cell r="I251">
            <v>118</v>
          </cell>
          <cell r="J251">
            <v>121</v>
          </cell>
        </row>
        <row r="252">
          <cell r="A252" t="str">
            <v>F8352110</v>
          </cell>
          <cell r="B252" t="str">
            <v>XA ELITE 27,5 INTL</v>
          </cell>
          <cell r="C252" t="str">
            <v>15x100</v>
          </cell>
          <cell r="E252" t="str">
            <v>tubeless valve 35mm</v>
          </cell>
          <cell r="F252" t="str">
            <v>Front</v>
          </cell>
          <cell r="G252" t="str">
            <v>X6</v>
          </cell>
          <cell r="H252" t="str">
            <v>F8352110</v>
          </cell>
          <cell r="I252">
            <v>96</v>
          </cell>
          <cell r="J252">
            <v>99</v>
          </cell>
        </row>
        <row r="253">
          <cell r="A253" t="str">
            <v>F8353110</v>
          </cell>
          <cell r="B253" t="str">
            <v>XA ELITE 27,5 INTL</v>
          </cell>
          <cell r="C253" t="str">
            <v>Boost 15x110</v>
          </cell>
          <cell r="F253" t="str">
            <v>Front</v>
          </cell>
          <cell r="G253" t="str">
            <v>X6</v>
          </cell>
          <cell r="H253" t="str">
            <v>F8353110</v>
          </cell>
          <cell r="I253">
            <v>96</v>
          </cell>
          <cell r="J253">
            <v>99</v>
          </cell>
        </row>
        <row r="254">
          <cell r="A254" t="str">
            <v>R2762110</v>
          </cell>
          <cell r="B254" t="str">
            <v>XA ELITE 27,5 INTL</v>
          </cell>
          <cell r="C254" t="str">
            <v>12x142</v>
          </cell>
          <cell r="F254" t="str">
            <v>Rear</v>
          </cell>
          <cell r="G254" t="str">
            <v>X6</v>
          </cell>
          <cell r="H254" t="str">
            <v>R2762110</v>
          </cell>
          <cell r="I254">
            <v>118</v>
          </cell>
          <cell r="J254">
            <v>121</v>
          </cell>
        </row>
        <row r="255">
          <cell r="A255" t="str">
            <v>R2763110</v>
          </cell>
          <cell r="B255" t="str">
            <v>XA ELITE 27,5 INTL</v>
          </cell>
          <cell r="C255" t="str">
            <v>XD/12x142</v>
          </cell>
          <cell r="F255" t="str">
            <v>Rear XD</v>
          </cell>
          <cell r="G255" t="str">
            <v>X6</v>
          </cell>
          <cell r="H255" t="str">
            <v>R2763110</v>
          </cell>
          <cell r="I255">
            <v>118</v>
          </cell>
          <cell r="J255">
            <v>121</v>
          </cell>
        </row>
        <row r="256">
          <cell r="A256" t="str">
            <v>R2764110</v>
          </cell>
          <cell r="B256" t="str">
            <v>XA ELITE 27,5 INTL</v>
          </cell>
          <cell r="C256" t="str">
            <v>Boost 12x148</v>
          </cell>
          <cell r="F256" t="str">
            <v>Rear</v>
          </cell>
          <cell r="G256" t="str">
            <v>X6</v>
          </cell>
          <cell r="H256" t="str">
            <v>R2764110</v>
          </cell>
          <cell r="I256">
            <v>118</v>
          </cell>
          <cell r="J256">
            <v>121</v>
          </cell>
        </row>
        <row r="257">
          <cell r="A257" t="str">
            <v>R2765110</v>
          </cell>
          <cell r="B257" t="str">
            <v>XA ELITE 27,5 INTL</v>
          </cell>
          <cell r="C257" t="str">
            <v>XD Boost 12x148</v>
          </cell>
          <cell r="F257" t="str">
            <v>Rear XD</v>
          </cell>
          <cell r="G257" t="str">
            <v>X6</v>
          </cell>
          <cell r="H257" t="str">
            <v>R2765110</v>
          </cell>
          <cell r="I257">
            <v>118</v>
          </cell>
          <cell r="J257">
            <v>121</v>
          </cell>
        </row>
        <row r="258">
          <cell r="A258" t="str">
            <v>F8208110</v>
          </cell>
          <cell r="B258" t="str">
            <v>XA LIGHT 29 INTL</v>
          </cell>
          <cell r="C258" t="str">
            <v>15x100</v>
          </cell>
          <cell r="E258" t="str">
            <v>tubeless tape 28mm, 
tubeless valve 35mm</v>
          </cell>
          <cell r="F258" t="str">
            <v>Front</v>
          </cell>
          <cell r="G258" t="str">
            <v>X6</v>
          </cell>
          <cell r="H258" t="str">
            <v>F8208110</v>
          </cell>
          <cell r="I258">
            <v>73</v>
          </cell>
          <cell r="J258">
            <v>76</v>
          </cell>
        </row>
        <row r="259">
          <cell r="A259" t="str">
            <v>F8209110</v>
          </cell>
          <cell r="B259" t="str">
            <v>XA LIGHT 29 INTL</v>
          </cell>
          <cell r="C259" t="str">
            <v>Boost 15x110</v>
          </cell>
          <cell r="F259" t="str">
            <v>Front</v>
          </cell>
          <cell r="G259" t="str">
            <v>X6</v>
          </cell>
          <cell r="H259" t="str">
            <v>F8209110</v>
          </cell>
          <cell r="I259">
            <v>73</v>
          </cell>
          <cell r="J259">
            <v>76</v>
          </cell>
        </row>
        <row r="260">
          <cell r="A260" t="str">
            <v>R2516110</v>
          </cell>
          <cell r="B260" t="str">
            <v>XA LIGHT 29 INTL</v>
          </cell>
          <cell r="C260" t="str">
            <v>12x142</v>
          </cell>
          <cell r="F260" t="str">
            <v>Rear</v>
          </cell>
          <cell r="G260" t="str">
            <v>X6</v>
          </cell>
          <cell r="H260" t="str">
            <v>R2516110</v>
          </cell>
          <cell r="I260">
            <v>91</v>
          </cell>
          <cell r="J260">
            <v>94</v>
          </cell>
        </row>
        <row r="261">
          <cell r="A261" t="str">
            <v>R2517110</v>
          </cell>
          <cell r="B261" t="str">
            <v>XA LIGHT 29 INTL</v>
          </cell>
          <cell r="C261" t="str">
            <v>XD/12x142</v>
          </cell>
          <cell r="F261" t="str">
            <v>Rear XD</v>
          </cell>
          <cell r="G261" t="str">
            <v>X6</v>
          </cell>
          <cell r="H261" t="str">
            <v>R2517110</v>
          </cell>
          <cell r="I261">
            <v>101</v>
          </cell>
          <cell r="J261">
            <v>104</v>
          </cell>
        </row>
        <row r="262">
          <cell r="A262" t="str">
            <v>R2518110</v>
          </cell>
          <cell r="B262" t="str">
            <v>XA LIGHT 29 INTL</v>
          </cell>
          <cell r="C262" t="str">
            <v>Boost 12x148</v>
          </cell>
          <cell r="F262" t="str">
            <v>Rear</v>
          </cell>
          <cell r="G262" t="str">
            <v>X6</v>
          </cell>
          <cell r="H262" t="str">
            <v>R2518110</v>
          </cell>
          <cell r="I262">
            <v>91</v>
          </cell>
          <cell r="J262">
            <v>94</v>
          </cell>
        </row>
        <row r="263">
          <cell r="A263" t="str">
            <v>R2519110</v>
          </cell>
          <cell r="B263" t="str">
            <v>XA LIGHT 29 INTL</v>
          </cell>
          <cell r="C263" t="str">
            <v>XD Boost 12x148</v>
          </cell>
          <cell r="F263" t="str">
            <v>Rear XD</v>
          </cell>
          <cell r="G263" t="str">
            <v>X6</v>
          </cell>
          <cell r="H263" t="str">
            <v>R2519110</v>
          </cell>
          <cell r="I263">
            <v>101</v>
          </cell>
          <cell r="J263">
            <v>104</v>
          </cell>
        </row>
        <row r="264">
          <cell r="A264" t="str">
            <v>F8212110</v>
          </cell>
          <cell r="B264" t="str">
            <v>XA LIGHT 27,5 INTL</v>
          </cell>
          <cell r="C264" t="str">
            <v>15x100</v>
          </cell>
          <cell r="E264" t="str">
            <v>tubeless tape 28mm, 
tubeless valve 35mm</v>
          </cell>
          <cell r="F264" t="str">
            <v>Front</v>
          </cell>
          <cell r="G264" t="str">
            <v>X6</v>
          </cell>
          <cell r="H264" t="str">
            <v>F8212110</v>
          </cell>
          <cell r="I264">
            <v>73</v>
          </cell>
          <cell r="J264">
            <v>76</v>
          </cell>
        </row>
        <row r="265">
          <cell r="A265" t="str">
            <v>F8213110</v>
          </cell>
          <cell r="B265" t="str">
            <v>XA LIGHT 27,5 INTL</v>
          </cell>
          <cell r="C265" t="str">
            <v>Boost 15x110</v>
          </cell>
          <cell r="F265" t="str">
            <v>Front</v>
          </cell>
          <cell r="G265" t="str">
            <v>X6</v>
          </cell>
          <cell r="H265" t="str">
            <v>F8213110</v>
          </cell>
          <cell r="I265">
            <v>73</v>
          </cell>
          <cell r="J265">
            <v>76</v>
          </cell>
        </row>
        <row r="266">
          <cell r="A266" t="str">
            <v>R2525110</v>
          </cell>
          <cell r="B266" t="str">
            <v>XA LIGHT 27,5 INTL</v>
          </cell>
          <cell r="C266" t="str">
            <v>12x142</v>
          </cell>
          <cell r="F266" t="str">
            <v>Rear</v>
          </cell>
          <cell r="G266" t="str">
            <v>X6</v>
          </cell>
          <cell r="H266" t="str">
            <v>R2525110</v>
          </cell>
          <cell r="I266">
            <v>91</v>
          </cell>
          <cell r="J266">
            <v>94</v>
          </cell>
        </row>
        <row r="267">
          <cell r="A267" t="str">
            <v>R2526110</v>
          </cell>
          <cell r="B267" t="str">
            <v>XA LIGHT 27,5 INTL</v>
          </cell>
          <cell r="C267" t="str">
            <v>XD/12x142</v>
          </cell>
          <cell r="F267" t="str">
            <v>Rear XD</v>
          </cell>
          <cell r="G267" t="str">
            <v>X6</v>
          </cell>
          <cell r="H267" t="str">
            <v>R2526110</v>
          </cell>
          <cell r="I267">
            <v>101</v>
          </cell>
          <cell r="J267">
            <v>104</v>
          </cell>
        </row>
        <row r="268">
          <cell r="A268" t="str">
            <v>R2527110</v>
          </cell>
          <cell r="B268" t="str">
            <v>XA LIGHT 27,5 INTL</v>
          </cell>
          <cell r="C268" t="str">
            <v>Boost 12x148</v>
          </cell>
          <cell r="F268" t="str">
            <v>Rear</v>
          </cell>
          <cell r="G268" t="str">
            <v>X6</v>
          </cell>
          <cell r="H268" t="str">
            <v>R2527110</v>
          </cell>
          <cell r="I268">
            <v>91</v>
          </cell>
          <cell r="J268">
            <v>94</v>
          </cell>
        </row>
        <row r="269">
          <cell r="A269" t="str">
            <v>R2528110</v>
          </cell>
          <cell r="B269" t="str">
            <v>XA LIGHT 27,5 INTL</v>
          </cell>
          <cell r="C269" t="str">
            <v>XD Boost 12x148</v>
          </cell>
          <cell r="F269" t="str">
            <v>Rear XD</v>
          </cell>
          <cell r="G269" t="str">
            <v>X6</v>
          </cell>
          <cell r="H269" t="str">
            <v>R2528110</v>
          </cell>
          <cell r="I269">
            <v>101</v>
          </cell>
          <cell r="J269">
            <v>104</v>
          </cell>
        </row>
        <row r="270">
          <cell r="A270" t="str">
            <v>F8262110</v>
          </cell>
          <cell r="B270" t="str">
            <v>XA35 27,5 INTL</v>
          </cell>
          <cell r="C270" t="str">
            <v>Boost 15x110</v>
          </cell>
          <cell r="E270" t="str">
            <v>tubeless tape 40mm, 
tubeless valve 35mm</v>
          </cell>
          <cell r="F270" t="str">
            <v>Front</v>
          </cell>
          <cell r="G270" t="str">
            <v>X6</v>
          </cell>
          <cell r="H270" t="str">
            <v>F8262110</v>
          </cell>
          <cell r="I270">
            <v>57</v>
          </cell>
          <cell r="J270">
            <v>60</v>
          </cell>
        </row>
        <row r="271">
          <cell r="A271" t="str">
            <v>R2611110</v>
          </cell>
          <cell r="B271" t="str">
            <v>XA35 27,5 INTL</v>
          </cell>
          <cell r="C271" t="str">
            <v>Boost 12x148</v>
          </cell>
          <cell r="F271" t="str">
            <v>Rear</v>
          </cell>
          <cell r="G271" t="str">
            <v>X6</v>
          </cell>
          <cell r="H271" t="str">
            <v>R2611110</v>
          </cell>
          <cell r="I271">
            <v>70</v>
          </cell>
          <cell r="J271">
            <v>73</v>
          </cell>
        </row>
        <row r="272">
          <cell r="A272" t="str">
            <v>R2612110</v>
          </cell>
          <cell r="B272" t="str">
            <v>XA35 27,5 INTL</v>
          </cell>
          <cell r="C272" t="str">
            <v>XD Boost 12x148</v>
          </cell>
          <cell r="F272" t="str">
            <v>Rear XD</v>
          </cell>
          <cell r="G272" t="str">
            <v>X6</v>
          </cell>
          <cell r="H272" t="str">
            <v>R2612110</v>
          </cell>
          <cell r="I272">
            <v>80</v>
          </cell>
          <cell r="J272">
            <v>83</v>
          </cell>
        </row>
        <row r="273">
          <cell r="A273" t="str">
            <v>F8221110</v>
          </cell>
          <cell r="B273" t="str">
            <v>XA 29 INTL</v>
          </cell>
          <cell r="C273" t="str">
            <v>9x100</v>
          </cell>
          <cell r="E273" t="str">
            <v>tubeless tape 37mm, 
tubeless valve 35m. 
QR adapters &amp; QR for 9mm only</v>
          </cell>
          <cell r="F273" t="str">
            <v>Front</v>
          </cell>
          <cell r="G273" t="str">
            <v>X6</v>
          </cell>
          <cell r="H273" t="str">
            <v>F8221110</v>
          </cell>
          <cell r="I273">
            <v>55</v>
          </cell>
          <cell r="J273">
            <v>58</v>
          </cell>
        </row>
        <row r="274">
          <cell r="A274" t="str">
            <v>F8222110</v>
          </cell>
          <cell r="B274" t="str">
            <v>XA 29 INTL</v>
          </cell>
          <cell r="C274" t="str">
            <v>15x100</v>
          </cell>
          <cell r="F274" t="str">
            <v>Front</v>
          </cell>
          <cell r="G274" t="str">
            <v>X6</v>
          </cell>
          <cell r="H274" t="str">
            <v>F8222110</v>
          </cell>
          <cell r="I274">
            <v>55</v>
          </cell>
          <cell r="J274">
            <v>58</v>
          </cell>
        </row>
        <row r="275">
          <cell r="A275" t="str">
            <v>F8223110</v>
          </cell>
          <cell r="B275" t="str">
            <v>XA 29 INTL</v>
          </cell>
          <cell r="C275" t="str">
            <v>Boost 15x110</v>
          </cell>
          <cell r="F275" t="str">
            <v>Front</v>
          </cell>
          <cell r="G275" t="str">
            <v>X6</v>
          </cell>
          <cell r="H275" t="str">
            <v>F8223110</v>
          </cell>
          <cell r="I275">
            <v>55</v>
          </cell>
          <cell r="J275">
            <v>58</v>
          </cell>
        </row>
        <row r="276">
          <cell r="A276" t="str">
            <v>R2544110</v>
          </cell>
          <cell r="B276" t="str">
            <v>XA 29 INTL</v>
          </cell>
          <cell r="C276" t="str">
            <v>9x135</v>
          </cell>
          <cell r="F276" t="str">
            <v>Rear</v>
          </cell>
          <cell r="G276" t="str">
            <v>X6</v>
          </cell>
          <cell r="H276" t="str">
            <v>R2544110</v>
          </cell>
          <cell r="I276">
            <v>68</v>
          </cell>
          <cell r="J276">
            <v>71</v>
          </cell>
        </row>
        <row r="277">
          <cell r="A277" t="str">
            <v>R2545110</v>
          </cell>
          <cell r="B277" t="str">
            <v>XA 29 INTL</v>
          </cell>
          <cell r="C277" t="str">
            <v>12x142</v>
          </cell>
          <cell r="F277" t="str">
            <v>Rear</v>
          </cell>
          <cell r="G277" t="str">
            <v>X6</v>
          </cell>
          <cell r="H277" t="str">
            <v>R2545110</v>
          </cell>
          <cell r="I277">
            <v>68</v>
          </cell>
          <cell r="J277">
            <v>71</v>
          </cell>
        </row>
        <row r="278">
          <cell r="A278" t="str">
            <v>R2546110</v>
          </cell>
          <cell r="B278" t="str">
            <v>XA 29 INTL</v>
          </cell>
          <cell r="C278" t="str">
            <v>XD/12x142</v>
          </cell>
          <cell r="F278" t="str">
            <v>Rear XD</v>
          </cell>
          <cell r="G278" t="str">
            <v>X6</v>
          </cell>
          <cell r="H278" t="str">
            <v>R2546110</v>
          </cell>
          <cell r="I278">
            <v>78</v>
          </cell>
          <cell r="J278">
            <v>81</v>
          </cell>
        </row>
        <row r="279">
          <cell r="A279" t="str">
            <v>R2547110</v>
          </cell>
          <cell r="B279" t="str">
            <v>XA 29 INTL</v>
          </cell>
          <cell r="C279" t="str">
            <v>Boost 12x148</v>
          </cell>
          <cell r="F279" t="str">
            <v>Rear</v>
          </cell>
          <cell r="G279" t="str">
            <v>X6</v>
          </cell>
          <cell r="H279" t="str">
            <v>R2547110</v>
          </cell>
          <cell r="I279">
            <v>68</v>
          </cell>
          <cell r="J279">
            <v>71</v>
          </cell>
        </row>
        <row r="280">
          <cell r="A280" t="str">
            <v>R2548110</v>
          </cell>
          <cell r="B280" t="str">
            <v>XA 29 INTL</v>
          </cell>
          <cell r="C280" t="str">
            <v>XD Boost 12x148</v>
          </cell>
          <cell r="F280" t="str">
            <v>Rear XD</v>
          </cell>
          <cell r="G280" t="str">
            <v>X6</v>
          </cell>
          <cell r="H280" t="str">
            <v>R2548110</v>
          </cell>
          <cell r="I280">
            <v>78</v>
          </cell>
          <cell r="J280">
            <v>81</v>
          </cell>
        </row>
        <row r="281">
          <cell r="A281" t="str">
            <v>F8216110</v>
          </cell>
          <cell r="B281" t="str">
            <v>XA 27,5 INTL</v>
          </cell>
          <cell r="C281" t="str">
            <v>9x100</v>
          </cell>
          <cell r="E281" t="str">
            <v>tubeless tape 37mm, 
tubeless valve 35m. 
QR adapters &amp; QR for 9mm only</v>
          </cell>
          <cell r="F281" t="str">
            <v>Front</v>
          </cell>
          <cell r="G281" t="str">
            <v>X6</v>
          </cell>
          <cell r="H281" t="str">
            <v>F8216110</v>
          </cell>
          <cell r="I281">
            <v>55</v>
          </cell>
          <cell r="J281">
            <v>58</v>
          </cell>
        </row>
        <row r="282">
          <cell r="A282" t="str">
            <v>F8217110</v>
          </cell>
          <cell r="B282" t="str">
            <v>XA 27,5 INTL</v>
          </cell>
          <cell r="C282" t="str">
            <v>15x100</v>
          </cell>
          <cell r="F282" t="str">
            <v>Front</v>
          </cell>
          <cell r="G282" t="str">
            <v>X6</v>
          </cell>
          <cell r="H282" t="str">
            <v>F8217110</v>
          </cell>
          <cell r="I282">
            <v>55</v>
          </cell>
          <cell r="J282">
            <v>58</v>
          </cell>
        </row>
        <row r="283">
          <cell r="A283" t="str">
            <v>F8218110</v>
          </cell>
          <cell r="B283" t="str">
            <v>XA 27,5 INTL</v>
          </cell>
          <cell r="C283" t="str">
            <v>Boost 15x110</v>
          </cell>
          <cell r="F283" t="str">
            <v>Front</v>
          </cell>
          <cell r="G283" t="str">
            <v>X6</v>
          </cell>
          <cell r="H283" t="str">
            <v>F8218110</v>
          </cell>
          <cell r="I283">
            <v>55</v>
          </cell>
          <cell r="J283">
            <v>58</v>
          </cell>
        </row>
        <row r="284">
          <cell r="A284" t="str">
            <v>R2534110</v>
          </cell>
          <cell r="B284" t="str">
            <v>XA 27,5 INTL</v>
          </cell>
          <cell r="C284" t="str">
            <v>9x135</v>
          </cell>
          <cell r="F284" t="str">
            <v>Rear</v>
          </cell>
          <cell r="G284" t="str">
            <v>X6</v>
          </cell>
          <cell r="H284" t="str">
            <v>R2534110</v>
          </cell>
          <cell r="I284">
            <v>68</v>
          </cell>
          <cell r="J284">
            <v>71</v>
          </cell>
        </row>
        <row r="285">
          <cell r="A285" t="str">
            <v>R2535110</v>
          </cell>
          <cell r="B285" t="str">
            <v>XA 27,5 INTL</v>
          </cell>
          <cell r="C285" t="str">
            <v>12x142</v>
          </cell>
          <cell r="F285" t="str">
            <v>Rear</v>
          </cell>
          <cell r="G285" t="str">
            <v>X6</v>
          </cell>
          <cell r="H285" t="str">
            <v>R2535110</v>
          </cell>
          <cell r="I285">
            <v>68</v>
          </cell>
          <cell r="J285">
            <v>71</v>
          </cell>
        </row>
        <row r="286">
          <cell r="A286" t="str">
            <v>R2536110</v>
          </cell>
          <cell r="B286" t="str">
            <v>XA 27,5 INTL</v>
          </cell>
          <cell r="C286" t="str">
            <v>XD/12x142</v>
          </cell>
          <cell r="F286" t="str">
            <v>Rear XD</v>
          </cell>
          <cell r="G286" t="str">
            <v>X6</v>
          </cell>
          <cell r="H286" t="str">
            <v>R2536110</v>
          </cell>
          <cell r="I286">
            <v>78</v>
          </cell>
          <cell r="J286">
            <v>81</v>
          </cell>
        </row>
        <row r="287">
          <cell r="A287" t="str">
            <v>R2537110</v>
          </cell>
          <cell r="B287" t="str">
            <v>XA 27,5 INTL</v>
          </cell>
          <cell r="C287" t="str">
            <v>Boost 12x148</v>
          </cell>
          <cell r="F287" t="str">
            <v>Rear</v>
          </cell>
          <cell r="G287" t="str">
            <v>X6</v>
          </cell>
          <cell r="H287" t="str">
            <v>R2537110</v>
          </cell>
          <cell r="I287">
            <v>68</v>
          </cell>
          <cell r="J287">
            <v>71</v>
          </cell>
        </row>
        <row r="288">
          <cell r="A288" t="str">
            <v>R2538110</v>
          </cell>
          <cell r="B288" t="str">
            <v>XA 27,5 INTL</v>
          </cell>
          <cell r="C288" t="str">
            <v>XD Boost 12x148</v>
          </cell>
          <cell r="F288" t="str">
            <v>Rear XD</v>
          </cell>
          <cell r="G288" t="str">
            <v>X6</v>
          </cell>
          <cell r="H288" t="str">
            <v>R2538110</v>
          </cell>
          <cell r="I288">
            <v>78</v>
          </cell>
          <cell r="J288">
            <v>81</v>
          </cell>
        </row>
        <row r="289">
          <cell r="A289" t="str">
            <v>F8496110</v>
          </cell>
          <cell r="B289" t="str">
            <v>DEEMAX DH 27,5 INTL (w/o tyre)</v>
          </cell>
          <cell r="C289" t="str">
            <v>20x110</v>
          </cell>
          <cell r="E289" t="str">
            <v>tubeless valve 35mm</v>
          </cell>
          <cell r="F289" t="str">
            <v>Front</v>
          </cell>
          <cell r="G289" t="str">
            <v>X6</v>
          </cell>
          <cell r="H289" t="str">
            <v>F8496110</v>
          </cell>
          <cell r="I289">
            <v>224</v>
          </cell>
          <cell r="J289">
            <v>227</v>
          </cell>
        </row>
        <row r="290">
          <cell r="A290" t="str">
            <v>R2954110</v>
          </cell>
          <cell r="B290" t="str">
            <v>DEEMAX DH 27,5 INTL (w/o tyre)</v>
          </cell>
          <cell r="C290" t="str">
            <v>12x150</v>
          </cell>
          <cell r="F290" t="str">
            <v>Rear</v>
          </cell>
          <cell r="G290" t="str">
            <v>X6</v>
          </cell>
          <cell r="H290" t="str">
            <v>R2954110</v>
          </cell>
          <cell r="I290">
            <v>275</v>
          </cell>
          <cell r="J290">
            <v>278</v>
          </cell>
        </row>
        <row r="291">
          <cell r="A291" t="str">
            <v>R2955110</v>
          </cell>
          <cell r="B291" t="str">
            <v>DEEMAX DH 27,5 INTL (w/o tyre)</v>
          </cell>
          <cell r="C291" t="str">
            <v>XD/12x150</v>
          </cell>
          <cell r="F291" t="str">
            <v>Rear XD</v>
          </cell>
          <cell r="G291" t="str">
            <v>X6</v>
          </cell>
          <cell r="H291" t="str">
            <v>R2955110</v>
          </cell>
          <cell r="I291">
            <v>275</v>
          </cell>
          <cell r="J291">
            <v>278</v>
          </cell>
        </row>
        <row r="292">
          <cell r="A292" t="str">
            <v>R2956110</v>
          </cell>
          <cell r="B292" t="str">
            <v>DEEMAX DH 27,5 INTL (w/o tyre)</v>
          </cell>
          <cell r="C292" t="str">
            <v>12x157</v>
          </cell>
          <cell r="F292" t="str">
            <v>Rear</v>
          </cell>
          <cell r="G292" t="str">
            <v>X6</v>
          </cell>
          <cell r="H292" t="str">
            <v>R2956110</v>
          </cell>
          <cell r="I292">
            <v>275</v>
          </cell>
          <cell r="J292">
            <v>278</v>
          </cell>
        </row>
        <row r="293">
          <cell r="A293" t="str">
            <v>R2957110</v>
          </cell>
          <cell r="B293" t="str">
            <v>DEEMAX DH 27,5 INTL (w/o tyre)</v>
          </cell>
          <cell r="C293" t="str">
            <v>XD/12x157</v>
          </cell>
          <cell r="F293" t="str">
            <v>Rear XD</v>
          </cell>
          <cell r="G293" t="str">
            <v>X6</v>
          </cell>
          <cell r="H293" t="str">
            <v>R2957110</v>
          </cell>
          <cell r="I293">
            <v>275</v>
          </cell>
          <cell r="J293">
            <v>278</v>
          </cell>
        </row>
        <row r="294">
          <cell r="A294" t="str">
            <v>F8174110</v>
          </cell>
          <cell r="B294" t="str">
            <v>DEEMAX PRO 29 INTL</v>
          </cell>
          <cell r="C294" t="str">
            <v>20x110</v>
          </cell>
          <cell r="E294" t="str">
            <v>tubeless valve 35mm</v>
          </cell>
          <cell r="F294" t="str">
            <v>Front</v>
          </cell>
          <cell r="G294" t="str">
            <v>X6</v>
          </cell>
          <cell r="H294" t="str">
            <v>F8174110</v>
          </cell>
          <cell r="I294">
            <v>222</v>
          </cell>
          <cell r="J294">
            <v>225</v>
          </cell>
        </row>
        <row r="295">
          <cell r="A295" t="str">
            <v>F8175110</v>
          </cell>
          <cell r="B295" t="str">
            <v>DEEMAX PRO 29 INTL</v>
          </cell>
          <cell r="C295" t="str">
            <v>15x100</v>
          </cell>
          <cell r="F295" t="str">
            <v>Front</v>
          </cell>
          <cell r="G295" t="str">
            <v>X6</v>
          </cell>
          <cell r="H295" t="str">
            <v>F8175110</v>
          </cell>
          <cell r="I295">
            <v>222</v>
          </cell>
          <cell r="J295">
            <v>225</v>
          </cell>
        </row>
        <row r="296">
          <cell r="A296" t="str">
            <v>F8176110</v>
          </cell>
          <cell r="B296" t="str">
            <v>DEEMAX PRO 29 INTL</v>
          </cell>
          <cell r="C296" t="str">
            <v>Boost 15x110</v>
          </cell>
          <cell r="F296" t="str">
            <v>Front</v>
          </cell>
          <cell r="G296" t="str">
            <v>X6</v>
          </cell>
          <cell r="H296" t="str">
            <v>F8176110</v>
          </cell>
          <cell r="I296">
            <v>222</v>
          </cell>
          <cell r="J296">
            <v>225</v>
          </cell>
        </row>
        <row r="297">
          <cell r="A297" t="str">
            <v>R2452110</v>
          </cell>
          <cell r="B297" t="str">
            <v>DEEMAX PRO 29 INTL</v>
          </cell>
          <cell r="C297" t="str">
            <v>12x142</v>
          </cell>
          <cell r="F297" t="str">
            <v>Rear</v>
          </cell>
          <cell r="G297" t="str">
            <v>X6</v>
          </cell>
          <cell r="H297" t="str">
            <v>R2452110</v>
          </cell>
          <cell r="I297">
            <v>271</v>
          </cell>
          <cell r="J297">
            <v>274</v>
          </cell>
        </row>
        <row r="298">
          <cell r="A298" t="str">
            <v>R2453110</v>
          </cell>
          <cell r="B298" t="str">
            <v>DEEMAX PRO 29 INTL</v>
          </cell>
          <cell r="C298" t="str">
            <v>XD/12x142</v>
          </cell>
          <cell r="F298" t="str">
            <v>Rear XD</v>
          </cell>
          <cell r="G298" t="str">
            <v>X6</v>
          </cell>
          <cell r="H298" t="str">
            <v>R2453110</v>
          </cell>
          <cell r="I298">
            <v>271</v>
          </cell>
          <cell r="J298">
            <v>274</v>
          </cell>
        </row>
        <row r="299">
          <cell r="A299" t="str">
            <v>R2454110</v>
          </cell>
          <cell r="B299" t="str">
            <v>DEEMAX PRO 29 INTL</v>
          </cell>
          <cell r="C299" t="str">
            <v>Boost 12x148</v>
          </cell>
          <cell r="F299" t="str">
            <v>Rear</v>
          </cell>
          <cell r="G299" t="str">
            <v>X6</v>
          </cell>
          <cell r="H299" t="str">
            <v>R2454110</v>
          </cell>
          <cell r="I299">
            <v>271</v>
          </cell>
          <cell r="J299">
            <v>274</v>
          </cell>
        </row>
        <row r="300">
          <cell r="A300" t="str">
            <v>R2455110</v>
          </cell>
          <cell r="B300" t="str">
            <v>DEEMAX PRO 29 INTL</v>
          </cell>
          <cell r="C300" t="str">
            <v>XD Boost 12x148</v>
          </cell>
          <cell r="F300" t="str">
            <v>Rear XD</v>
          </cell>
          <cell r="G300" t="str">
            <v>X6</v>
          </cell>
          <cell r="H300" t="str">
            <v>R2455110</v>
          </cell>
          <cell r="I300">
            <v>271</v>
          </cell>
          <cell r="J300">
            <v>274</v>
          </cell>
        </row>
        <row r="301">
          <cell r="A301" t="str">
            <v>F8375110</v>
          </cell>
          <cell r="B301" t="str">
            <v>DEEMAX PRO 27,5 INTL</v>
          </cell>
          <cell r="C301" t="str">
            <v>20x110</v>
          </cell>
          <cell r="E301" t="str">
            <v>tubeless valve 35mm</v>
          </cell>
          <cell r="F301" t="str">
            <v>Front</v>
          </cell>
          <cell r="G301" t="str">
            <v>X6</v>
          </cell>
          <cell r="H301" t="str">
            <v>F8375110</v>
          </cell>
          <cell r="I301">
            <v>222</v>
          </cell>
          <cell r="J301">
            <v>225</v>
          </cell>
        </row>
        <row r="302">
          <cell r="A302" t="str">
            <v>F8373110</v>
          </cell>
          <cell r="B302" t="str">
            <v>DEEMAX PRO 27,5 INTL</v>
          </cell>
          <cell r="C302" t="str">
            <v>15x100</v>
          </cell>
          <cell r="F302" t="str">
            <v>Front</v>
          </cell>
          <cell r="G302" t="str">
            <v>X6</v>
          </cell>
          <cell r="H302" t="str">
            <v>F8373110</v>
          </cell>
          <cell r="I302">
            <v>222</v>
          </cell>
          <cell r="J302">
            <v>225</v>
          </cell>
        </row>
        <row r="303">
          <cell r="A303" t="str">
            <v>F8374110</v>
          </cell>
          <cell r="B303" t="str">
            <v>DEEMAX PRO 27,5 INTL</v>
          </cell>
          <cell r="C303" t="str">
            <v>Boost 15x110</v>
          </cell>
          <cell r="F303" t="str">
            <v>Front</v>
          </cell>
          <cell r="G303" t="str">
            <v>X6</v>
          </cell>
          <cell r="H303" t="str">
            <v>F8374110</v>
          </cell>
          <cell r="I303">
            <v>222</v>
          </cell>
          <cell r="J303">
            <v>225</v>
          </cell>
        </row>
        <row r="304">
          <cell r="A304" t="str">
            <v>R2801110</v>
          </cell>
          <cell r="B304" t="str">
            <v>DEEMAX PRO 27,5 INTL</v>
          </cell>
          <cell r="C304" t="str">
            <v>12x142</v>
          </cell>
          <cell r="F304" t="str">
            <v>Rear</v>
          </cell>
          <cell r="G304" t="str">
            <v>X6</v>
          </cell>
          <cell r="H304" t="str">
            <v>R2801110</v>
          </cell>
          <cell r="I304">
            <v>271</v>
          </cell>
          <cell r="J304">
            <v>274</v>
          </cell>
        </row>
        <row r="305">
          <cell r="A305" t="str">
            <v>R2802110</v>
          </cell>
          <cell r="B305" t="str">
            <v>DEEMAX PRO 27,5 INTL</v>
          </cell>
          <cell r="C305" t="str">
            <v>XD/12x142</v>
          </cell>
          <cell r="F305" t="str">
            <v>Rear XD</v>
          </cell>
          <cell r="G305" t="str">
            <v>X6</v>
          </cell>
          <cell r="H305" t="str">
            <v>R2802110</v>
          </cell>
          <cell r="I305">
            <v>271</v>
          </cell>
          <cell r="J305">
            <v>274</v>
          </cell>
        </row>
        <row r="306">
          <cell r="A306" t="str">
            <v>R2803110</v>
          </cell>
          <cell r="B306" t="str">
            <v>DEEMAX PRO 27,5 INTL</v>
          </cell>
          <cell r="C306" t="str">
            <v>Boost 12x148</v>
          </cell>
          <cell r="F306" t="str">
            <v>Rear</v>
          </cell>
          <cell r="G306" t="str">
            <v>X6</v>
          </cell>
          <cell r="H306" t="str">
            <v>R2803110</v>
          </cell>
          <cell r="I306">
            <v>271</v>
          </cell>
          <cell r="J306">
            <v>274</v>
          </cell>
        </row>
        <row r="307">
          <cell r="A307" t="str">
            <v>R2804110</v>
          </cell>
          <cell r="B307" t="str">
            <v>DEEMAX PRO 27,5 INTL</v>
          </cell>
          <cell r="C307" t="str">
            <v>XD Boost 12x148</v>
          </cell>
          <cell r="F307" t="str">
            <v>Rear XD</v>
          </cell>
          <cell r="G307" t="str">
            <v>X6</v>
          </cell>
          <cell r="H307" t="str">
            <v>R2804110</v>
          </cell>
          <cell r="I307">
            <v>271</v>
          </cell>
          <cell r="J307">
            <v>274</v>
          </cell>
        </row>
        <row r="308">
          <cell r="A308" t="str">
            <v>F8242110</v>
          </cell>
          <cell r="B308" t="str">
            <v>DEEMAX ELITE 29 INTL</v>
          </cell>
          <cell r="C308" t="str">
            <v>20x110</v>
          </cell>
          <cell r="E308" t="str">
            <v>tubeless valve 35mm</v>
          </cell>
          <cell r="F308" t="str">
            <v>Front</v>
          </cell>
          <cell r="G308" t="str">
            <v>X6</v>
          </cell>
          <cell r="H308" t="str">
            <v>F8242110</v>
          </cell>
          <cell r="I308">
            <v>123</v>
          </cell>
          <cell r="J308">
            <v>126</v>
          </cell>
        </row>
        <row r="309">
          <cell r="A309" t="str">
            <v>F8412110</v>
          </cell>
          <cell r="B309" t="str">
            <v>DEEMAX ELITE 29 INTL</v>
          </cell>
          <cell r="C309" t="str">
            <v>15x100</v>
          </cell>
          <cell r="F309" t="str">
            <v>Front</v>
          </cell>
          <cell r="G309" t="str">
            <v>X6</v>
          </cell>
          <cell r="H309" t="str">
            <v>F8412110</v>
          </cell>
          <cell r="I309">
            <v>123</v>
          </cell>
          <cell r="J309">
            <v>126</v>
          </cell>
        </row>
        <row r="310">
          <cell r="A310" t="str">
            <v>F8243110</v>
          </cell>
          <cell r="B310" t="str">
            <v>DEEMAX ELITE 29 INTL</v>
          </cell>
          <cell r="C310" t="str">
            <v>Boost 15x110</v>
          </cell>
          <cell r="F310" t="str">
            <v>Front</v>
          </cell>
          <cell r="G310" t="str">
            <v>X6</v>
          </cell>
          <cell r="H310" t="str">
            <v>F8243110</v>
          </cell>
          <cell r="I310">
            <v>123</v>
          </cell>
          <cell r="J310">
            <v>126</v>
          </cell>
        </row>
        <row r="311">
          <cell r="A311" t="str">
            <v>R2852110</v>
          </cell>
          <cell r="B311" t="str">
            <v>DEEMAX ELITE 29 INTL</v>
          </cell>
          <cell r="C311" t="str">
            <v>12x142</v>
          </cell>
          <cell r="F311" t="str">
            <v>Rear</v>
          </cell>
          <cell r="G311" t="str">
            <v>X6</v>
          </cell>
          <cell r="H311" t="str">
            <v>R2852110</v>
          </cell>
          <cell r="I311">
            <v>151</v>
          </cell>
          <cell r="J311">
            <v>154</v>
          </cell>
        </row>
        <row r="312">
          <cell r="A312" t="str">
            <v>R2853110</v>
          </cell>
          <cell r="B312" t="str">
            <v>DEEMAX ELITE 29 INTL</v>
          </cell>
          <cell r="C312" t="str">
            <v>XD/12x142</v>
          </cell>
          <cell r="F312" t="str">
            <v>Rear XD</v>
          </cell>
          <cell r="G312" t="str">
            <v>X6</v>
          </cell>
          <cell r="H312" t="str">
            <v>R2853110</v>
          </cell>
          <cell r="I312">
            <v>151</v>
          </cell>
          <cell r="J312">
            <v>154</v>
          </cell>
        </row>
        <row r="313">
          <cell r="A313" t="str">
            <v>R2583110</v>
          </cell>
          <cell r="B313" t="str">
            <v>DEEMAX ELITE 29 INTL</v>
          </cell>
          <cell r="C313" t="str">
            <v>Boost 12x148</v>
          </cell>
          <cell r="F313" t="str">
            <v>Rear</v>
          </cell>
          <cell r="G313" t="str">
            <v>X6</v>
          </cell>
          <cell r="H313" t="str">
            <v>R2583110</v>
          </cell>
          <cell r="I313">
            <v>151</v>
          </cell>
          <cell r="J313">
            <v>154</v>
          </cell>
        </row>
        <row r="314">
          <cell r="A314" t="str">
            <v>R2854110</v>
          </cell>
          <cell r="B314" t="str">
            <v>DEEMAX ELITE 29 INTL</v>
          </cell>
          <cell r="C314" t="str">
            <v>XD Boost 12x148</v>
          </cell>
          <cell r="F314" t="str">
            <v>Rear XD</v>
          </cell>
          <cell r="G314" t="str">
            <v>X6</v>
          </cell>
          <cell r="H314" t="str">
            <v>R2854110</v>
          </cell>
          <cell r="I314">
            <v>151</v>
          </cell>
          <cell r="J314">
            <v>154</v>
          </cell>
        </row>
        <row r="315">
          <cell r="A315" t="str">
            <v>F8279110</v>
          </cell>
          <cell r="B315" t="str">
            <v>DEEMAX ELITE 27,5 INTL</v>
          </cell>
          <cell r="C315" t="str">
            <v>20x110</v>
          </cell>
          <cell r="E315" t="str">
            <v>tubeless valve 35mm</v>
          </cell>
          <cell r="F315" t="str">
            <v>Front</v>
          </cell>
          <cell r="G315" t="str">
            <v>X6</v>
          </cell>
          <cell r="H315" t="str">
            <v>F8279110</v>
          </cell>
          <cell r="I315">
            <v>123</v>
          </cell>
          <cell r="J315">
            <v>126</v>
          </cell>
        </row>
        <row r="316">
          <cell r="A316" t="str">
            <v>F8413110</v>
          </cell>
          <cell r="B316" t="str">
            <v>DEEMAX ELITE 27,5 INTL</v>
          </cell>
          <cell r="C316" t="str">
            <v>15x100</v>
          </cell>
          <cell r="F316" t="str">
            <v>Front</v>
          </cell>
          <cell r="G316" t="str">
            <v>X6</v>
          </cell>
          <cell r="H316" t="str">
            <v>F8413110</v>
          </cell>
          <cell r="I316">
            <v>123</v>
          </cell>
          <cell r="J316">
            <v>126</v>
          </cell>
        </row>
        <row r="317">
          <cell r="A317" t="str">
            <v>F8278110</v>
          </cell>
          <cell r="B317" t="str">
            <v>DEEMAX ELITE 27,5 INTL</v>
          </cell>
          <cell r="C317" t="str">
            <v>Boost 15x110</v>
          </cell>
          <cell r="F317" t="str">
            <v>Front</v>
          </cell>
          <cell r="G317" t="str">
            <v>X6</v>
          </cell>
          <cell r="H317" t="str">
            <v>F8278110</v>
          </cell>
          <cell r="I317">
            <v>123</v>
          </cell>
          <cell r="J317">
            <v>126</v>
          </cell>
        </row>
        <row r="318">
          <cell r="A318" t="str">
            <v>R2855110</v>
          </cell>
          <cell r="B318" t="str">
            <v>DEEMAX ELITE 27,5 INTL</v>
          </cell>
          <cell r="C318" t="str">
            <v>12x142</v>
          </cell>
          <cell r="F318" t="str">
            <v>Rear</v>
          </cell>
          <cell r="G318" t="str">
            <v>X6</v>
          </cell>
          <cell r="H318" t="str">
            <v>R2855110</v>
          </cell>
          <cell r="I318">
            <v>151</v>
          </cell>
          <cell r="J318">
            <v>154</v>
          </cell>
        </row>
        <row r="319">
          <cell r="A319" t="str">
            <v>R2856110</v>
          </cell>
          <cell r="B319" t="str">
            <v>DEEMAX ELITE 27,5 INTL</v>
          </cell>
          <cell r="C319" t="str">
            <v>XD/12x142</v>
          </cell>
          <cell r="F319" t="str">
            <v>Rear XD</v>
          </cell>
          <cell r="G319" t="str">
            <v>X6</v>
          </cell>
          <cell r="H319" t="str">
            <v>R2856110</v>
          </cell>
          <cell r="I319">
            <v>151</v>
          </cell>
          <cell r="J319">
            <v>154</v>
          </cell>
        </row>
        <row r="320">
          <cell r="A320" t="str">
            <v>R2635110</v>
          </cell>
          <cell r="B320" t="str">
            <v>DEEMAX ELITE 27,5 INTL</v>
          </cell>
          <cell r="C320" t="str">
            <v>Boost 12x148</v>
          </cell>
          <cell r="F320" t="str">
            <v>Rear</v>
          </cell>
          <cell r="G320" t="str">
            <v>X6</v>
          </cell>
          <cell r="H320" t="str">
            <v>R2635110</v>
          </cell>
          <cell r="I320">
            <v>151</v>
          </cell>
          <cell r="J320">
            <v>154</v>
          </cell>
        </row>
        <row r="321">
          <cell r="A321" t="str">
            <v>R2857110</v>
          </cell>
          <cell r="B321" t="str">
            <v>DEEMAX ELITE 27,5 INTL</v>
          </cell>
          <cell r="C321" t="str">
            <v>XD Boost 12x148</v>
          </cell>
          <cell r="F321" t="str">
            <v>Rear XD</v>
          </cell>
          <cell r="G321" t="str">
            <v>X6</v>
          </cell>
          <cell r="H321" t="str">
            <v>R2857110</v>
          </cell>
          <cell r="I321">
            <v>151</v>
          </cell>
          <cell r="J321">
            <v>154</v>
          </cell>
        </row>
        <row r="322">
          <cell r="A322" t="str">
            <v>REFERENCE</v>
          </cell>
          <cell r="B322" t="str">
            <v>MODEL</v>
          </cell>
          <cell r="D322" t="str">
            <v>TYRE / TUBULAR TYPE</v>
          </cell>
          <cell r="E322" t="str">
            <v>WHEEL ACCESSORIES</v>
          </cell>
          <cell r="F322" t="str">
            <v>DRILLING</v>
          </cell>
          <cell r="G322" t="str">
            <v>BY</v>
          </cell>
          <cell r="H322" t="str">
            <v>REFERENCE</v>
          </cell>
          <cell r="I322" t="str">
            <v>MY19
GROSS PRICE €
EXW ROMANIA</v>
          </cell>
          <cell r="J322" t="str">
            <v>MY19
GROSS PRICE €
DDP EUROPE</v>
          </cell>
        </row>
        <row r="324">
          <cell r="A324" t="str">
            <v>J3640128</v>
          </cell>
          <cell r="B324" t="str">
            <v>E-XM 430 Disc 29</v>
          </cell>
          <cell r="C324" t="str">
            <v>-</v>
          </cell>
          <cell r="F324" t="str">
            <v>28</v>
          </cell>
          <cell r="H324" t="str">
            <v>J3640128</v>
          </cell>
          <cell r="I324">
            <v>0</v>
          </cell>
          <cell r="J324">
            <v>17.100000000000001</v>
          </cell>
        </row>
        <row r="325">
          <cell r="A325" t="str">
            <v>J3640132</v>
          </cell>
          <cell r="B325" t="str">
            <v>E-XM 430 Disc 29</v>
          </cell>
          <cell r="C325" t="str">
            <v>-</v>
          </cell>
          <cell r="F325" t="str">
            <v>32</v>
          </cell>
          <cell r="H325" t="str">
            <v>J3640132</v>
          </cell>
          <cell r="I325">
            <v>0</v>
          </cell>
          <cell r="J325">
            <v>17.100000000000001</v>
          </cell>
        </row>
        <row r="326">
          <cell r="A326" t="str">
            <v>J3630128</v>
          </cell>
          <cell r="B326" t="str">
            <v>E-XM 430 Disc 27,5</v>
          </cell>
          <cell r="C326" t="str">
            <v>-</v>
          </cell>
          <cell r="F326" t="str">
            <v>28</v>
          </cell>
          <cell r="H326" t="str">
            <v>J3630128</v>
          </cell>
          <cell r="I326">
            <v>0</v>
          </cell>
          <cell r="J326">
            <v>17</v>
          </cell>
        </row>
        <row r="327">
          <cell r="A327" t="str">
            <v>J3630132</v>
          </cell>
          <cell r="B327" t="str">
            <v>E-XM 430 Disc 27,5</v>
          </cell>
          <cell r="C327" t="str">
            <v>-</v>
          </cell>
          <cell r="F327" t="str">
            <v>32</v>
          </cell>
          <cell r="H327" t="str">
            <v>J3630132</v>
          </cell>
          <cell r="I327">
            <v>0</v>
          </cell>
          <cell r="J327">
            <v>17</v>
          </cell>
        </row>
        <row r="328">
          <cell r="A328" t="str">
            <v>J3650128</v>
          </cell>
          <cell r="B328" t="str">
            <v>E-XM 435 Disc 27,5</v>
          </cell>
          <cell r="C328" t="str">
            <v>-</v>
          </cell>
          <cell r="F328" t="str">
            <v>28</v>
          </cell>
          <cell r="H328" t="str">
            <v>J3650128</v>
          </cell>
          <cell r="I328">
            <v>0</v>
          </cell>
          <cell r="J328">
            <v>17.5</v>
          </cell>
        </row>
        <row r="329">
          <cell r="A329" t="str">
            <v>J3650132</v>
          </cell>
          <cell r="B329" t="str">
            <v>E-XM 435 Disc 27,5</v>
          </cell>
          <cell r="C329" t="str">
            <v>-</v>
          </cell>
          <cell r="F329" t="str">
            <v>32</v>
          </cell>
          <cell r="H329" t="str">
            <v>J3650132</v>
          </cell>
          <cell r="I329">
            <v>0</v>
          </cell>
          <cell r="J329">
            <v>17.5</v>
          </cell>
        </row>
        <row r="330">
          <cell r="A330" t="str">
            <v>J3130128</v>
          </cell>
          <cell r="B330" t="str">
            <v>XC 821 Disc 29 Black</v>
          </cell>
          <cell r="C330" t="str">
            <v>-</v>
          </cell>
          <cell r="F330">
            <v>28</v>
          </cell>
          <cell r="H330" t="str">
            <v>J3130128</v>
          </cell>
          <cell r="I330">
            <v>0</v>
          </cell>
          <cell r="J330">
            <v>24.8</v>
          </cell>
        </row>
        <row r="331">
          <cell r="A331" t="str">
            <v>J3130132</v>
          </cell>
          <cell r="B331" t="str">
            <v>XC 821 Disc 29 Black</v>
          </cell>
          <cell r="C331" t="str">
            <v>-</v>
          </cell>
          <cell r="F331">
            <v>32</v>
          </cell>
          <cell r="H331" t="str">
            <v>J3130132</v>
          </cell>
          <cell r="I331">
            <v>0</v>
          </cell>
          <cell r="J331">
            <v>24.8</v>
          </cell>
        </row>
        <row r="332">
          <cell r="A332" t="str">
            <v>J3120128</v>
          </cell>
          <cell r="B332" t="str">
            <v>XC 821 Disc 27,5 Black</v>
          </cell>
          <cell r="C332" t="str">
            <v>-</v>
          </cell>
          <cell r="F332">
            <v>28</v>
          </cell>
          <cell r="H332" t="str">
            <v>J3120128</v>
          </cell>
          <cell r="I332">
            <v>0</v>
          </cell>
          <cell r="J332">
            <v>24.7</v>
          </cell>
        </row>
        <row r="333">
          <cell r="A333" t="str">
            <v>J3120132</v>
          </cell>
          <cell r="B333" t="str">
            <v>XC 821 Disc 27,5 Black</v>
          </cell>
          <cell r="C333" t="str">
            <v>-</v>
          </cell>
          <cell r="F333">
            <v>32</v>
          </cell>
          <cell r="H333" t="str">
            <v>J3120132</v>
          </cell>
          <cell r="I333">
            <v>0</v>
          </cell>
          <cell r="J333">
            <v>24.7</v>
          </cell>
        </row>
        <row r="334">
          <cell r="A334" t="str">
            <v>J3150128</v>
          </cell>
          <cell r="B334" t="str">
            <v>XC 621 Disc 29 Black</v>
          </cell>
          <cell r="C334" t="str">
            <v>-</v>
          </cell>
          <cell r="F334">
            <v>28</v>
          </cell>
          <cell r="H334" t="str">
            <v>J3150128</v>
          </cell>
          <cell r="I334">
            <v>0</v>
          </cell>
          <cell r="J334">
            <v>13.1</v>
          </cell>
        </row>
        <row r="335">
          <cell r="A335" t="str">
            <v>J3150132</v>
          </cell>
          <cell r="B335" t="str">
            <v>XC 621 Disc 29 Black</v>
          </cell>
          <cell r="C335" t="str">
            <v>-</v>
          </cell>
          <cell r="F335">
            <v>32</v>
          </cell>
          <cell r="H335" t="str">
            <v>J3150132</v>
          </cell>
          <cell r="I335">
            <v>0</v>
          </cell>
          <cell r="J335">
            <v>13.1</v>
          </cell>
        </row>
        <row r="336">
          <cell r="A336" t="str">
            <v>J3140128</v>
          </cell>
          <cell r="B336" t="str">
            <v>XC 621 Disc 27,5 Black</v>
          </cell>
          <cell r="C336" t="str">
            <v>-</v>
          </cell>
          <cell r="F336">
            <v>28</v>
          </cell>
          <cell r="H336" t="str">
            <v>J3140128</v>
          </cell>
          <cell r="I336">
            <v>0</v>
          </cell>
          <cell r="J336">
            <v>13</v>
          </cell>
        </row>
        <row r="337">
          <cell r="A337" t="str">
            <v>J3140132</v>
          </cell>
          <cell r="B337" t="str">
            <v>XC 621 Disc 27,5 Black</v>
          </cell>
          <cell r="C337" t="str">
            <v>-</v>
          </cell>
          <cell r="F337">
            <v>32</v>
          </cell>
          <cell r="H337" t="str">
            <v>J3140132</v>
          </cell>
          <cell r="I337">
            <v>0</v>
          </cell>
          <cell r="J337">
            <v>13</v>
          </cell>
        </row>
        <row r="338">
          <cell r="A338" t="str">
            <v>J3170128</v>
          </cell>
          <cell r="B338" t="str">
            <v>XC 421 Disc 29 Black</v>
          </cell>
          <cell r="C338" t="str">
            <v>-</v>
          </cell>
          <cell r="F338">
            <v>28</v>
          </cell>
          <cell r="H338" t="str">
            <v>J3170128</v>
          </cell>
          <cell r="I338">
            <v>0</v>
          </cell>
          <cell r="J338">
            <v>11.1</v>
          </cell>
        </row>
        <row r="339">
          <cell r="A339" t="str">
            <v>J3170132</v>
          </cell>
          <cell r="B339" t="str">
            <v>XC 421 Disc 29 Black</v>
          </cell>
          <cell r="C339" t="str">
            <v>-</v>
          </cell>
          <cell r="F339">
            <v>32</v>
          </cell>
          <cell r="H339" t="str">
            <v>J3170132</v>
          </cell>
          <cell r="I339">
            <v>0</v>
          </cell>
          <cell r="J339">
            <v>11.1</v>
          </cell>
        </row>
        <row r="340">
          <cell r="A340" t="str">
            <v>J3160128</v>
          </cell>
          <cell r="B340" t="str">
            <v>XC 421 Disc 27,5 Black</v>
          </cell>
          <cell r="C340" t="str">
            <v>-</v>
          </cell>
          <cell r="F340">
            <v>28</v>
          </cell>
          <cell r="H340" t="str">
            <v>J3160128</v>
          </cell>
          <cell r="I340">
            <v>0</v>
          </cell>
          <cell r="J340">
            <v>11</v>
          </cell>
        </row>
        <row r="341">
          <cell r="A341" t="str">
            <v>J3160132</v>
          </cell>
          <cell r="B341" t="str">
            <v>XC 421 Disc 27,5 Black</v>
          </cell>
          <cell r="C341" t="str">
            <v>-</v>
          </cell>
          <cell r="F341">
            <v>32</v>
          </cell>
          <cell r="H341" t="str">
            <v>J3160132</v>
          </cell>
          <cell r="I341">
            <v>0</v>
          </cell>
          <cell r="J341">
            <v>11</v>
          </cell>
        </row>
        <row r="342">
          <cell r="A342" t="str">
            <v>J2580132</v>
          </cell>
          <cell r="B342" t="str">
            <v>XM 319 Disc 29 Black</v>
          </cell>
          <cell r="C342" t="str">
            <v>-</v>
          </cell>
          <cell r="F342">
            <v>32</v>
          </cell>
          <cell r="H342" t="str">
            <v>J2580132</v>
          </cell>
          <cell r="I342">
            <v>0</v>
          </cell>
          <cell r="J342">
            <v>10.5</v>
          </cell>
        </row>
        <row r="343">
          <cell r="A343" t="str">
            <v>J2580136</v>
          </cell>
          <cell r="B343" t="str">
            <v>XM 319 Disc 29 Black</v>
          </cell>
          <cell r="C343" t="str">
            <v>-</v>
          </cell>
          <cell r="F343">
            <v>36</v>
          </cell>
          <cell r="H343" t="str">
            <v>J2580136</v>
          </cell>
          <cell r="I343">
            <v>0</v>
          </cell>
          <cell r="J343">
            <v>10.5</v>
          </cell>
        </row>
        <row r="344">
          <cell r="A344" t="str">
            <v>J2570132</v>
          </cell>
          <cell r="B344" t="str">
            <v>XM 319 Disc 27,5 Black</v>
          </cell>
          <cell r="C344" t="str">
            <v>-</v>
          </cell>
          <cell r="F344">
            <v>32</v>
          </cell>
          <cell r="H344" t="str">
            <v>J2570132</v>
          </cell>
          <cell r="I344">
            <v>0</v>
          </cell>
          <cell r="J344">
            <v>10.4</v>
          </cell>
        </row>
        <row r="345">
          <cell r="A345" t="str">
            <v>J2570136</v>
          </cell>
          <cell r="B345" t="str">
            <v>XM 319 Disc 27,5 Black</v>
          </cell>
          <cell r="C345" t="str">
            <v>-</v>
          </cell>
          <cell r="F345">
            <v>36</v>
          </cell>
          <cell r="H345" t="str">
            <v>J2570136</v>
          </cell>
          <cell r="I345">
            <v>0</v>
          </cell>
          <cell r="J345">
            <v>10.4</v>
          </cell>
        </row>
        <row r="346">
          <cell r="A346" t="str">
            <v>J2560132</v>
          </cell>
          <cell r="B346" t="str">
            <v>XM 319 Disc 26 Black</v>
          </cell>
          <cell r="C346" t="str">
            <v>-</v>
          </cell>
          <cell r="F346">
            <v>32</v>
          </cell>
          <cell r="H346" t="str">
            <v>J2560132</v>
          </cell>
          <cell r="I346">
            <v>0</v>
          </cell>
          <cell r="J346">
            <v>10.3</v>
          </cell>
        </row>
        <row r="347">
          <cell r="A347" t="str">
            <v>J2560136</v>
          </cell>
          <cell r="B347" t="str">
            <v>XM 319 Disc 26 Black</v>
          </cell>
          <cell r="C347" t="str">
            <v>-</v>
          </cell>
          <cell r="F347">
            <v>36</v>
          </cell>
          <cell r="H347" t="str">
            <v>J2560136</v>
          </cell>
          <cell r="I347">
            <v>0</v>
          </cell>
          <cell r="J347">
            <v>10.3</v>
          </cell>
        </row>
        <row r="348">
          <cell r="A348" t="str">
            <v>J2720132</v>
          </cell>
          <cell r="B348" t="str">
            <v>XM 119 Disc 29 Black</v>
          </cell>
          <cell r="C348" t="str">
            <v>-</v>
          </cell>
          <cell r="F348">
            <v>32</v>
          </cell>
          <cell r="H348" t="str">
            <v>J2720132</v>
          </cell>
          <cell r="I348">
            <v>0</v>
          </cell>
          <cell r="J348">
            <v>9.6</v>
          </cell>
        </row>
        <row r="349">
          <cell r="A349" t="str">
            <v>J2720136</v>
          </cell>
          <cell r="B349" t="str">
            <v>XM 119 Disc 29 Black</v>
          </cell>
          <cell r="C349" t="str">
            <v>-</v>
          </cell>
          <cell r="F349">
            <v>36</v>
          </cell>
          <cell r="H349" t="str">
            <v>J2720136</v>
          </cell>
          <cell r="I349">
            <v>0</v>
          </cell>
          <cell r="J349">
            <v>9.6</v>
          </cell>
        </row>
        <row r="350">
          <cell r="A350" t="str">
            <v>J2590132</v>
          </cell>
          <cell r="B350" t="str">
            <v>XM 119 Disc 27,5 Black</v>
          </cell>
          <cell r="C350" t="str">
            <v>-</v>
          </cell>
          <cell r="F350">
            <v>32</v>
          </cell>
          <cell r="H350" t="str">
            <v>J2590132</v>
          </cell>
          <cell r="I350">
            <v>0</v>
          </cell>
          <cell r="J350">
            <v>9.5</v>
          </cell>
        </row>
        <row r="351">
          <cell r="A351" t="str">
            <v>J2680132</v>
          </cell>
          <cell r="B351" t="str">
            <v>XM 119 Disc 26 Black</v>
          </cell>
          <cell r="C351" t="str">
            <v>-</v>
          </cell>
          <cell r="F351">
            <v>32</v>
          </cell>
          <cell r="H351" t="str">
            <v>J2680132</v>
          </cell>
          <cell r="I351">
            <v>0</v>
          </cell>
          <cell r="J351">
            <v>9.4</v>
          </cell>
        </row>
        <row r="352">
          <cell r="A352" t="str">
            <v>J3190132</v>
          </cell>
          <cell r="B352" t="str">
            <v>XM 824 Disc 29 Black</v>
          </cell>
          <cell r="C352" t="str">
            <v>-</v>
          </cell>
          <cell r="F352">
            <v>32</v>
          </cell>
          <cell r="H352" t="str">
            <v>J3190132</v>
          </cell>
          <cell r="I352">
            <v>0</v>
          </cell>
          <cell r="J352">
            <v>25.1</v>
          </cell>
        </row>
        <row r="353">
          <cell r="A353" t="str">
            <v>J3180132</v>
          </cell>
          <cell r="B353" t="str">
            <v>XM 824 Disc 27,5 Black</v>
          </cell>
          <cell r="C353" t="str">
            <v>-</v>
          </cell>
          <cell r="F353">
            <v>32</v>
          </cell>
          <cell r="H353" t="str">
            <v>J3180132</v>
          </cell>
          <cell r="I353">
            <v>0</v>
          </cell>
          <cell r="J353">
            <v>25</v>
          </cell>
        </row>
        <row r="354">
          <cell r="A354" t="str">
            <v>J3210132</v>
          </cell>
          <cell r="B354" t="str">
            <v>XM 624 Disc 29 Black</v>
          </cell>
          <cell r="C354" t="str">
            <v>-</v>
          </cell>
          <cell r="F354">
            <v>32</v>
          </cell>
          <cell r="H354" t="str">
            <v>J3210132</v>
          </cell>
          <cell r="I354">
            <v>0</v>
          </cell>
          <cell r="J354">
            <v>13.4</v>
          </cell>
        </row>
        <row r="355">
          <cell r="A355" t="str">
            <v>J3200132</v>
          </cell>
          <cell r="B355" t="str">
            <v>XM 624 Disc 27,5 Black</v>
          </cell>
          <cell r="C355" t="str">
            <v>-</v>
          </cell>
          <cell r="F355">
            <v>32</v>
          </cell>
          <cell r="H355" t="str">
            <v>J3200132</v>
          </cell>
          <cell r="I355">
            <v>0</v>
          </cell>
          <cell r="J355">
            <v>13.3</v>
          </cell>
        </row>
        <row r="356">
          <cell r="A356" t="str">
            <v>J3230132</v>
          </cell>
          <cell r="B356" t="str">
            <v>XM 424 Disc 29 Black</v>
          </cell>
          <cell r="C356" t="str">
            <v>-</v>
          </cell>
          <cell r="F356">
            <v>32</v>
          </cell>
          <cell r="H356" t="str">
            <v>J3230132</v>
          </cell>
          <cell r="I356">
            <v>0</v>
          </cell>
          <cell r="J356">
            <v>11.4</v>
          </cell>
        </row>
        <row r="357">
          <cell r="A357" t="str">
            <v>J3220132</v>
          </cell>
          <cell r="B357" t="str">
            <v>XM 424 Disc 27,5 Black</v>
          </cell>
          <cell r="C357" t="str">
            <v>-</v>
          </cell>
          <cell r="F357">
            <v>32</v>
          </cell>
          <cell r="H357" t="str">
            <v>J3220132</v>
          </cell>
          <cell r="I357">
            <v>0</v>
          </cell>
          <cell r="J357">
            <v>11.3</v>
          </cell>
        </row>
        <row r="358">
          <cell r="A358" t="str">
            <v>J3620128</v>
          </cell>
          <cell r="B358" t="str">
            <v>XM 430 Disc 29</v>
          </cell>
          <cell r="C358" t="str">
            <v>-</v>
          </cell>
          <cell r="F358" t="str">
            <v>28</v>
          </cell>
          <cell r="H358" t="str">
            <v>J3620128</v>
          </cell>
          <cell r="I358">
            <v>0</v>
          </cell>
          <cell r="J358">
            <v>15.1</v>
          </cell>
        </row>
        <row r="359">
          <cell r="A359" t="str">
            <v>J3610128</v>
          </cell>
          <cell r="B359" t="str">
            <v>XM 430 Disc 27,5</v>
          </cell>
          <cell r="C359" t="str">
            <v>-</v>
          </cell>
          <cell r="F359" t="str">
            <v>28</v>
          </cell>
          <cell r="H359" t="str">
            <v>J3610128</v>
          </cell>
          <cell r="I359">
            <v>0</v>
          </cell>
          <cell r="J359">
            <v>15</v>
          </cell>
        </row>
        <row r="360">
          <cell r="A360" t="str">
            <v>J3250132</v>
          </cell>
          <cell r="B360" t="str">
            <v>EN 827 Disc 29 Black</v>
          </cell>
          <cell r="C360" t="str">
            <v>-</v>
          </cell>
          <cell r="F360">
            <v>32</v>
          </cell>
          <cell r="H360" t="str">
            <v>J3250132</v>
          </cell>
          <cell r="I360">
            <v>0</v>
          </cell>
          <cell r="J360">
            <v>25.4</v>
          </cell>
        </row>
        <row r="361">
          <cell r="A361" t="str">
            <v>J3240132</v>
          </cell>
          <cell r="B361" t="str">
            <v>EN 827 Disc 27,5 Black</v>
          </cell>
          <cell r="C361" t="str">
            <v>-</v>
          </cell>
          <cell r="F361">
            <v>32</v>
          </cell>
          <cell r="H361" t="str">
            <v>J3240132</v>
          </cell>
          <cell r="I361">
            <v>0</v>
          </cell>
          <cell r="J361">
            <v>25.3</v>
          </cell>
        </row>
        <row r="362">
          <cell r="A362" t="str">
            <v>J3270132</v>
          </cell>
          <cell r="B362" t="str">
            <v>EN 627 Disc 29 Black</v>
          </cell>
          <cell r="C362" t="str">
            <v>-</v>
          </cell>
          <cell r="F362">
            <v>32</v>
          </cell>
          <cell r="H362" t="str">
            <v>J3270132</v>
          </cell>
          <cell r="I362">
            <v>0</v>
          </cell>
          <cell r="J362">
            <v>13.6</v>
          </cell>
        </row>
        <row r="363">
          <cell r="A363" t="str">
            <v>J3260132</v>
          </cell>
          <cell r="B363" t="str">
            <v>EN 627 Disc 27,5 Black</v>
          </cell>
          <cell r="C363" t="str">
            <v>-</v>
          </cell>
          <cell r="F363">
            <v>32</v>
          </cell>
          <cell r="H363" t="str">
            <v>J3260132</v>
          </cell>
          <cell r="I363">
            <v>0</v>
          </cell>
          <cell r="J363">
            <v>13.5</v>
          </cell>
        </row>
        <row r="364">
          <cell r="A364" t="str">
            <v>J3290132</v>
          </cell>
          <cell r="B364" t="str">
            <v>EN 427 Disc 29 Black</v>
          </cell>
          <cell r="C364" t="str">
            <v>-</v>
          </cell>
          <cell r="F364">
            <v>32</v>
          </cell>
          <cell r="H364" t="str">
            <v>J3290132</v>
          </cell>
          <cell r="I364">
            <v>0</v>
          </cell>
          <cell r="J364">
            <v>11.7</v>
          </cell>
        </row>
        <row r="365">
          <cell r="A365" t="str">
            <v>J3280132</v>
          </cell>
          <cell r="B365" t="str">
            <v>EN 427 Disc 27,5 Black</v>
          </cell>
          <cell r="C365" t="str">
            <v>-</v>
          </cell>
          <cell r="F365">
            <v>32</v>
          </cell>
          <cell r="H365" t="str">
            <v>J3280132</v>
          </cell>
          <cell r="I365">
            <v>0</v>
          </cell>
          <cell r="J365">
            <v>11.6</v>
          </cell>
        </row>
        <row r="366">
          <cell r="A366" t="str">
            <v>J3540132</v>
          </cell>
          <cell r="B366" t="str">
            <v>EX 830 Disc 29 Black</v>
          </cell>
          <cell r="C366" t="str">
            <v>-</v>
          </cell>
          <cell r="F366" t="str">
            <v>28</v>
          </cell>
          <cell r="H366" t="str">
            <v>J3540132</v>
          </cell>
          <cell r="I366">
            <v>0</v>
          </cell>
          <cell r="J366">
            <v>25.7</v>
          </cell>
        </row>
        <row r="367">
          <cell r="A367" t="str">
            <v>J3300132</v>
          </cell>
          <cell r="B367" t="str">
            <v>EX 830 Disc 27,5 Black</v>
          </cell>
          <cell r="C367" t="str">
            <v>-</v>
          </cell>
          <cell r="F367">
            <v>32</v>
          </cell>
          <cell r="H367" t="str">
            <v>J3300132</v>
          </cell>
          <cell r="I367">
            <v>0</v>
          </cell>
          <cell r="J367">
            <v>25.6</v>
          </cell>
        </row>
        <row r="368">
          <cell r="A368" t="str">
            <v>J3300136</v>
          </cell>
          <cell r="B368" t="str">
            <v>EX 830 Disc 27,5 Black</v>
          </cell>
          <cell r="C368" t="str">
            <v>-</v>
          </cell>
          <cell r="F368" t="str">
            <v>36</v>
          </cell>
          <cell r="H368" t="str">
            <v>J3300136</v>
          </cell>
          <cell r="I368">
            <v>0</v>
          </cell>
          <cell r="J368">
            <v>25.6</v>
          </cell>
        </row>
        <row r="369">
          <cell r="A369" t="str">
            <v>J2900132</v>
          </cell>
          <cell r="B369" t="str">
            <v>EX 729 Disc 27,5 Black</v>
          </cell>
          <cell r="C369" t="str">
            <v>-</v>
          </cell>
          <cell r="F369">
            <v>32</v>
          </cell>
          <cell r="H369" t="str">
            <v>J2900132</v>
          </cell>
          <cell r="I369">
            <v>0</v>
          </cell>
          <cell r="J369">
            <v>24.5</v>
          </cell>
        </row>
        <row r="370">
          <cell r="A370" t="str">
            <v>J2830132</v>
          </cell>
          <cell r="B370" t="str">
            <v>EX 729 Disc Black</v>
          </cell>
          <cell r="C370" t="str">
            <v>-</v>
          </cell>
          <cell r="F370">
            <v>32</v>
          </cell>
          <cell r="H370" t="str">
            <v>J2830132</v>
          </cell>
          <cell r="I370">
            <v>0</v>
          </cell>
          <cell r="J370">
            <v>24.4</v>
          </cell>
        </row>
        <row r="371">
          <cell r="A371" t="str">
            <v>J2830136</v>
          </cell>
          <cell r="B371" t="str">
            <v>EX 729 Disc Black</v>
          </cell>
          <cell r="C371" t="str">
            <v>-</v>
          </cell>
          <cell r="F371">
            <v>36</v>
          </cell>
          <cell r="H371" t="str">
            <v>J2830136</v>
          </cell>
          <cell r="I371">
            <v>0</v>
          </cell>
          <cell r="J371">
            <v>24.4</v>
          </cell>
        </row>
        <row r="372">
          <cell r="A372" t="str">
            <v>J3550132</v>
          </cell>
          <cell r="B372" t="str">
            <v>EX 630 Disc 29 Black</v>
          </cell>
          <cell r="C372" t="str">
            <v>-</v>
          </cell>
          <cell r="F372" t="str">
            <v>28</v>
          </cell>
          <cell r="H372" t="str">
            <v>J3550132</v>
          </cell>
          <cell r="I372">
            <v>0</v>
          </cell>
          <cell r="J372">
            <v>15.1</v>
          </cell>
        </row>
        <row r="373">
          <cell r="A373" t="str">
            <v>J3310132</v>
          </cell>
          <cell r="B373" t="str">
            <v>EX 630 Disc 27,5 Black</v>
          </cell>
          <cell r="C373" t="str">
            <v>-</v>
          </cell>
          <cell r="F373">
            <v>32</v>
          </cell>
          <cell r="H373" t="str">
            <v>J3310132</v>
          </cell>
          <cell r="I373">
            <v>0</v>
          </cell>
          <cell r="J373">
            <v>15</v>
          </cell>
        </row>
        <row r="374">
          <cell r="A374" t="str">
            <v>J3310136</v>
          </cell>
          <cell r="B374" t="str">
            <v>EX 630 Disc 27,5 Black</v>
          </cell>
          <cell r="C374" t="str">
            <v>-</v>
          </cell>
          <cell r="F374" t="str">
            <v>36</v>
          </cell>
          <cell r="H374" t="str">
            <v>J3310136</v>
          </cell>
          <cell r="I374">
            <v>0</v>
          </cell>
          <cell r="J374">
            <v>15</v>
          </cell>
        </row>
        <row r="375">
          <cell r="A375" t="str">
            <v>J2380132</v>
          </cell>
          <cell r="B375" t="str">
            <v>CXP Pro Black</v>
          </cell>
          <cell r="C375" t="str">
            <v>-</v>
          </cell>
          <cell r="F375">
            <v>32</v>
          </cell>
          <cell r="H375" t="str">
            <v>J2380132</v>
          </cell>
          <cell r="I375">
            <v>0</v>
          </cell>
          <cell r="J375">
            <v>25</v>
          </cell>
        </row>
        <row r="376">
          <cell r="A376" t="str">
            <v>J2380136</v>
          </cell>
          <cell r="B376" t="str">
            <v>CXP Pro Black</v>
          </cell>
          <cell r="C376" t="str">
            <v>-</v>
          </cell>
          <cell r="F376">
            <v>36</v>
          </cell>
          <cell r="H376" t="str">
            <v>J2380136</v>
          </cell>
          <cell r="I376">
            <v>0</v>
          </cell>
          <cell r="J376">
            <v>25</v>
          </cell>
        </row>
        <row r="377">
          <cell r="A377" t="str">
            <v>J2390128</v>
          </cell>
          <cell r="B377" t="str">
            <v>CXP Elite Black</v>
          </cell>
          <cell r="C377" t="str">
            <v>-</v>
          </cell>
          <cell r="F377">
            <v>28</v>
          </cell>
          <cell r="H377" t="str">
            <v>J2390128</v>
          </cell>
          <cell r="I377">
            <v>0</v>
          </cell>
          <cell r="J377">
            <v>12.5</v>
          </cell>
        </row>
        <row r="378">
          <cell r="A378" t="str">
            <v>J2390132</v>
          </cell>
          <cell r="B378" t="str">
            <v>CXP Elite Black</v>
          </cell>
          <cell r="C378" t="str">
            <v>-</v>
          </cell>
          <cell r="F378">
            <v>32</v>
          </cell>
          <cell r="H378" t="str">
            <v>J2390132</v>
          </cell>
          <cell r="I378">
            <v>0</v>
          </cell>
          <cell r="J378">
            <v>12.5</v>
          </cell>
        </row>
        <row r="379">
          <cell r="A379" t="str">
            <v>J2400132</v>
          </cell>
          <cell r="B379" t="str">
            <v xml:space="preserve">CXP Black </v>
          </cell>
          <cell r="C379" t="str">
            <v>-</v>
          </cell>
          <cell r="F379">
            <v>32</v>
          </cell>
          <cell r="H379" t="str">
            <v>J2400132</v>
          </cell>
          <cell r="I379">
            <v>0</v>
          </cell>
          <cell r="J379">
            <v>11</v>
          </cell>
        </row>
        <row r="380">
          <cell r="A380" t="str">
            <v>J2410132</v>
          </cell>
          <cell r="B380" t="str">
            <v>Open Pro T CD</v>
          </cell>
          <cell r="C380" t="str">
            <v>-</v>
          </cell>
          <cell r="F380">
            <v>32</v>
          </cell>
          <cell r="H380" t="str">
            <v>J2410132</v>
          </cell>
          <cell r="I380">
            <v>0</v>
          </cell>
          <cell r="J380">
            <v>28.1</v>
          </cell>
        </row>
        <row r="381">
          <cell r="A381" t="str">
            <v>J2410232</v>
          </cell>
          <cell r="B381" t="str">
            <v>Open Pro T Silver</v>
          </cell>
          <cell r="C381" t="str">
            <v>-</v>
          </cell>
          <cell r="F381">
            <v>32</v>
          </cell>
          <cell r="H381" t="str">
            <v>J2410232</v>
          </cell>
          <cell r="I381">
            <v>0</v>
          </cell>
          <cell r="J381">
            <v>22.6</v>
          </cell>
        </row>
        <row r="382">
          <cell r="A382" t="str">
            <v>J2410236</v>
          </cell>
          <cell r="B382" t="str">
            <v>Open Pro T Silver</v>
          </cell>
          <cell r="C382" t="str">
            <v>-</v>
          </cell>
          <cell r="F382">
            <v>36</v>
          </cell>
          <cell r="H382" t="str">
            <v>J2410236</v>
          </cell>
          <cell r="I382">
            <v>0</v>
          </cell>
          <cell r="J382">
            <v>22.6</v>
          </cell>
        </row>
        <row r="383">
          <cell r="A383" t="str">
            <v>J3450124</v>
          </cell>
          <cell r="B383" t="str">
            <v>Open Pro C Disc UST</v>
          </cell>
          <cell r="C383" t="str">
            <v>-</v>
          </cell>
          <cell r="F383">
            <v>24</v>
          </cell>
          <cell r="H383" t="str">
            <v>J3450124</v>
          </cell>
          <cell r="I383">
            <v>0</v>
          </cell>
          <cell r="J383">
            <v>43</v>
          </cell>
        </row>
        <row r="384">
          <cell r="A384" t="str">
            <v>J3450128</v>
          </cell>
          <cell r="B384" t="str">
            <v>Open Pro C Disc UST</v>
          </cell>
          <cell r="C384" t="str">
            <v>-</v>
          </cell>
          <cell r="F384">
            <v>28</v>
          </cell>
          <cell r="H384" t="str">
            <v>J3450128</v>
          </cell>
          <cell r="I384">
            <v>0</v>
          </cell>
          <cell r="J384">
            <v>43</v>
          </cell>
        </row>
        <row r="385">
          <cell r="A385" t="str">
            <v>J3450132</v>
          </cell>
          <cell r="B385" t="str">
            <v>Open Pro C Disc UST</v>
          </cell>
          <cell r="C385" t="str">
            <v>-</v>
          </cell>
          <cell r="F385">
            <v>32</v>
          </cell>
          <cell r="H385" t="str">
            <v>J3450132</v>
          </cell>
          <cell r="I385">
            <v>0</v>
          </cell>
          <cell r="J385">
            <v>43</v>
          </cell>
        </row>
        <row r="386">
          <cell r="A386" t="str">
            <v>J3430124</v>
          </cell>
          <cell r="B386" t="str">
            <v>Open Pro C UST</v>
          </cell>
          <cell r="C386" t="str">
            <v>-</v>
          </cell>
          <cell r="F386">
            <v>24</v>
          </cell>
          <cell r="H386" t="str">
            <v>J3430124</v>
          </cell>
          <cell r="I386">
            <v>0</v>
          </cell>
          <cell r="J386">
            <v>39</v>
          </cell>
        </row>
        <row r="387">
          <cell r="A387" t="str">
            <v>J3430128</v>
          </cell>
          <cell r="B387" t="str">
            <v>Open Pro C UST</v>
          </cell>
          <cell r="C387" t="str">
            <v>-</v>
          </cell>
          <cell r="F387">
            <v>28</v>
          </cell>
          <cell r="H387" t="str">
            <v>J3430128</v>
          </cell>
          <cell r="I387">
            <v>0</v>
          </cell>
          <cell r="J387">
            <v>39</v>
          </cell>
        </row>
        <row r="388">
          <cell r="A388" t="str">
            <v>J3430132</v>
          </cell>
          <cell r="B388" t="str">
            <v>Open Pro C UST</v>
          </cell>
          <cell r="C388" t="str">
            <v>-</v>
          </cell>
          <cell r="F388">
            <v>32</v>
          </cell>
          <cell r="H388" t="str">
            <v>J3430132</v>
          </cell>
          <cell r="I388">
            <v>0</v>
          </cell>
          <cell r="J388">
            <v>39</v>
          </cell>
        </row>
        <row r="389">
          <cell r="A389" t="str">
            <v>J2420132</v>
          </cell>
          <cell r="B389" t="str">
            <v>Open Pro C CD</v>
          </cell>
          <cell r="C389" t="str">
            <v>-</v>
          </cell>
          <cell r="F389">
            <v>32</v>
          </cell>
          <cell r="H389" t="str">
            <v>J2420132</v>
          </cell>
          <cell r="I389">
            <v>0</v>
          </cell>
          <cell r="J389">
            <v>28.1</v>
          </cell>
        </row>
        <row r="390">
          <cell r="A390" t="str">
            <v>J2420136</v>
          </cell>
          <cell r="B390" t="str">
            <v>Open Pro C CD</v>
          </cell>
          <cell r="C390" t="str">
            <v>-</v>
          </cell>
          <cell r="F390">
            <v>36</v>
          </cell>
          <cell r="H390" t="str">
            <v>J2420136</v>
          </cell>
          <cell r="I390">
            <v>0</v>
          </cell>
          <cell r="J390">
            <v>28.1</v>
          </cell>
        </row>
        <row r="391">
          <cell r="A391" t="str">
            <v>J2420228</v>
          </cell>
          <cell r="B391" t="str">
            <v>Open Pro C Black</v>
          </cell>
          <cell r="C391" t="str">
            <v>-</v>
          </cell>
          <cell r="F391">
            <v>28</v>
          </cell>
          <cell r="H391" t="str">
            <v>J2420228</v>
          </cell>
          <cell r="I391">
            <v>0</v>
          </cell>
          <cell r="J391">
            <v>25.3</v>
          </cell>
        </row>
        <row r="392">
          <cell r="A392" t="str">
            <v>J2420232</v>
          </cell>
          <cell r="B392" t="str">
            <v>Open Pro C Black</v>
          </cell>
          <cell r="C392" t="str">
            <v>-</v>
          </cell>
          <cell r="F392">
            <v>32</v>
          </cell>
          <cell r="H392" t="str">
            <v>J2420232</v>
          </cell>
          <cell r="I392">
            <v>0</v>
          </cell>
          <cell r="J392">
            <v>25.3</v>
          </cell>
        </row>
        <row r="393">
          <cell r="A393" t="str">
            <v>J2420236</v>
          </cell>
          <cell r="B393" t="str">
            <v>Open Pro C Black</v>
          </cell>
          <cell r="C393" t="str">
            <v>-</v>
          </cell>
          <cell r="F393">
            <v>36</v>
          </cell>
          <cell r="H393" t="str">
            <v>J2420236</v>
          </cell>
          <cell r="I393">
            <v>0</v>
          </cell>
          <cell r="J393">
            <v>25.3</v>
          </cell>
        </row>
        <row r="394">
          <cell r="A394" t="str">
            <v>J2420332</v>
          </cell>
          <cell r="B394" t="str">
            <v>Open Pro C Black - 650</v>
          </cell>
          <cell r="C394" t="str">
            <v>-</v>
          </cell>
          <cell r="F394">
            <v>32</v>
          </cell>
          <cell r="H394" t="str">
            <v>J2420332</v>
          </cell>
          <cell r="I394">
            <v>0</v>
          </cell>
          <cell r="J394">
            <v>25.3</v>
          </cell>
        </row>
        <row r="395">
          <cell r="A395" t="str">
            <v>J2420432</v>
          </cell>
          <cell r="B395" t="str">
            <v>Open Pro C Silver</v>
          </cell>
          <cell r="C395" t="str">
            <v>-</v>
          </cell>
          <cell r="F395">
            <v>32</v>
          </cell>
          <cell r="H395" t="str">
            <v>J2420432</v>
          </cell>
          <cell r="I395">
            <v>0</v>
          </cell>
          <cell r="J395">
            <v>22.6</v>
          </cell>
        </row>
        <row r="396">
          <cell r="A396" t="str">
            <v>J2420436</v>
          </cell>
          <cell r="B396" t="str">
            <v>Open Pro C Silver</v>
          </cell>
          <cell r="C396" t="str">
            <v>-</v>
          </cell>
          <cell r="F396">
            <v>36</v>
          </cell>
          <cell r="H396" t="str">
            <v>J2420436</v>
          </cell>
          <cell r="I396">
            <v>0</v>
          </cell>
          <cell r="J396">
            <v>22.6</v>
          </cell>
        </row>
        <row r="397">
          <cell r="A397" t="str">
            <v>J2430132</v>
          </cell>
          <cell r="B397" t="str">
            <v>Open Elite Black</v>
          </cell>
          <cell r="C397" t="str">
            <v>-</v>
          </cell>
          <cell r="F397">
            <v>32</v>
          </cell>
          <cell r="H397" t="str">
            <v>J2430132</v>
          </cell>
          <cell r="I397">
            <v>0</v>
          </cell>
          <cell r="J397">
            <v>13</v>
          </cell>
        </row>
        <row r="398">
          <cell r="A398" t="str">
            <v>J2430136</v>
          </cell>
          <cell r="B398" t="str">
            <v>Open Elite Black</v>
          </cell>
          <cell r="C398" t="str">
            <v>-</v>
          </cell>
          <cell r="F398">
            <v>36</v>
          </cell>
          <cell r="H398" t="str">
            <v>J2430136</v>
          </cell>
          <cell r="I398">
            <v>0</v>
          </cell>
          <cell r="J398">
            <v>13</v>
          </cell>
        </row>
        <row r="399">
          <cell r="A399" t="str">
            <v>J2430232</v>
          </cell>
          <cell r="B399" t="str">
            <v>Open Elite Silver</v>
          </cell>
          <cell r="C399" t="str">
            <v>-</v>
          </cell>
          <cell r="F399">
            <v>32</v>
          </cell>
          <cell r="H399" t="str">
            <v>J2430232</v>
          </cell>
          <cell r="I399">
            <v>0</v>
          </cell>
          <cell r="J399">
            <v>11.2</v>
          </cell>
        </row>
        <row r="400">
          <cell r="A400" t="str">
            <v>J2430236</v>
          </cell>
          <cell r="B400" t="str">
            <v>Open Elite Silver</v>
          </cell>
          <cell r="C400" t="str">
            <v>-</v>
          </cell>
          <cell r="F400">
            <v>36</v>
          </cell>
          <cell r="H400" t="str">
            <v>J2430236</v>
          </cell>
          <cell r="I400">
            <v>0</v>
          </cell>
          <cell r="J400">
            <v>11.2</v>
          </cell>
        </row>
        <row r="401">
          <cell r="A401" t="str">
            <v>J2440132</v>
          </cell>
          <cell r="B401" t="str">
            <v>A 719 Black</v>
          </cell>
          <cell r="C401" t="str">
            <v>-</v>
          </cell>
          <cell r="F401">
            <v>32</v>
          </cell>
          <cell r="H401" t="str">
            <v>J2440132</v>
          </cell>
          <cell r="I401">
            <v>0</v>
          </cell>
          <cell r="J401">
            <v>24.8</v>
          </cell>
        </row>
        <row r="402">
          <cell r="A402" t="str">
            <v>J2440136</v>
          </cell>
          <cell r="B402" t="str">
            <v>A 719 Black</v>
          </cell>
          <cell r="C402" t="str">
            <v>-</v>
          </cell>
          <cell r="F402" t="str">
            <v>36</v>
          </cell>
          <cell r="H402" t="str">
            <v>J2440136</v>
          </cell>
          <cell r="I402">
            <v>0</v>
          </cell>
          <cell r="J402">
            <v>24.8</v>
          </cell>
        </row>
        <row r="403">
          <cell r="A403" t="str">
            <v>J2450132</v>
          </cell>
          <cell r="B403" t="str">
            <v>A 319 Black</v>
          </cell>
          <cell r="C403" t="str">
            <v>-</v>
          </cell>
          <cell r="F403">
            <v>32</v>
          </cell>
          <cell r="H403" t="str">
            <v>J2450132</v>
          </cell>
          <cell r="I403">
            <v>0</v>
          </cell>
          <cell r="J403">
            <v>13.6</v>
          </cell>
        </row>
        <row r="404">
          <cell r="A404" t="str">
            <v>J2450136</v>
          </cell>
          <cell r="B404" t="str">
            <v>A 319 Black</v>
          </cell>
          <cell r="C404" t="str">
            <v>-</v>
          </cell>
          <cell r="F404">
            <v>36</v>
          </cell>
          <cell r="H404" t="str">
            <v>J2450136</v>
          </cell>
          <cell r="I404">
            <v>0</v>
          </cell>
          <cell r="J404">
            <v>13.6</v>
          </cell>
        </row>
        <row r="405">
          <cell r="A405" t="str">
            <v>J2450232</v>
          </cell>
          <cell r="B405" t="str">
            <v>A 319 Silver</v>
          </cell>
          <cell r="C405" t="str">
            <v>-</v>
          </cell>
          <cell r="F405">
            <v>32</v>
          </cell>
          <cell r="H405" t="str">
            <v>J2450232</v>
          </cell>
          <cell r="I405">
            <v>0</v>
          </cell>
          <cell r="J405">
            <v>12.6</v>
          </cell>
        </row>
        <row r="406">
          <cell r="A406" t="str">
            <v>J2450236</v>
          </cell>
          <cell r="B406" t="str">
            <v>A 319 Silver</v>
          </cell>
          <cell r="C406" t="str">
            <v>-</v>
          </cell>
          <cell r="F406">
            <v>36</v>
          </cell>
          <cell r="H406" t="str">
            <v>J2450236</v>
          </cell>
          <cell r="I406">
            <v>0</v>
          </cell>
          <cell r="J406">
            <v>12.6</v>
          </cell>
        </row>
        <row r="407">
          <cell r="A407" t="str">
            <v>J2460132</v>
          </cell>
          <cell r="B407" t="str">
            <v>A 119 Black</v>
          </cell>
          <cell r="C407" t="str">
            <v>-</v>
          </cell>
          <cell r="F407">
            <v>32</v>
          </cell>
          <cell r="H407" t="str">
            <v>J2460132</v>
          </cell>
          <cell r="I407">
            <v>0</v>
          </cell>
          <cell r="J407">
            <v>8.4</v>
          </cell>
        </row>
        <row r="408">
          <cell r="A408" t="str">
            <v>J2460136</v>
          </cell>
          <cell r="B408" t="str">
            <v>A 119 Black</v>
          </cell>
          <cell r="C408" t="str">
            <v>-</v>
          </cell>
          <cell r="F408">
            <v>36</v>
          </cell>
          <cell r="H408" t="str">
            <v>J2460136</v>
          </cell>
          <cell r="I408">
            <v>0</v>
          </cell>
          <cell r="J408">
            <v>8.4</v>
          </cell>
        </row>
        <row r="409">
          <cell r="A409" t="str">
            <v>V2720101</v>
          </cell>
          <cell r="B409" t="str">
            <v>MAVIC SPEED RELEASE</v>
          </cell>
          <cell r="C409" t="str">
            <v>12x100</v>
          </cell>
          <cell r="F409" t="str">
            <v>Front</v>
          </cell>
          <cell r="G409" t="str">
            <v>X1</v>
          </cell>
          <cell r="H409" t="str">
            <v>V2720101</v>
          </cell>
          <cell r="I409">
            <v>0</v>
          </cell>
          <cell r="J409">
            <v>25</v>
          </cell>
        </row>
        <row r="410">
          <cell r="A410" t="str">
            <v>V2720701</v>
          </cell>
          <cell r="B410" t="str">
            <v>MAVIC SPEED RELEASE</v>
          </cell>
          <cell r="C410" t="str">
            <v>12x110</v>
          </cell>
          <cell r="F410" t="str">
            <v>Front</v>
          </cell>
          <cell r="G410" t="str">
            <v>x1</v>
          </cell>
          <cell r="H410" t="str">
            <v>V2720701</v>
          </cell>
          <cell r="I410">
            <v>0</v>
          </cell>
          <cell r="J410">
            <v>25</v>
          </cell>
        </row>
        <row r="411">
          <cell r="A411" t="str">
            <v>V2720201</v>
          </cell>
          <cell r="B411" t="str">
            <v>MAVIC SPEED RELEASE</v>
          </cell>
          <cell r="C411" t="str">
            <v>12x142</v>
          </cell>
          <cell r="F411" t="str">
            <v>Rear</v>
          </cell>
          <cell r="G411" t="str">
            <v>X1</v>
          </cell>
          <cell r="H411" t="str">
            <v>V2720201</v>
          </cell>
          <cell r="I411">
            <v>0</v>
          </cell>
          <cell r="J411">
            <v>25</v>
          </cell>
        </row>
        <row r="412">
          <cell r="A412" t="str">
            <v>V2720301</v>
          </cell>
          <cell r="B412" t="str">
            <v>MAVIC SPEED RELEASE</v>
          </cell>
          <cell r="C412" t="str">
            <v>12x148</v>
          </cell>
          <cell r="F412" t="str">
            <v>Rear</v>
          </cell>
          <cell r="G412" t="str">
            <v>X1</v>
          </cell>
          <cell r="H412" t="str">
            <v>V2720301</v>
          </cell>
          <cell r="I412">
            <v>0</v>
          </cell>
          <cell r="J412">
            <v>25</v>
          </cell>
        </row>
        <row r="413">
          <cell r="A413" t="str">
            <v>V3300101</v>
          </cell>
          <cell r="B413" t="str">
            <v>MAVIC SPEED RELEASE READY THRU AXLE</v>
          </cell>
          <cell r="C413" t="str">
            <v>12x100</v>
          </cell>
          <cell r="F413" t="str">
            <v>Front</v>
          </cell>
          <cell r="G413" t="str">
            <v>X1</v>
          </cell>
          <cell r="H413" t="str">
            <v>V3300101</v>
          </cell>
          <cell r="I413">
            <v>0</v>
          </cell>
          <cell r="J413">
            <v>13.8</v>
          </cell>
        </row>
        <row r="414">
          <cell r="A414" t="str">
            <v>V3300501</v>
          </cell>
          <cell r="B414" t="str">
            <v>MAVIC SPEED RELEASE READY THRU AXLE</v>
          </cell>
          <cell r="C414" t="str">
            <v>12x110</v>
          </cell>
          <cell r="F414" t="str">
            <v>Front</v>
          </cell>
          <cell r="G414" t="str">
            <v>X1</v>
          </cell>
          <cell r="I414">
            <v>0</v>
          </cell>
          <cell r="J414">
            <v>13.8</v>
          </cell>
        </row>
        <row r="415">
          <cell r="A415" t="str">
            <v>V3300201</v>
          </cell>
          <cell r="B415" t="str">
            <v>MAVIC SPEED RELEASE READY THRU AXLE</v>
          </cell>
          <cell r="C415" t="str">
            <v>12x142</v>
          </cell>
          <cell r="F415" t="str">
            <v>Rear</v>
          </cell>
          <cell r="G415" t="str">
            <v>X1</v>
          </cell>
          <cell r="H415" t="str">
            <v>V3300201</v>
          </cell>
          <cell r="I415">
            <v>0</v>
          </cell>
          <cell r="J415">
            <v>13.8</v>
          </cell>
        </row>
        <row r="416">
          <cell r="A416" t="str">
            <v>V3300301</v>
          </cell>
          <cell r="B416" t="str">
            <v>MAVIC SPEED RELEASE READY THRU AXLE</v>
          </cell>
          <cell r="C416" t="str">
            <v>12x148</v>
          </cell>
          <cell r="F416" t="str">
            <v>Rear</v>
          </cell>
          <cell r="G416" t="str">
            <v>X1</v>
          </cell>
          <cell r="H416" t="str">
            <v>V3300401</v>
          </cell>
          <cell r="I416">
            <v>0</v>
          </cell>
          <cell r="J416">
            <v>13.8</v>
          </cell>
        </row>
        <row r="417">
          <cell r="A417" t="str">
            <v>V3560101</v>
          </cell>
          <cell r="B417" t="str">
            <v>35mm UST Valve for 20 to 29mm Deep rims</v>
          </cell>
          <cell r="H417" t="str">
            <v>V3560101</v>
          </cell>
          <cell r="J417">
            <v>6.5</v>
          </cell>
        </row>
        <row r="418">
          <cell r="A418" t="str">
            <v>V3310101</v>
          </cell>
          <cell r="B418" t="str">
            <v>57mm UST Valve for 30 to 45mm Deep rims</v>
          </cell>
          <cell r="H418" t="str">
            <v>V3310101</v>
          </cell>
          <cell r="J418">
            <v>8.5</v>
          </cell>
        </row>
        <row r="419">
          <cell r="A419" t="str">
            <v>V3310201</v>
          </cell>
          <cell r="B419" t="str">
            <v>80mm UST Valve for 46 to 66mm Deep rims</v>
          </cell>
          <cell r="H419" t="str">
            <v>V3310201</v>
          </cell>
          <cell r="J419">
            <v>12.5</v>
          </cell>
        </row>
        <row r="420">
          <cell r="A420" t="str">
            <v>V3420101</v>
          </cell>
          <cell r="B420" t="str">
            <v>10 x 25mm UST Tape for 19 to 22mm ROAD Rims (approx. 330 rims)</v>
          </cell>
          <cell r="H420" t="str">
            <v>V3420101</v>
          </cell>
          <cell r="J420">
            <v>480</v>
          </cell>
        </row>
        <row r="421">
          <cell r="A421" t="str">
            <v>V3390101</v>
          </cell>
          <cell r="B421" t="str">
            <v>10 x 25mm UST Tape for 21 to 24mm wide rims (approx. 330 rims)</v>
          </cell>
          <cell r="H421" t="str">
            <v>V3390101</v>
          </cell>
          <cell r="J421">
            <v>250</v>
          </cell>
        </row>
        <row r="422">
          <cell r="A422" t="str">
            <v>V3410101</v>
          </cell>
          <cell r="B422" t="str">
            <v>10 x 28mm UST Tape for 25 to 27mm wide rims (approx. 330 rims)</v>
          </cell>
          <cell r="H422" t="str">
            <v>V3410101</v>
          </cell>
          <cell r="J422">
            <v>280</v>
          </cell>
        </row>
        <row r="423">
          <cell r="A423" t="str">
            <v>V3400101</v>
          </cell>
          <cell r="B423" t="str">
            <v>10 x 32mm UST Tape for 30mm wide rims (approx. 330 rims)</v>
          </cell>
          <cell r="H423" t="str">
            <v>V3400101</v>
          </cell>
          <cell r="J423">
            <v>320</v>
          </cell>
        </row>
        <row r="424">
          <cell r="A424" t="str">
            <v>V3770101</v>
          </cell>
          <cell r="B424" t="str">
            <v>10 x 40mm UST Tape for 35mm wide rims +  (approx. 330 rims)</v>
          </cell>
          <cell r="H424" t="str">
            <v>V3770101</v>
          </cell>
          <cell r="J424">
            <v>400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heels $"/>
      <sheetName val="Wheels €"/>
      <sheetName val="Mavic"/>
      <sheetName val="ENVE"/>
    </sheetNames>
    <definedNames>
      <definedName name="Macro2"/>
    </definedNames>
    <sheetDataSet>
      <sheetData sheetId="0">
        <row r="1">
          <cell r="A1" t="str">
            <v>MAVIC MY19 OEM PRICE LIST - EUROS</v>
          </cell>
        </row>
        <row r="3">
          <cell r="A3" t="str">
            <v>REFERENCE</v>
          </cell>
          <cell r="B3" t="str">
            <v>MODEL</v>
          </cell>
          <cell r="D3" t="str">
            <v>TYRE / TUBULAR TYPE</v>
          </cell>
          <cell r="E3" t="str">
            <v>WHEEL ACCESSORIES</v>
          </cell>
          <cell r="F3" t="str">
            <v>FRONT / REAR COMPATIBILITY</v>
          </cell>
          <cell r="G3" t="str">
            <v>BY</v>
          </cell>
          <cell r="H3" t="str">
            <v>REFERENCE</v>
          </cell>
          <cell r="I3" t="str">
            <v>MY19
GROSS PRICE in US$ EXW TAIWAN</v>
          </cell>
          <cell r="J3" t="str">
            <v>MY19
GROSS PRICE in US$ DAP TAIWAN Factory or AMERICAN Port (ports tbc)</v>
          </cell>
          <cell r="K3" t="str">
            <v>MY19
GROSS PRICE in US$ EXW Taiwan (JALCO)</v>
          </cell>
          <cell r="L3" t="str">
            <v>MY19
GROSS PRICE in NT$ C&amp;F Taiwan</v>
          </cell>
        </row>
        <row r="6">
          <cell r="A6" t="str">
            <v>F7074101</v>
          </cell>
          <cell r="B6" t="str">
            <v>iO RIO</v>
          </cell>
          <cell r="C6" t="str">
            <v>-</v>
          </cell>
          <cell r="D6" t="str">
            <v>(w/o tyre)</v>
          </cell>
          <cell r="E6" t="str">
            <v>Axle bolts</v>
          </cell>
          <cell r="F6" t="str">
            <v>Front</v>
          </cell>
          <cell r="G6" t="str">
            <v>X1</v>
          </cell>
          <cell r="H6" t="str">
            <v>F7074101</v>
          </cell>
          <cell r="I6">
            <v>2506</v>
          </cell>
          <cell r="J6">
            <v>2507.5</v>
          </cell>
        </row>
        <row r="7">
          <cell r="A7" t="str">
            <v>F7177101</v>
          </cell>
          <cell r="B7" t="str">
            <v>COMETE</v>
          </cell>
          <cell r="C7" t="str">
            <v>-</v>
          </cell>
          <cell r="D7" t="str">
            <v>(w/o tyre)</v>
          </cell>
          <cell r="E7" t="str">
            <v>Axle bolts</v>
          </cell>
          <cell r="F7" t="str">
            <v>Front</v>
          </cell>
          <cell r="G7" t="str">
            <v>X1</v>
          </cell>
          <cell r="H7" t="str">
            <v>F7177101</v>
          </cell>
          <cell r="I7">
            <v>1493</v>
          </cell>
          <cell r="J7">
            <v>1494.5</v>
          </cell>
        </row>
        <row r="8">
          <cell r="A8" t="str">
            <v>R9935101</v>
          </cell>
          <cell r="B8" t="str">
            <v>COMETE</v>
          </cell>
          <cell r="C8" t="str">
            <v>-</v>
          </cell>
          <cell r="F8" t="str">
            <v>Rear</v>
          </cell>
          <cell r="G8" t="str">
            <v>X1</v>
          </cell>
          <cell r="H8" t="str">
            <v>R9935101</v>
          </cell>
          <cell r="I8">
            <v>1493</v>
          </cell>
          <cell r="J8">
            <v>1494.5</v>
          </cell>
        </row>
        <row r="9">
          <cell r="A9" t="str">
            <v>F3250110</v>
          </cell>
          <cell r="B9" t="str">
            <v>ELLIPSE</v>
          </cell>
          <cell r="C9" t="str">
            <v>-</v>
          </cell>
          <cell r="D9" t="str">
            <v>(w/o tyre)</v>
          </cell>
          <cell r="E9" t="str">
            <v>Axle bolts</v>
          </cell>
          <cell r="F9" t="str">
            <v>Front</v>
          </cell>
          <cell r="G9" t="str">
            <v>X1</v>
          </cell>
          <cell r="H9" t="str">
            <v>F3250110</v>
          </cell>
          <cell r="I9">
            <v>122</v>
          </cell>
          <cell r="J9">
            <v>123.5</v>
          </cell>
        </row>
        <row r="10">
          <cell r="A10" t="str">
            <v>R5670110</v>
          </cell>
          <cell r="B10" t="str">
            <v>ELLIPSE</v>
          </cell>
          <cell r="C10" t="str">
            <v>-</v>
          </cell>
          <cell r="F10" t="str">
            <v>Rear</v>
          </cell>
          <cell r="G10" t="str">
            <v>X1</v>
          </cell>
          <cell r="H10" t="str">
            <v>R5670110</v>
          </cell>
          <cell r="I10">
            <v>149</v>
          </cell>
          <cell r="J10">
            <v>150.5</v>
          </cell>
        </row>
        <row r="11">
          <cell r="A11" t="str">
            <v>R9936125</v>
          </cell>
          <cell r="B11" t="str">
            <v>COMETE ROAD T</v>
          </cell>
          <cell r="C11" t="str">
            <v>10x130</v>
          </cell>
          <cell r="D11" t="str">
            <v>Yksion Pro SSC PowerLink Tub23</v>
          </cell>
          <cell r="E11" t="str">
            <v>QR adapters, QR, brake pads</v>
          </cell>
          <cell r="F11" t="str">
            <v>Rear M11</v>
          </cell>
          <cell r="G11" t="str">
            <v>X1</v>
          </cell>
          <cell r="H11" t="str">
            <v>R9936125</v>
          </cell>
          <cell r="I11">
            <v>1632</v>
          </cell>
          <cell r="J11">
            <v>1633.5</v>
          </cell>
        </row>
        <row r="12">
          <cell r="A12" t="str">
            <v>F8437125</v>
          </cell>
          <cell r="B12" t="str">
            <v>COMETE PRO CARBON SL C DISC CL</v>
          </cell>
          <cell r="C12" t="str">
            <v>12x100</v>
          </cell>
          <cell r="D12" t="str">
            <v>Yksion Pro UST 25</v>
          </cell>
          <cell r="E12" t="str">
            <v>tubeless tape 25mm, 
tubeless valve 80mm, inner tube</v>
          </cell>
          <cell r="F12" t="str">
            <v>Front</v>
          </cell>
          <cell r="G12" t="str">
            <v>X6</v>
          </cell>
          <cell r="H12" t="str">
            <v>F8437125</v>
          </cell>
          <cell r="I12">
            <v>534</v>
          </cell>
          <cell r="J12">
            <v>535.5</v>
          </cell>
        </row>
        <row r="13">
          <cell r="A13" t="str">
            <v>R2888130</v>
          </cell>
          <cell r="B13" t="str">
            <v>COMETE PRO CARBON SL C DISC CL</v>
          </cell>
          <cell r="C13" t="str">
            <v>12x142</v>
          </cell>
          <cell r="F13" t="str">
            <v>Rear M11</v>
          </cell>
          <cell r="G13" t="str">
            <v>X6</v>
          </cell>
          <cell r="H13" t="str">
            <v>R2888130</v>
          </cell>
          <cell r="I13">
            <v>652</v>
          </cell>
          <cell r="J13">
            <v>653.5</v>
          </cell>
        </row>
        <row r="14">
          <cell r="A14" t="str">
            <v>F8438125</v>
          </cell>
          <cell r="B14" t="str">
            <v>COMETE PRO CARBON SL C</v>
          </cell>
          <cell r="C14" t="str">
            <v>9x100</v>
          </cell>
          <cell r="D14" t="str">
            <v>Yksion Pro UST 25</v>
          </cell>
          <cell r="E14" t="str">
            <v>QR adapters, QR, tubeless tape 23mm, tubeless valve 80mm, inner tube</v>
          </cell>
          <cell r="F14" t="str">
            <v>Front</v>
          </cell>
          <cell r="G14" t="str">
            <v>X6</v>
          </cell>
          <cell r="H14" t="str">
            <v>F8438125</v>
          </cell>
          <cell r="I14">
            <v>523</v>
          </cell>
          <cell r="J14">
            <v>524.5</v>
          </cell>
        </row>
        <row r="15">
          <cell r="A15" t="str">
            <v>R2889130</v>
          </cell>
          <cell r="B15" t="str">
            <v>COMETE PRO CARBON SL C</v>
          </cell>
          <cell r="C15" t="str">
            <v>10x130</v>
          </cell>
          <cell r="F15" t="str">
            <v>Rear M11</v>
          </cell>
          <cell r="G15" t="str">
            <v>X6</v>
          </cell>
          <cell r="H15" t="str">
            <v>R2889130</v>
          </cell>
          <cell r="I15">
            <v>639</v>
          </cell>
          <cell r="J15">
            <v>640.5</v>
          </cell>
        </row>
        <row r="16">
          <cell r="A16" t="str">
            <v>F8480125</v>
          </cell>
          <cell r="B16" t="str">
            <v>COMETE PRO CARBON DISC CL</v>
          </cell>
          <cell r="C16" t="str">
            <v>12x100</v>
          </cell>
          <cell r="D16" t="str">
            <v>Yksion Pro GripLink 25</v>
          </cell>
          <cell r="E16" t="str">
            <v>QR adapters, QR, brake pads, inner tube</v>
          </cell>
          <cell r="F16" t="str">
            <v>Front</v>
          </cell>
          <cell r="G16" t="str">
            <v>X6</v>
          </cell>
          <cell r="H16" t="str">
            <v>F8480125</v>
          </cell>
          <cell r="I16">
            <v>338</v>
          </cell>
          <cell r="J16">
            <v>339.5</v>
          </cell>
        </row>
        <row r="17">
          <cell r="A17" t="str">
            <v>R2936130</v>
          </cell>
          <cell r="B17" t="str">
            <v>COMETE PRO CARBON DISC CL</v>
          </cell>
          <cell r="C17" t="str">
            <v>12x142</v>
          </cell>
          <cell r="D17" t="str">
            <v>Yksion Pro PowerLink 25</v>
          </cell>
          <cell r="F17" t="str">
            <v>Rear M11</v>
          </cell>
          <cell r="G17" t="str">
            <v>X6</v>
          </cell>
          <cell r="H17" t="str">
            <v>R2936130</v>
          </cell>
          <cell r="I17">
            <v>412</v>
          </cell>
          <cell r="J17">
            <v>413.5</v>
          </cell>
        </row>
        <row r="18">
          <cell r="A18" t="str">
            <v>F8478125</v>
          </cell>
          <cell r="B18" t="str">
            <v>COMETE PRO CARBON EXALITH</v>
          </cell>
          <cell r="C18" t="str">
            <v>9x100</v>
          </cell>
          <cell r="D18" t="str">
            <v>Yksion Pro GripLink 25</v>
          </cell>
          <cell r="E18" t="str">
            <v>QR adapters, QR, brake pads, inner tube</v>
          </cell>
          <cell r="F18" t="str">
            <v>Front</v>
          </cell>
          <cell r="G18" t="str">
            <v>X6</v>
          </cell>
          <cell r="H18" t="str">
            <v>F8478125</v>
          </cell>
          <cell r="I18">
            <v>377</v>
          </cell>
          <cell r="J18">
            <v>378.5</v>
          </cell>
        </row>
        <row r="19">
          <cell r="A19" t="str">
            <v>R2934130</v>
          </cell>
          <cell r="B19" t="str">
            <v>COMETE PRO CARBON EXALITH</v>
          </cell>
          <cell r="C19" t="str">
            <v>10x130</v>
          </cell>
          <cell r="D19" t="str">
            <v>Yksion Pro PowerLink 25</v>
          </cell>
          <cell r="F19" t="str">
            <v>Rear M11</v>
          </cell>
          <cell r="G19" t="str">
            <v>X6</v>
          </cell>
          <cell r="H19" t="str">
            <v>R2934130</v>
          </cell>
          <cell r="I19">
            <v>460</v>
          </cell>
          <cell r="J19">
            <v>461.5</v>
          </cell>
        </row>
        <row r="20">
          <cell r="A20" t="str">
            <v>F8482125</v>
          </cell>
          <cell r="B20" t="str">
            <v>COMETE PRO CARBON</v>
          </cell>
          <cell r="C20" t="str">
            <v>9x100</v>
          </cell>
          <cell r="D20" t="str">
            <v>Yksion Pro GripLink 25</v>
          </cell>
          <cell r="E20" t="str">
            <v>QR adapters, QR, brake pads, inner tube</v>
          </cell>
          <cell r="F20" t="str">
            <v>Front</v>
          </cell>
          <cell r="G20" t="str">
            <v>X6</v>
          </cell>
          <cell r="H20" t="str">
            <v>F8482125</v>
          </cell>
          <cell r="I20">
            <v>325</v>
          </cell>
          <cell r="J20">
            <v>326.5</v>
          </cell>
        </row>
        <row r="21">
          <cell r="A21" t="str">
            <v>R2938130</v>
          </cell>
          <cell r="B21" t="str">
            <v>COMETE PRO CARBON</v>
          </cell>
          <cell r="C21" t="str">
            <v>10x130</v>
          </cell>
          <cell r="D21" t="str">
            <v>Yksion Pro PowerLink 25</v>
          </cell>
          <cell r="F21" t="str">
            <v>Rear M11</v>
          </cell>
          <cell r="G21" t="str">
            <v>X6</v>
          </cell>
          <cell r="H21" t="str">
            <v>R2938130</v>
          </cell>
          <cell r="I21">
            <v>397</v>
          </cell>
          <cell r="J21">
            <v>398.5</v>
          </cell>
        </row>
        <row r="22">
          <cell r="A22" t="str">
            <v>F8422128</v>
          </cell>
          <cell r="B22" t="str">
            <v>E-COSMIC PRO CARBON SL UST DISC CL</v>
          </cell>
          <cell r="C22" t="str">
            <v>12x110</v>
          </cell>
          <cell r="D22" t="str">
            <v>Yksion Pro UST 28</v>
          </cell>
          <cell r="E22" t="str">
            <v>tubeless tape 23mm, tubeless valve 57mm, inner tube</v>
          </cell>
          <cell r="F22" t="str">
            <v>Front</v>
          </cell>
          <cell r="G22" t="str">
            <v>X6</v>
          </cell>
          <cell r="H22" t="str">
            <v>F8422128</v>
          </cell>
          <cell r="I22">
            <v>522</v>
          </cell>
          <cell r="J22">
            <v>523.5</v>
          </cell>
        </row>
        <row r="23">
          <cell r="A23" t="str">
            <v>R2872135</v>
          </cell>
          <cell r="B23" t="str">
            <v>E-COSMIC PRO CARBON SL UST DISC CL</v>
          </cell>
          <cell r="C23" t="str">
            <v>12x148</v>
          </cell>
          <cell r="F23" t="str">
            <v>Rear M11</v>
          </cell>
          <cell r="G23" t="str">
            <v>X6</v>
          </cell>
          <cell r="H23" t="str">
            <v>R2872135</v>
          </cell>
          <cell r="I23">
            <v>636</v>
          </cell>
          <cell r="J23">
            <v>637.5</v>
          </cell>
        </row>
        <row r="24">
          <cell r="A24" t="str">
            <v>F8424128</v>
          </cell>
          <cell r="B24" t="str">
            <v>E-KSYRIUM PRO CARBON SL UST DISC CL</v>
          </cell>
          <cell r="C24" t="str">
            <v>12x110</v>
          </cell>
          <cell r="D24" t="str">
            <v>Yksion Pro UST 28</v>
          </cell>
          <cell r="E24" t="str">
            <v>tubeless tape 23mm, tubeless valve 57mm, inner tube</v>
          </cell>
          <cell r="F24" t="str">
            <v xml:space="preserve">Front </v>
          </cell>
          <cell r="G24" t="str">
            <v>X6</v>
          </cell>
          <cell r="H24" t="str">
            <v>F8424128</v>
          </cell>
          <cell r="I24">
            <v>522</v>
          </cell>
          <cell r="J24">
            <v>523.5</v>
          </cell>
        </row>
        <row r="25">
          <cell r="A25" t="str">
            <v>R2874135</v>
          </cell>
          <cell r="B25" t="str">
            <v>E-KSYRIUM PRO CARBON SL UST DISC CL</v>
          </cell>
          <cell r="C25" t="str">
            <v>12x148</v>
          </cell>
          <cell r="F25" t="str">
            <v>Rear M11</v>
          </cell>
          <cell r="G25" t="str">
            <v>X6</v>
          </cell>
          <cell r="H25" t="str">
            <v>R2874135</v>
          </cell>
          <cell r="I25">
            <v>636</v>
          </cell>
          <cell r="J25">
            <v>637.5</v>
          </cell>
        </row>
        <row r="26">
          <cell r="A26" t="str">
            <v>F8426128</v>
          </cell>
          <cell r="B26" t="str">
            <v xml:space="preserve">E-KSYRIUM ELITE UST DISC CL </v>
          </cell>
          <cell r="C26" t="str">
            <v>12x110</v>
          </cell>
          <cell r="D26" t="str">
            <v>Yksion Pro UST 28</v>
          </cell>
          <cell r="E26" t="str">
            <v>tubeless valve 35mm, inner tube</v>
          </cell>
          <cell r="F26" t="str">
            <v>Front</v>
          </cell>
          <cell r="G26" t="str">
            <v>X6</v>
          </cell>
          <cell r="H26" t="str">
            <v>F8426128</v>
          </cell>
          <cell r="I26">
            <v>212</v>
          </cell>
          <cell r="J26">
            <v>213.5</v>
          </cell>
        </row>
        <row r="27">
          <cell r="A27" t="str">
            <v>R2876135</v>
          </cell>
          <cell r="B27" t="str">
            <v xml:space="preserve">E-KSYRIUM ELITE UST DISC CL </v>
          </cell>
          <cell r="C27" t="str">
            <v>12x148</v>
          </cell>
          <cell r="F27" t="str">
            <v>Rear M11</v>
          </cell>
          <cell r="G27" t="str">
            <v>X6</v>
          </cell>
          <cell r="H27" t="str">
            <v>R2876135</v>
          </cell>
          <cell r="I27">
            <v>258</v>
          </cell>
          <cell r="J27">
            <v>259.5</v>
          </cell>
        </row>
        <row r="28">
          <cell r="A28" t="str">
            <v>F8379125</v>
          </cell>
          <cell r="B28" t="str">
            <v>COSMIC ULTIMATE C</v>
          </cell>
          <cell r="C28" t="str">
            <v>9x100</v>
          </cell>
          <cell r="D28" t="str">
            <v>Yksion Pro UST 25</v>
          </cell>
          <cell r="E28" t="str">
            <v>tubeless valve 57mm, brake pads, inner tube</v>
          </cell>
          <cell r="F28" t="str">
            <v>Front</v>
          </cell>
          <cell r="G28" t="str">
            <v>X6</v>
          </cell>
          <cell r="H28" t="str">
            <v>F8379125</v>
          </cell>
          <cell r="I28">
            <v>1092</v>
          </cell>
          <cell r="J28">
            <v>1093.5</v>
          </cell>
        </row>
        <row r="29">
          <cell r="A29" t="str">
            <v>R1786130</v>
          </cell>
          <cell r="B29" t="str">
            <v>COSMIC ULTIMATE C</v>
          </cell>
          <cell r="C29" t="str">
            <v>10x130</v>
          </cell>
          <cell r="F29" t="str">
            <v>Rear M11</v>
          </cell>
          <cell r="G29" t="str">
            <v>X6</v>
          </cell>
          <cell r="H29" t="str">
            <v>R1786130</v>
          </cell>
          <cell r="I29">
            <v>1334</v>
          </cell>
          <cell r="J29">
            <v>1335.5</v>
          </cell>
        </row>
        <row r="30">
          <cell r="A30" t="str">
            <v>F8056125</v>
          </cell>
          <cell r="B30" t="str">
            <v>COSMIC PRO CARBON SL C DISC CL</v>
          </cell>
          <cell r="C30" t="str">
            <v>12x100</v>
          </cell>
          <cell r="D30" t="str">
            <v>Yksion Pro UST 25</v>
          </cell>
          <cell r="E30" t="str">
            <v>tubeless tape 23mm, tubeless valve 57mm, inner tube</v>
          </cell>
          <cell r="F30" t="str">
            <v>Front</v>
          </cell>
          <cell r="G30" t="str">
            <v>X6</v>
          </cell>
          <cell r="H30" t="str">
            <v>F8056125</v>
          </cell>
          <cell r="I30">
            <v>505</v>
          </cell>
          <cell r="J30">
            <v>506.5</v>
          </cell>
        </row>
        <row r="31">
          <cell r="A31" t="str">
            <v>R2282130</v>
          </cell>
          <cell r="B31" t="str">
            <v>COSMIC PRO CARBON SL C DISC CL</v>
          </cell>
          <cell r="C31" t="str">
            <v>12x142</v>
          </cell>
          <cell r="F31" t="str">
            <v>Rear M11</v>
          </cell>
          <cell r="G31" t="str">
            <v>X6</v>
          </cell>
          <cell r="H31" t="str">
            <v>R2282130</v>
          </cell>
          <cell r="I31">
            <v>617</v>
          </cell>
          <cell r="J31">
            <v>618.5</v>
          </cell>
        </row>
        <row r="32">
          <cell r="A32" t="str">
            <v>F8483125</v>
          </cell>
          <cell r="B32" t="str">
            <v>COSMIC PRO CARBON SL C</v>
          </cell>
          <cell r="C32" t="str">
            <v>9x100</v>
          </cell>
          <cell r="D32" t="str">
            <v>Yksion Pro UST 25</v>
          </cell>
          <cell r="E32" t="str">
            <v>QR adapters, QR, tubeless tape 23mm, tubeless valve 57mm, inner tube</v>
          </cell>
          <cell r="F32" t="str">
            <v>Front</v>
          </cell>
          <cell r="G32" t="str">
            <v>X6</v>
          </cell>
          <cell r="H32" t="str">
            <v>F8483125</v>
          </cell>
          <cell r="I32">
            <v>505</v>
          </cell>
          <cell r="J32">
            <v>506.5</v>
          </cell>
        </row>
        <row r="33">
          <cell r="A33" t="str">
            <v>R2939130</v>
          </cell>
          <cell r="B33" t="str">
            <v>COSMIC PRO CARBON SL C</v>
          </cell>
          <cell r="C33" t="str">
            <v>10x130</v>
          </cell>
          <cell r="F33" t="str">
            <v>Rear M11</v>
          </cell>
          <cell r="G33" t="str">
            <v>X6</v>
          </cell>
          <cell r="H33" t="str">
            <v>R2939130</v>
          </cell>
          <cell r="I33">
            <v>617</v>
          </cell>
          <cell r="J33">
            <v>618.5</v>
          </cell>
        </row>
        <row r="34">
          <cell r="A34" t="str">
            <v>F8058125</v>
          </cell>
          <cell r="B34" t="str">
            <v>COSMIC PRO CARBON DISC CL</v>
          </cell>
          <cell r="C34" t="str">
            <v>12x100</v>
          </cell>
          <cell r="D34" t="str">
            <v>Yksion Pro UST 25</v>
          </cell>
          <cell r="E34" t="str">
            <v>tubeless tape 23mm, tubeless valve 57mm</v>
          </cell>
          <cell r="F34" t="str">
            <v>Front</v>
          </cell>
          <cell r="G34" t="str">
            <v>X6</v>
          </cell>
          <cell r="H34" t="str">
            <v>F8058125</v>
          </cell>
          <cell r="I34">
            <v>403</v>
          </cell>
          <cell r="J34">
            <v>404.5</v>
          </cell>
        </row>
        <row r="35">
          <cell r="A35" t="str">
            <v>R2284130</v>
          </cell>
          <cell r="B35" t="str">
            <v>COSMIC PRO CARBON DISC CL</v>
          </cell>
          <cell r="C35" t="str">
            <v>12x142</v>
          </cell>
          <cell r="F35" t="str">
            <v>Rear M11</v>
          </cell>
          <cell r="G35" t="str">
            <v>X6</v>
          </cell>
          <cell r="H35" t="str">
            <v>R2284130</v>
          </cell>
          <cell r="I35">
            <v>493</v>
          </cell>
          <cell r="J35">
            <v>494.5</v>
          </cell>
        </row>
        <row r="36">
          <cell r="A36" t="str">
            <v>F8368125</v>
          </cell>
          <cell r="B36" t="str">
            <v>COSMIC PRO CARBON</v>
          </cell>
          <cell r="C36" t="str">
            <v>9x100</v>
          </cell>
          <cell r="D36" t="str">
            <v>Yksion Pro UST 25</v>
          </cell>
          <cell r="E36" t="str">
            <v>tubeless tape 23mm, tubeless valve 57mm, inner tube</v>
          </cell>
          <cell r="F36" t="str">
            <v>Front</v>
          </cell>
          <cell r="G36" t="str">
            <v>X6</v>
          </cell>
          <cell r="H36" t="str">
            <v>F8368125</v>
          </cell>
          <cell r="I36">
            <v>390</v>
          </cell>
          <cell r="J36">
            <v>391.5</v>
          </cell>
        </row>
        <row r="37">
          <cell r="A37" t="str">
            <v>R2791130</v>
          </cell>
          <cell r="B37" t="str">
            <v>COSMIC PRO CARBON</v>
          </cell>
          <cell r="C37" t="str">
            <v>10x130</v>
          </cell>
          <cell r="F37" t="str">
            <v>Rear M11</v>
          </cell>
          <cell r="G37" t="str">
            <v>X6</v>
          </cell>
          <cell r="H37" t="str">
            <v>R2791130</v>
          </cell>
          <cell r="I37">
            <v>476</v>
          </cell>
          <cell r="J37">
            <v>477.5</v>
          </cell>
        </row>
        <row r="38">
          <cell r="A38" t="str">
            <v>F8484125</v>
          </cell>
          <cell r="B38" t="str">
            <v>COSMIC PRO CARBON (hybrid: alloy/carbon)</v>
          </cell>
          <cell r="C38" t="str">
            <v>9x100</v>
          </cell>
          <cell r="D38" t="str">
            <v>Yksion Pro GripLink 25</v>
          </cell>
          <cell r="E38" t="str">
            <v>QR adapters, QR, inner tube</v>
          </cell>
          <cell r="F38" t="str">
            <v>Front</v>
          </cell>
          <cell r="G38" t="str">
            <v>X6</v>
          </cell>
          <cell r="H38" t="str">
            <v>F8484125</v>
          </cell>
          <cell r="I38">
            <v>325</v>
          </cell>
          <cell r="J38">
            <v>326.5</v>
          </cell>
        </row>
        <row r="39">
          <cell r="A39" t="str">
            <v>R2941130</v>
          </cell>
          <cell r="B39" t="str">
            <v>COSMIC PRO CARBON (hybrid: alloy/carbon)</v>
          </cell>
          <cell r="C39" t="str">
            <v>10x130</v>
          </cell>
          <cell r="D39" t="str">
            <v>Yksion Pro PowerLink 25</v>
          </cell>
          <cell r="F39" t="str">
            <v>Rear M11</v>
          </cell>
          <cell r="G39" t="str">
            <v>X6</v>
          </cell>
          <cell r="H39" t="str">
            <v>R2941130</v>
          </cell>
          <cell r="I39">
            <v>397</v>
          </cell>
          <cell r="J39">
            <v>398.5</v>
          </cell>
        </row>
        <row r="40">
          <cell r="A40" t="str">
            <v>F8487125</v>
          </cell>
          <cell r="B40" t="str">
            <v>COSMIC ELITE DISC CL 25</v>
          </cell>
          <cell r="C40" t="str">
            <v>12x100</v>
          </cell>
          <cell r="D40" t="str">
            <v>Yksion Elite 25</v>
          </cell>
          <cell r="E40" t="str">
            <v>tubeless tape 23mm, tubeless valve 57mm, inner tube</v>
          </cell>
          <cell r="F40" t="str">
            <v>Front</v>
          </cell>
          <cell r="G40" t="str">
            <v>X6</v>
          </cell>
          <cell r="H40" t="str">
            <v>F8487125</v>
          </cell>
          <cell r="I40">
            <v>123</v>
          </cell>
          <cell r="J40">
            <v>124.5</v>
          </cell>
        </row>
        <row r="41">
          <cell r="A41" t="str">
            <v>R2944130</v>
          </cell>
          <cell r="B41" t="str">
            <v>COSMIC ELITE DISC CL 25</v>
          </cell>
          <cell r="C41" t="str">
            <v>12x142</v>
          </cell>
          <cell r="F41" t="str">
            <v>Rear M11</v>
          </cell>
          <cell r="G41" t="str">
            <v>X6</v>
          </cell>
          <cell r="H41" t="str">
            <v>R2944130</v>
          </cell>
          <cell r="I41">
            <v>149</v>
          </cell>
          <cell r="J41">
            <v>150.5</v>
          </cell>
        </row>
        <row r="42">
          <cell r="A42" t="str">
            <v>F8487128</v>
          </cell>
          <cell r="B42" t="str">
            <v>COSMIC ELITE DISC CL 28</v>
          </cell>
          <cell r="C42" t="str">
            <v>12x100</v>
          </cell>
          <cell r="D42" t="str">
            <v>Yksion Elite Guard 28</v>
          </cell>
          <cell r="E42" t="str">
            <v>tubeless tape 23mm, tubeless valve 57mm, inner tube</v>
          </cell>
          <cell r="F42" t="str">
            <v>Front</v>
          </cell>
          <cell r="G42" t="str">
            <v>X6</v>
          </cell>
          <cell r="H42" t="str">
            <v>F8487128</v>
          </cell>
          <cell r="I42">
            <v>123</v>
          </cell>
          <cell r="J42">
            <v>124.5</v>
          </cell>
        </row>
        <row r="43">
          <cell r="A43" t="str">
            <v>R2944130</v>
          </cell>
          <cell r="B43" t="str">
            <v>COSMIC ELITE DISC CL 28</v>
          </cell>
          <cell r="C43" t="str">
            <v>12x142</v>
          </cell>
          <cell r="F43" t="str">
            <v>Rear M11</v>
          </cell>
          <cell r="G43" t="str">
            <v>X6</v>
          </cell>
          <cell r="H43" t="str">
            <v>R2944130</v>
          </cell>
          <cell r="I43">
            <v>149</v>
          </cell>
          <cell r="J43">
            <v>150.5</v>
          </cell>
        </row>
        <row r="44">
          <cell r="A44" t="str">
            <v>F8488101</v>
          </cell>
          <cell r="B44" t="str">
            <v>COSMIC ELITE DISC CL (w/o tyre)</v>
          </cell>
          <cell r="C44" t="str">
            <v>12x100</v>
          </cell>
          <cell r="D44" t="str">
            <v>(w/o tyre)</v>
          </cell>
          <cell r="E44" t="str">
            <v>tubeless tape 23mm, tubeless valve 57mm</v>
          </cell>
          <cell r="F44" t="str">
            <v>Front</v>
          </cell>
          <cell r="G44" t="str">
            <v>X6</v>
          </cell>
          <cell r="H44" t="str">
            <v>F8488101</v>
          </cell>
          <cell r="I44">
            <v>113</v>
          </cell>
          <cell r="J44">
            <v>114.5</v>
          </cell>
        </row>
        <row r="45">
          <cell r="A45" t="str">
            <v>R2945155</v>
          </cell>
          <cell r="B45" t="str">
            <v>COSMIC ELITE DISC CL (w/o tyre)</v>
          </cell>
          <cell r="C45" t="str">
            <v>12x142</v>
          </cell>
          <cell r="F45" t="str">
            <v>Rear M11</v>
          </cell>
          <cell r="G45" t="str">
            <v>X6</v>
          </cell>
          <cell r="H45" t="str">
            <v>R2945155</v>
          </cell>
          <cell r="I45">
            <v>139</v>
          </cell>
          <cell r="J45">
            <v>140.5</v>
          </cell>
        </row>
        <row r="46">
          <cell r="A46" t="str">
            <v>F8485125</v>
          </cell>
          <cell r="B46" t="str">
            <v>COSMIC ELITE</v>
          </cell>
          <cell r="C46" t="str">
            <v>9x100</v>
          </cell>
          <cell r="D46" t="str">
            <v>Yksion Elite 25</v>
          </cell>
          <cell r="E46" t="str">
            <v>QR adapters, QR, tubeless tape 23mm, tubeless valve 57mm, inner tube</v>
          </cell>
          <cell r="F46" t="str">
            <v>Front</v>
          </cell>
          <cell r="G46" t="str">
            <v>X6</v>
          </cell>
          <cell r="H46" t="str">
            <v>F8485125</v>
          </cell>
          <cell r="I46">
            <v>99</v>
          </cell>
          <cell r="J46">
            <v>100.5</v>
          </cell>
        </row>
        <row r="47">
          <cell r="A47" t="str">
            <v>R2942130</v>
          </cell>
          <cell r="B47" t="str">
            <v>COSMIC ELITE</v>
          </cell>
          <cell r="C47" t="str">
            <v>10x130</v>
          </cell>
          <cell r="F47" t="str">
            <v>Rear M11</v>
          </cell>
          <cell r="G47" t="str">
            <v>X6</v>
          </cell>
          <cell r="H47" t="str">
            <v>R2942130</v>
          </cell>
          <cell r="I47">
            <v>122</v>
          </cell>
          <cell r="J47">
            <v>123.5</v>
          </cell>
        </row>
        <row r="48">
          <cell r="A48" t="str">
            <v>F8486101</v>
          </cell>
          <cell r="B48" t="str">
            <v>COSMIC ELITE (w/o tyre)</v>
          </cell>
          <cell r="C48" t="str">
            <v>9x100</v>
          </cell>
          <cell r="D48" t="str">
            <v>(w/o tyre)</v>
          </cell>
          <cell r="E48" t="str">
            <v>QR adapters, QR, tubeless tape 23mm, tubeless valve 57mm</v>
          </cell>
          <cell r="F48" t="str">
            <v>Front</v>
          </cell>
          <cell r="G48" t="str">
            <v>X6</v>
          </cell>
          <cell r="H48" t="str">
            <v>F8486101</v>
          </cell>
          <cell r="I48">
            <v>90</v>
          </cell>
          <cell r="J48">
            <v>91.5</v>
          </cell>
        </row>
        <row r="49">
          <cell r="A49" t="str">
            <v>R2943155</v>
          </cell>
          <cell r="B49" t="str">
            <v>COSMIC ELITE (w/o tyre)</v>
          </cell>
          <cell r="C49" t="str">
            <v>10x130</v>
          </cell>
          <cell r="F49" t="str">
            <v>Rear M11</v>
          </cell>
          <cell r="G49" t="str">
            <v>X6</v>
          </cell>
          <cell r="H49" t="str">
            <v>R2943155</v>
          </cell>
          <cell r="I49">
            <v>111</v>
          </cell>
          <cell r="J49">
            <v>112.5</v>
          </cell>
        </row>
        <row r="50">
          <cell r="A50" t="str">
            <v>F8068128</v>
          </cell>
          <cell r="B50" t="str">
            <v>KSYRIUM PRO CARBON SL DISC CL</v>
          </cell>
          <cell r="C50" t="str">
            <v>12x100</v>
          </cell>
          <cell r="D50" t="str">
            <v>Yksion Pro UST 28</v>
          </cell>
          <cell r="E50" t="str">
            <v>tubeless tape 25mm, tubeless valve 57mm, inner tube</v>
          </cell>
          <cell r="F50" t="str">
            <v>Front</v>
          </cell>
          <cell r="G50" t="str">
            <v>X6</v>
          </cell>
          <cell r="H50" t="str">
            <v>F8068128</v>
          </cell>
          <cell r="I50">
            <v>505</v>
          </cell>
          <cell r="J50">
            <v>506.5</v>
          </cell>
        </row>
        <row r="51">
          <cell r="A51" t="str">
            <v>R2295135</v>
          </cell>
          <cell r="B51" t="str">
            <v>KSYRIUM PRO CARBON SL DISC CL</v>
          </cell>
          <cell r="C51" t="str">
            <v>12x142</v>
          </cell>
          <cell r="F51" t="str">
            <v>Rear M11</v>
          </cell>
          <cell r="G51" t="str">
            <v>X6</v>
          </cell>
          <cell r="H51" t="str">
            <v>R2295135</v>
          </cell>
          <cell r="I51">
            <v>617</v>
          </cell>
          <cell r="J51">
            <v>618.5</v>
          </cell>
        </row>
        <row r="52">
          <cell r="A52" t="str">
            <v>F8378125</v>
          </cell>
          <cell r="B52" t="str">
            <v>KSYRIUM PRO CARBON SL C</v>
          </cell>
          <cell r="C52" t="str">
            <v>9x100</v>
          </cell>
          <cell r="D52" t="str">
            <v>Yksion Pro UST 25</v>
          </cell>
          <cell r="E52" t="str">
            <v>QR adapters, QR, tubeless tape 23mm, tubeless valve 57mm, inner tube</v>
          </cell>
          <cell r="F52" t="str">
            <v>Front</v>
          </cell>
          <cell r="G52" t="str">
            <v>X6</v>
          </cell>
          <cell r="H52" t="str">
            <v>F8378125</v>
          </cell>
          <cell r="I52">
            <v>505</v>
          </cell>
          <cell r="J52">
            <v>506.5</v>
          </cell>
        </row>
        <row r="53">
          <cell r="A53" t="str">
            <v>R1903130</v>
          </cell>
          <cell r="B53" t="str">
            <v>KSYRIUM PRO CARBON SL C</v>
          </cell>
          <cell r="C53" t="str">
            <v>10x130</v>
          </cell>
          <cell r="F53" t="str">
            <v>Rear M11</v>
          </cell>
          <cell r="G53" t="str">
            <v>X6</v>
          </cell>
          <cell r="H53" t="str">
            <v>R1903130</v>
          </cell>
          <cell r="I53">
            <v>617</v>
          </cell>
          <cell r="J53">
            <v>618.5</v>
          </cell>
        </row>
        <row r="54">
          <cell r="A54" t="str">
            <v>F8070128</v>
          </cell>
          <cell r="B54" t="str">
            <v>KSYRIUM PRO CARBON DISC CL</v>
          </cell>
          <cell r="C54" t="str">
            <v>12x100</v>
          </cell>
          <cell r="D54" t="str">
            <v>Yksion Pro UST 28</v>
          </cell>
          <cell r="E54" t="str">
            <v>tubeless tape 25mm, tubeless valve 57mm, inner tube</v>
          </cell>
          <cell r="F54" t="str">
            <v>Front</v>
          </cell>
          <cell r="G54" t="str">
            <v>X6</v>
          </cell>
          <cell r="H54" t="str">
            <v>F8070128</v>
          </cell>
          <cell r="I54">
            <v>403</v>
          </cell>
          <cell r="J54">
            <v>404.5</v>
          </cell>
        </row>
        <row r="55">
          <cell r="A55" t="str">
            <v>R2297135</v>
          </cell>
          <cell r="B55" t="str">
            <v>KSYRIUM PRO CARBON DISC CL</v>
          </cell>
          <cell r="C55" t="str">
            <v>12x142</v>
          </cell>
          <cell r="F55" t="str">
            <v>Rear M11</v>
          </cell>
          <cell r="G55" t="str">
            <v>X6</v>
          </cell>
          <cell r="H55" t="str">
            <v>R2297135</v>
          </cell>
          <cell r="I55">
            <v>493</v>
          </cell>
          <cell r="J55">
            <v>494.5</v>
          </cell>
        </row>
        <row r="56">
          <cell r="A56" t="str">
            <v>F7322125</v>
          </cell>
          <cell r="B56" t="str">
            <v>KSYRIUM PRO EXALITH 25</v>
          </cell>
          <cell r="C56" t="str">
            <v>9x100</v>
          </cell>
          <cell r="D56" t="str">
            <v>Yksion Pro GripLink 25</v>
          </cell>
          <cell r="E56" t="str">
            <v>QR adapters, QR, inner tube</v>
          </cell>
          <cell r="F56" t="str">
            <v>Front</v>
          </cell>
          <cell r="G56" t="str">
            <v>X6</v>
          </cell>
          <cell r="H56" t="str">
            <v>F7322125</v>
          </cell>
          <cell r="I56">
            <v>314</v>
          </cell>
          <cell r="J56">
            <v>315.5</v>
          </cell>
        </row>
        <row r="57">
          <cell r="A57" t="str">
            <v>R1721130</v>
          </cell>
          <cell r="B57" t="str">
            <v>KSYRIUM PRO EXALITH 25</v>
          </cell>
          <cell r="C57" t="str">
            <v>10x130</v>
          </cell>
          <cell r="D57" t="str">
            <v>Yksion Pro PowerLink 25</v>
          </cell>
          <cell r="F57" t="str">
            <v>Rear M11</v>
          </cell>
          <cell r="G57" t="str">
            <v>X6</v>
          </cell>
          <cell r="H57" t="str">
            <v>R1721130</v>
          </cell>
          <cell r="I57">
            <v>383</v>
          </cell>
          <cell r="J57">
            <v>384.5</v>
          </cell>
        </row>
        <row r="58">
          <cell r="A58" t="str">
            <v>F8490125</v>
          </cell>
          <cell r="B58" t="str">
            <v>KSYRIUM PRO UST</v>
          </cell>
          <cell r="C58" t="str">
            <v>9x100</v>
          </cell>
          <cell r="D58" t="str">
            <v>Yksion Pro UST 25</v>
          </cell>
          <cell r="E58" t="str">
            <v>QR adapters, QR, tubeless valve 35mm, inner tube</v>
          </cell>
          <cell r="F58" t="str">
            <v>Front</v>
          </cell>
          <cell r="G58" t="str">
            <v>X6</v>
          </cell>
          <cell r="H58" t="str">
            <v>F8490125</v>
          </cell>
          <cell r="I58">
            <v>262</v>
          </cell>
          <cell r="J58">
            <v>263.5</v>
          </cell>
        </row>
        <row r="59">
          <cell r="A59" t="str">
            <v>R2947130</v>
          </cell>
          <cell r="B59" t="str">
            <v>KSYRIUM PRO UST</v>
          </cell>
          <cell r="C59" t="str">
            <v>10x130</v>
          </cell>
          <cell r="F59" t="str">
            <v>Rear M11</v>
          </cell>
          <cell r="G59" t="str">
            <v>X6</v>
          </cell>
          <cell r="H59" t="str">
            <v>R2947130</v>
          </cell>
          <cell r="I59">
            <v>319</v>
          </cell>
          <cell r="J59">
            <v>320.5</v>
          </cell>
        </row>
        <row r="60">
          <cell r="A60" t="str">
            <v>F8493125</v>
          </cell>
          <cell r="B60" t="str">
            <v>KSYRIUM ELITE DISC CL 25</v>
          </cell>
          <cell r="C60" t="str">
            <v>12x100</v>
          </cell>
          <cell r="D60" t="str">
            <v>Yksion Pro UST 25</v>
          </cell>
          <cell r="E60" t="str">
            <v>tubeless valve 35mm, inner tube</v>
          </cell>
          <cell r="F60" t="str">
            <v>Front</v>
          </cell>
          <cell r="G60" t="str">
            <v>X6</v>
          </cell>
          <cell r="H60" t="str">
            <v>F8493125</v>
          </cell>
          <cell r="I60">
            <v>197</v>
          </cell>
          <cell r="J60">
            <v>198.5</v>
          </cell>
        </row>
        <row r="61">
          <cell r="A61" t="str">
            <v>R2951130</v>
          </cell>
          <cell r="B61" t="str">
            <v>KSYRIUM ELITE DISC CL 25</v>
          </cell>
          <cell r="C61" t="str">
            <v>12x142</v>
          </cell>
          <cell r="F61" t="str">
            <v>Rear M11</v>
          </cell>
          <cell r="G61" t="str">
            <v>X6</v>
          </cell>
          <cell r="H61" t="str">
            <v>R2951130</v>
          </cell>
          <cell r="I61">
            <v>240</v>
          </cell>
          <cell r="J61">
            <v>241.5</v>
          </cell>
        </row>
        <row r="62">
          <cell r="A62" t="str">
            <v>F8493128</v>
          </cell>
          <cell r="B62" t="str">
            <v>KSYRIUM ELITE DISC CL 28</v>
          </cell>
          <cell r="C62" t="str">
            <v>12x100</v>
          </cell>
          <cell r="D62" t="str">
            <v>Yksion Pro UST 28</v>
          </cell>
          <cell r="E62" t="str">
            <v>tubeless valve 35mm, inner tube</v>
          </cell>
          <cell r="F62" t="str">
            <v>Front</v>
          </cell>
          <cell r="G62" t="str">
            <v>X6</v>
          </cell>
          <cell r="H62" t="str">
            <v>F8493128</v>
          </cell>
          <cell r="I62">
            <v>197</v>
          </cell>
          <cell r="J62">
            <v>198.5</v>
          </cell>
        </row>
        <row r="63">
          <cell r="A63" t="str">
            <v>R2951135</v>
          </cell>
          <cell r="B63" t="str">
            <v>KSYRIUM ELITE DISC CL 28</v>
          </cell>
          <cell r="C63" t="str">
            <v>12x142</v>
          </cell>
          <cell r="F63" t="str">
            <v>Rear M11</v>
          </cell>
          <cell r="G63" t="str">
            <v>X6</v>
          </cell>
          <cell r="H63" t="str">
            <v>R2951135</v>
          </cell>
          <cell r="I63">
            <v>240</v>
          </cell>
          <cell r="J63">
            <v>241.5</v>
          </cell>
        </row>
        <row r="64">
          <cell r="A64" t="str">
            <v>F8492125</v>
          </cell>
          <cell r="B64" t="str">
            <v>KSYRIUM ELITE Black</v>
          </cell>
          <cell r="C64" t="str">
            <v>9x100</v>
          </cell>
          <cell r="D64" t="str">
            <v>Yksion Pro UST 25</v>
          </cell>
          <cell r="E64" t="str">
            <v>QR adapters, QR, tubeless valve 35mm, inner tube</v>
          </cell>
          <cell r="F64" t="str">
            <v>Front</v>
          </cell>
          <cell r="G64" t="str">
            <v>X6</v>
          </cell>
          <cell r="H64" t="str">
            <v>F8492125</v>
          </cell>
          <cell r="I64">
            <v>164</v>
          </cell>
          <cell r="J64">
            <v>165.5</v>
          </cell>
        </row>
        <row r="65">
          <cell r="A65" t="str">
            <v>R2949130</v>
          </cell>
          <cell r="B65" t="str">
            <v>KSYRIUM ELITE Black</v>
          </cell>
          <cell r="C65" t="str">
            <v>10x130</v>
          </cell>
          <cell r="F65" t="str">
            <v>Rear M11</v>
          </cell>
          <cell r="G65" t="str">
            <v>X6</v>
          </cell>
          <cell r="H65" t="str">
            <v>R2949130</v>
          </cell>
          <cell r="I65">
            <v>200</v>
          </cell>
          <cell r="J65">
            <v>201.5</v>
          </cell>
        </row>
        <row r="66">
          <cell r="A66" t="str">
            <v>F8492325</v>
          </cell>
          <cell r="B66" t="str">
            <v>KSYRIUM ELITE Red</v>
          </cell>
          <cell r="C66" t="str">
            <v>9x100</v>
          </cell>
          <cell r="D66" t="str">
            <v>Yksion Pro UST 25</v>
          </cell>
          <cell r="E66" t="str">
            <v>QR adapters, QR, tubeless valve 35mm, inner tube</v>
          </cell>
          <cell r="F66" t="str">
            <v>Front</v>
          </cell>
          <cell r="G66" t="str">
            <v>X6</v>
          </cell>
          <cell r="H66" t="str">
            <v>F8492325</v>
          </cell>
          <cell r="I66">
            <v>167</v>
          </cell>
          <cell r="J66">
            <v>168.5</v>
          </cell>
        </row>
        <row r="67">
          <cell r="A67" t="str">
            <v>R2949330</v>
          </cell>
          <cell r="B67" t="str">
            <v>KSYRIUM ELITE Red</v>
          </cell>
          <cell r="C67" t="str">
            <v>10x130</v>
          </cell>
          <cell r="F67" t="str">
            <v>Rear M11</v>
          </cell>
          <cell r="G67" t="str">
            <v>X6</v>
          </cell>
          <cell r="H67" t="str">
            <v>R2949330</v>
          </cell>
          <cell r="I67">
            <v>204</v>
          </cell>
          <cell r="J67">
            <v>205.5</v>
          </cell>
        </row>
        <row r="68">
          <cell r="A68" t="str">
            <v>F8492225</v>
          </cell>
          <cell r="B68" t="str">
            <v>KSYRIUM ELITE Yellow</v>
          </cell>
          <cell r="C68" t="str">
            <v>9x100</v>
          </cell>
          <cell r="D68" t="str">
            <v>Yksion Pro UST 25</v>
          </cell>
          <cell r="E68" t="str">
            <v>QR adapters, QR, tubeless valve 35mm, inner tube</v>
          </cell>
          <cell r="F68" t="str">
            <v>Front</v>
          </cell>
          <cell r="G68" t="str">
            <v>X6</v>
          </cell>
          <cell r="H68" t="str">
            <v>F8492225</v>
          </cell>
          <cell r="I68">
            <v>167</v>
          </cell>
          <cell r="J68">
            <v>168.5</v>
          </cell>
        </row>
        <row r="69">
          <cell r="A69" t="str">
            <v>R2949230</v>
          </cell>
          <cell r="B69" t="str">
            <v>KSYRIUM ELITE Yellow</v>
          </cell>
          <cell r="C69" t="str">
            <v>10x130</v>
          </cell>
          <cell r="F69" t="str">
            <v>Rear M11</v>
          </cell>
          <cell r="G69" t="str">
            <v>X6</v>
          </cell>
          <cell r="H69" t="str">
            <v>R2949230</v>
          </cell>
          <cell r="I69">
            <v>204</v>
          </cell>
          <cell r="J69">
            <v>205.5</v>
          </cell>
        </row>
        <row r="70">
          <cell r="A70" t="str">
            <v>F8076128</v>
          </cell>
          <cell r="B70" t="str">
            <v>KSYRIUM DISC CL 28</v>
          </cell>
          <cell r="C70" t="str">
            <v>12x100</v>
          </cell>
          <cell r="D70" t="str">
            <v>Yksion Elite 28</v>
          </cell>
          <cell r="E70" t="str">
            <v>tubeless valve 35mm, inner tube</v>
          </cell>
          <cell r="F70" t="str">
            <v>Front</v>
          </cell>
          <cell r="G70" t="str">
            <v>X6</v>
          </cell>
          <cell r="H70" t="str">
            <v>F8076128</v>
          </cell>
          <cell r="I70">
            <v>125</v>
          </cell>
          <cell r="J70">
            <v>126.5</v>
          </cell>
        </row>
        <row r="71">
          <cell r="A71" t="str">
            <v>R2304135</v>
          </cell>
          <cell r="B71" t="str">
            <v>KSYRIUM DISC CL 28</v>
          </cell>
          <cell r="C71" t="str">
            <v>12x142</v>
          </cell>
          <cell r="F71" t="str">
            <v>Rear M11</v>
          </cell>
          <cell r="G71" t="str">
            <v>X6</v>
          </cell>
          <cell r="H71" t="str">
            <v>R2304135</v>
          </cell>
          <cell r="I71">
            <v>153</v>
          </cell>
          <cell r="J71">
            <v>154.5</v>
          </cell>
        </row>
        <row r="72">
          <cell r="A72" t="str">
            <v>F8078101</v>
          </cell>
          <cell r="B72" t="str">
            <v>KSYRIUM DISC CL (w/o tyre)</v>
          </cell>
          <cell r="C72" t="str">
            <v>12x100</v>
          </cell>
          <cell r="D72" t="str">
            <v>(w/o tyre)</v>
          </cell>
          <cell r="E72" t="str">
            <v>tubeless valve 35mm</v>
          </cell>
          <cell r="F72" t="str">
            <v>Front</v>
          </cell>
          <cell r="G72" t="str">
            <v>X6</v>
          </cell>
          <cell r="H72" t="str">
            <v>F8078101</v>
          </cell>
          <cell r="I72">
            <v>115</v>
          </cell>
          <cell r="J72">
            <v>116.5</v>
          </cell>
        </row>
        <row r="73">
          <cell r="A73" t="str">
            <v>R2306155</v>
          </cell>
          <cell r="B73" t="str">
            <v>KSYRIUM DISC CL (w/o tyre)</v>
          </cell>
          <cell r="C73" t="str">
            <v>12x142</v>
          </cell>
          <cell r="F73" t="str">
            <v>Rear M11</v>
          </cell>
          <cell r="G73" t="str">
            <v>X6</v>
          </cell>
          <cell r="H73" t="str">
            <v>R2306155</v>
          </cell>
          <cell r="I73">
            <v>141</v>
          </cell>
          <cell r="J73">
            <v>142.5</v>
          </cell>
        </row>
        <row r="74">
          <cell r="A74" t="str">
            <v>F8133125</v>
          </cell>
          <cell r="B74" t="str">
            <v>KSYRIUM Black 25</v>
          </cell>
          <cell r="C74" t="str">
            <v>9x100</v>
          </cell>
          <cell r="D74" t="str">
            <v>Yksion Elite 25</v>
          </cell>
          <cell r="E74" t="str">
            <v>QR adapters, QR, tubeless tape 23mm, tubeless valve 35mm, inner tube</v>
          </cell>
          <cell r="F74" t="str">
            <v>Front</v>
          </cell>
          <cell r="G74" t="str">
            <v>X6</v>
          </cell>
          <cell r="H74" t="str">
            <v>F8133125</v>
          </cell>
          <cell r="I74">
            <v>113</v>
          </cell>
          <cell r="J74">
            <v>114.5</v>
          </cell>
        </row>
        <row r="75">
          <cell r="A75" t="str">
            <v>R2373130</v>
          </cell>
          <cell r="B75" t="str">
            <v>KSYRIUM Black 25</v>
          </cell>
          <cell r="C75" t="str">
            <v>10x130</v>
          </cell>
          <cell r="F75" t="str">
            <v>Rear M11</v>
          </cell>
          <cell r="G75" t="str">
            <v>X6</v>
          </cell>
          <cell r="H75" t="str">
            <v>R2373130</v>
          </cell>
          <cell r="I75">
            <v>138</v>
          </cell>
          <cell r="J75">
            <v>139.5</v>
          </cell>
        </row>
        <row r="76">
          <cell r="A76" t="str">
            <v>F8134101</v>
          </cell>
          <cell r="B76" t="str">
            <v>KSYRIUM Black (w/o tyre)</v>
          </cell>
          <cell r="C76" t="str">
            <v>9x100</v>
          </cell>
          <cell r="D76" t="str">
            <v>(w/o tyre)</v>
          </cell>
          <cell r="E76" t="str">
            <v>QR adapters, QR, tubeless tape 23mm, tubeless valve 35mm</v>
          </cell>
          <cell r="F76" t="str">
            <v>Front</v>
          </cell>
          <cell r="G76" t="str">
            <v>X6</v>
          </cell>
          <cell r="H76" t="str">
            <v>F8134101</v>
          </cell>
          <cell r="I76">
            <v>103</v>
          </cell>
          <cell r="J76">
            <v>104.5</v>
          </cell>
        </row>
        <row r="77">
          <cell r="A77" t="str">
            <v>R2374155</v>
          </cell>
          <cell r="B77" t="str">
            <v>KSYRIUM Black (w/o tyre)</v>
          </cell>
          <cell r="C77" t="str">
            <v>10x130</v>
          </cell>
          <cell r="F77" t="str">
            <v>Rear M11</v>
          </cell>
          <cell r="G77" t="str">
            <v>X6</v>
          </cell>
          <cell r="H77" t="str">
            <v>R2374155</v>
          </cell>
          <cell r="I77">
            <v>125</v>
          </cell>
          <cell r="J77">
            <v>126.5</v>
          </cell>
        </row>
        <row r="78">
          <cell r="A78" t="str">
            <v>F8231128</v>
          </cell>
          <cell r="B78" t="str">
            <v>AKSIUM ELITE DISC CL 28</v>
          </cell>
          <cell r="C78" t="str">
            <v>12x100</v>
          </cell>
          <cell r="D78" t="str">
            <v>Yksion Elite Guard 28</v>
          </cell>
          <cell r="E78" t="str">
            <v>tubeless valve 35mm, inner tube</v>
          </cell>
          <cell r="F78" t="str">
            <v>Front</v>
          </cell>
          <cell r="G78" t="str">
            <v>X6</v>
          </cell>
          <cell r="H78" t="str">
            <v>F8231128</v>
          </cell>
          <cell r="I78">
            <v>86</v>
          </cell>
          <cell r="J78">
            <v>87.5</v>
          </cell>
        </row>
        <row r="79">
          <cell r="A79" t="str">
            <v>R2562135</v>
          </cell>
          <cell r="B79" t="str">
            <v>AKSIUM ELITE DISC CL 28</v>
          </cell>
          <cell r="C79" t="str">
            <v>12x142</v>
          </cell>
          <cell r="F79" t="str">
            <v>Rear M11</v>
          </cell>
          <cell r="G79" t="str">
            <v>X6</v>
          </cell>
          <cell r="H79" t="str">
            <v>R2562135</v>
          </cell>
          <cell r="I79">
            <v>103</v>
          </cell>
          <cell r="J79">
            <v>104.5</v>
          </cell>
        </row>
        <row r="80">
          <cell r="A80" t="str">
            <v>F8233101</v>
          </cell>
          <cell r="B80" t="str">
            <v>AKSIUM ELITE DISC CL (w/o tyre)</v>
          </cell>
          <cell r="C80" t="str">
            <v>12x100</v>
          </cell>
          <cell r="D80" t="str">
            <v>(w/o tyre)</v>
          </cell>
          <cell r="E80" t="str">
            <v>tubeless valve 35mm</v>
          </cell>
          <cell r="F80" t="str">
            <v>Front</v>
          </cell>
          <cell r="G80" t="str">
            <v>X6</v>
          </cell>
          <cell r="H80" t="str">
            <v>F8233101</v>
          </cell>
          <cell r="I80">
            <v>76</v>
          </cell>
          <cell r="J80">
            <v>77.5</v>
          </cell>
        </row>
        <row r="81">
          <cell r="A81" t="str">
            <v>R2564155</v>
          </cell>
          <cell r="B81" t="str">
            <v>AKSIUM ELITE DISC CL (w/o tyre)</v>
          </cell>
          <cell r="C81" t="str">
            <v>12x142</v>
          </cell>
          <cell r="F81" t="str">
            <v>Rear M11</v>
          </cell>
          <cell r="G81" t="str">
            <v>X6</v>
          </cell>
          <cell r="H81" t="str">
            <v>R2564155</v>
          </cell>
          <cell r="I81">
            <v>92</v>
          </cell>
          <cell r="J81">
            <v>93.5</v>
          </cell>
        </row>
        <row r="82">
          <cell r="A82" t="str">
            <v>F8080128</v>
          </cell>
          <cell r="B82" t="str">
            <v>AKSIUM ELITE 28</v>
          </cell>
          <cell r="C82" t="str">
            <v>9x100</v>
          </cell>
          <cell r="D82" t="str">
            <v>Yksion Elite Guard 28</v>
          </cell>
          <cell r="E82" t="str">
            <v>QR adapters, QR, tubeless tape 23mm, tubeless valve 35mm, inner tube</v>
          </cell>
          <cell r="F82" t="str">
            <v>Front</v>
          </cell>
          <cell r="G82" t="str">
            <v>X6</v>
          </cell>
          <cell r="H82" t="str">
            <v>F8080128</v>
          </cell>
          <cell r="I82">
            <v>73</v>
          </cell>
          <cell r="J82">
            <v>74.5</v>
          </cell>
        </row>
        <row r="83">
          <cell r="A83" t="str">
            <v>R2308135</v>
          </cell>
          <cell r="B83" t="str">
            <v>AKSIUM ELITE 28</v>
          </cell>
          <cell r="C83" t="str">
            <v>10x130</v>
          </cell>
          <cell r="F83" t="str">
            <v>Rear M11</v>
          </cell>
          <cell r="G83" t="str">
            <v>X6</v>
          </cell>
          <cell r="H83" t="str">
            <v>R2308135</v>
          </cell>
          <cell r="I83">
            <v>88</v>
          </cell>
          <cell r="J83">
            <v>89.5</v>
          </cell>
        </row>
        <row r="84">
          <cell r="A84" t="str">
            <v>F8080125</v>
          </cell>
          <cell r="B84" t="str">
            <v>AKSIUM ELITE 25</v>
          </cell>
          <cell r="C84" t="str">
            <v>9x100</v>
          </cell>
          <cell r="D84" t="str">
            <v>Yksion Elite Guard 25</v>
          </cell>
          <cell r="E84" t="str">
            <v>QR adapters, QR, tubeless tape 23mm, tubeless valve 35mm, inner tube</v>
          </cell>
          <cell r="F84" t="str">
            <v>Front</v>
          </cell>
          <cell r="G84" t="str">
            <v>X6</v>
          </cell>
          <cell r="H84" t="str">
            <v>F8080125</v>
          </cell>
          <cell r="I84">
            <v>73</v>
          </cell>
          <cell r="J84">
            <v>74.5</v>
          </cell>
        </row>
        <row r="85">
          <cell r="A85" t="str">
            <v>R2308130</v>
          </cell>
          <cell r="B85" t="str">
            <v>AKSIUM ELITE 25</v>
          </cell>
          <cell r="C85" t="str">
            <v>10x130</v>
          </cell>
          <cell r="F85" t="str">
            <v>Rear M11</v>
          </cell>
          <cell r="G85" t="str">
            <v>X6</v>
          </cell>
          <cell r="H85" t="str">
            <v>R2308130</v>
          </cell>
          <cell r="I85">
            <v>88</v>
          </cell>
          <cell r="J85">
            <v>89.5</v>
          </cell>
        </row>
        <row r="86">
          <cell r="A86" t="str">
            <v>F8081101</v>
          </cell>
          <cell r="B86" t="str">
            <v>AKSIUM ELITE (w/o tyre)</v>
          </cell>
          <cell r="C86" t="str">
            <v>9x100</v>
          </cell>
          <cell r="D86" t="str">
            <v>(w/o tyre)</v>
          </cell>
          <cell r="E86" t="str">
            <v>QR adapters, QR, tubeless tape 23mm, tubeless valve 35mm</v>
          </cell>
          <cell r="F86" t="str">
            <v>Front</v>
          </cell>
          <cell r="G86" t="str">
            <v>X6</v>
          </cell>
          <cell r="H86" t="str">
            <v>F8081101</v>
          </cell>
          <cell r="I86">
            <v>63</v>
          </cell>
          <cell r="J86">
            <v>64.5</v>
          </cell>
        </row>
        <row r="87">
          <cell r="A87" t="str">
            <v>R2309155</v>
          </cell>
          <cell r="B87" t="str">
            <v>AKSIUM ELITE (w/o tyre)</v>
          </cell>
          <cell r="C87" t="str">
            <v>10x130</v>
          </cell>
          <cell r="F87" t="str">
            <v>Rear M11</v>
          </cell>
          <cell r="G87" t="str">
            <v>X6</v>
          </cell>
          <cell r="H87" t="str">
            <v>R2309155</v>
          </cell>
          <cell r="I87">
            <v>76</v>
          </cell>
          <cell r="J87">
            <v>77.5</v>
          </cell>
        </row>
        <row r="88">
          <cell r="A88" t="str">
            <v>F8089101</v>
          </cell>
          <cell r="B88" t="str">
            <v>AKSIUM DISC CL (w/o tyre)</v>
          </cell>
          <cell r="C88" t="str">
            <v>12x100</v>
          </cell>
          <cell r="D88" t="str">
            <v>(w/o tyre)</v>
          </cell>
          <cell r="E88" t="str">
            <v>-</v>
          </cell>
          <cell r="F88" t="str">
            <v>Front</v>
          </cell>
          <cell r="G88" t="str">
            <v>X6</v>
          </cell>
          <cell r="H88" t="str">
            <v>F8089101</v>
          </cell>
          <cell r="I88">
            <v>58</v>
          </cell>
          <cell r="J88">
            <v>59.5</v>
          </cell>
        </row>
        <row r="89">
          <cell r="A89" t="str">
            <v>R2318155</v>
          </cell>
          <cell r="B89" t="str">
            <v>AKSIUM DISC CL (w/o tyre)</v>
          </cell>
          <cell r="C89" t="str">
            <v>12x142</v>
          </cell>
          <cell r="F89" t="str">
            <v>Rear M11</v>
          </cell>
          <cell r="G89" t="str">
            <v>X6</v>
          </cell>
          <cell r="H89" t="str">
            <v>R2318155</v>
          </cell>
          <cell r="I89">
            <v>72</v>
          </cell>
          <cell r="J89">
            <v>73.5</v>
          </cell>
        </row>
        <row r="90">
          <cell r="A90" t="str">
            <v>F8095101</v>
          </cell>
          <cell r="B90" t="str">
            <v>AKSIUM  (w/o tyre)</v>
          </cell>
          <cell r="C90" t="str">
            <v>9x100</v>
          </cell>
          <cell r="D90" t="str">
            <v>(w/o tyre)</v>
          </cell>
          <cell r="E90" t="str">
            <v>QR adapters, QR</v>
          </cell>
          <cell r="F90" t="str">
            <v>Front</v>
          </cell>
          <cell r="G90" t="str">
            <v>X6</v>
          </cell>
          <cell r="H90" t="str">
            <v>F8095101</v>
          </cell>
          <cell r="I90">
            <v>43</v>
          </cell>
          <cell r="J90">
            <v>44.5</v>
          </cell>
        </row>
        <row r="91">
          <cell r="A91" t="str">
            <v>R2325155</v>
          </cell>
          <cell r="B91" t="str">
            <v>AKSIUM  (w/o tyre)</v>
          </cell>
          <cell r="C91" t="str">
            <v>10x130</v>
          </cell>
          <cell r="F91" t="str">
            <v>Rear M11</v>
          </cell>
          <cell r="G91" t="str">
            <v>X6</v>
          </cell>
          <cell r="H91" t="str">
            <v>R2325155</v>
          </cell>
          <cell r="I91">
            <v>52</v>
          </cell>
          <cell r="J91">
            <v>53.5</v>
          </cell>
        </row>
        <row r="92">
          <cell r="A92" t="str">
            <v>F8494130</v>
          </cell>
          <cell r="B92" t="str">
            <v>ALLROAD PRO DISC CL 30</v>
          </cell>
          <cell r="C92" t="str">
            <v>12x100</v>
          </cell>
          <cell r="D92" t="str">
            <v>Yksion Elite Allroad UST 30</v>
          </cell>
          <cell r="E92" t="str">
            <v>tubeless valve 35mm, inner tube</v>
          </cell>
          <cell r="F92" t="str">
            <v>Front</v>
          </cell>
          <cell r="G92" t="str">
            <v>X6</v>
          </cell>
          <cell r="H92" t="str">
            <v>F8494130</v>
          </cell>
          <cell r="I92">
            <v>297</v>
          </cell>
          <cell r="J92">
            <v>298.5</v>
          </cell>
        </row>
        <row r="93">
          <cell r="A93" t="str">
            <v>R2952137</v>
          </cell>
          <cell r="B93" t="str">
            <v>ALLROAD PRO DISC CL 30</v>
          </cell>
          <cell r="C93" t="str">
            <v>12x142</v>
          </cell>
          <cell r="F93" t="str">
            <v>Rear M11</v>
          </cell>
          <cell r="G93" t="str">
            <v>X6</v>
          </cell>
          <cell r="H93" t="str">
            <v>R2952137</v>
          </cell>
          <cell r="I93">
            <v>360</v>
          </cell>
          <cell r="J93">
            <v>361.5</v>
          </cell>
        </row>
        <row r="94">
          <cell r="A94" t="str">
            <v>F8503135</v>
          </cell>
          <cell r="B94" t="str">
            <v>ALLROAD PRO DISC CL 35</v>
          </cell>
          <cell r="C94" t="str">
            <v>12x100</v>
          </cell>
          <cell r="D94" t="str">
            <v>Yksion Elite Allroad XL UST 35</v>
          </cell>
          <cell r="E94" t="str">
            <v>tubeless valve 35mm, inner tube</v>
          </cell>
          <cell r="F94" t="str">
            <v>Front</v>
          </cell>
          <cell r="G94" t="str">
            <v>X6</v>
          </cell>
          <cell r="H94" t="str">
            <v>F8503135</v>
          </cell>
          <cell r="I94">
            <v>297</v>
          </cell>
          <cell r="J94">
            <v>298.5</v>
          </cell>
        </row>
        <row r="95">
          <cell r="A95" t="str">
            <v>R2962142</v>
          </cell>
          <cell r="B95" t="str">
            <v>ALLROAD PRO DISC CL 35</v>
          </cell>
          <cell r="C95" t="str">
            <v>12x142</v>
          </cell>
          <cell r="F95" t="str">
            <v>Rear M11</v>
          </cell>
          <cell r="G95" t="str">
            <v>X6</v>
          </cell>
          <cell r="H95" t="str">
            <v>R2962142</v>
          </cell>
          <cell r="I95">
            <v>360</v>
          </cell>
          <cell r="J95">
            <v>361.5</v>
          </cell>
        </row>
        <row r="96">
          <cell r="A96" t="str">
            <v>F8503136</v>
          </cell>
          <cell r="B96" t="str">
            <v>ALLROAD PRO DISC CL 40</v>
          </cell>
          <cell r="C96" t="str">
            <v>12x100</v>
          </cell>
          <cell r="D96" t="str">
            <v>Yksion Elite Allroad XL UST 40</v>
          </cell>
          <cell r="E96" t="str">
            <v>tubeless valve 35mm, inner tube</v>
          </cell>
          <cell r="F96" t="str">
            <v>Front</v>
          </cell>
          <cell r="G96" t="str">
            <v>X6</v>
          </cell>
          <cell r="H96" t="str">
            <v>F8503136</v>
          </cell>
          <cell r="I96">
            <v>297</v>
          </cell>
          <cell r="J96">
            <v>298.5</v>
          </cell>
        </row>
        <row r="97">
          <cell r="A97" t="str">
            <v>R2962143</v>
          </cell>
          <cell r="B97" t="str">
            <v>ALLROAD PRO DISC CL 40</v>
          </cell>
          <cell r="C97" t="str">
            <v>12x142</v>
          </cell>
          <cell r="F97" t="str">
            <v>Rear M11</v>
          </cell>
          <cell r="G97" t="str">
            <v>X6</v>
          </cell>
          <cell r="H97" t="str">
            <v>R2962143</v>
          </cell>
          <cell r="I97">
            <v>360</v>
          </cell>
          <cell r="J97">
            <v>361.5</v>
          </cell>
        </row>
        <row r="98">
          <cell r="A98" t="str">
            <v>F8402101</v>
          </cell>
          <cell r="B98" t="str">
            <v>ALLROAD ELITE ROAD+ DISC CL - 650B (w/o tyre)</v>
          </cell>
          <cell r="C98" t="str">
            <v>12x100</v>
          </cell>
          <cell r="D98" t="str">
            <v>(w/o tyre)</v>
          </cell>
          <cell r="E98" t="str">
            <v>tubeless valve 35mm</v>
          </cell>
          <cell r="F98" t="str">
            <v>Front</v>
          </cell>
          <cell r="G98" t="str">
            <v>X6</v>
          </cell>
          <cell r="H98" t="str">
            <v>F8402101</v>
          </cell>
          <cell r="I98">
            <v>205</v>
          </cell>
          <cell r="J98">
            <v>206.5</v>
          </cell>
        </row>
        <row r="99">
          <cell r="A99" t="str">
            <v>R2837155</v>
          </cell>
          <cell r="B99" t="str">
            <v>ALLROAD ELITE ROAD+ DISC CL - 650B (w/o tyre)</v>
          </cell>
          <cell r="C99" t="str">
            <v>12x142</v>
          </cell>
          <cell r="F99" t="str">
            <v>Rear M11</v>
          </cell>
          <cell r="G99" t="str">
            <v>X6</v>
          </cell>
          <cell r="H99" t="str">
            <v>R2837155</v>
          </cell>
          <cell r="I99">
            <v>252</v>
          </cell>
          <cell r="J99">
            <v>253.5</v>
          </cell>
        </row>
        <row r="100">
          <cell r="A100" t="str">
            <v>F8495130</v>
          </cell>
          <cell r="B100" t="str">
            <v>ALLROAD ELITE DISC CL 30</v>
          </cell>
          <cell r="C100" t="str">
            <v>12x100</v>
          </cell>
          <cell r="D100" t="str">
            <v>Yksion Elite Allroad UST 30</v>
          </cell>
          <cell r="E100" t="str">
            <v>tubeless valve 35mm, inner tube</v>
          </cell>
          <cell r="F100" t="str">
            <v>Front</v>
          </cell>
          <cell r="G100" t="str">
            <v>X6</v>
          </cell>
          <cell r="H100" t="str">
            <v>F8495130</v>
          </cell>
          <cell r="I100">
            <v>217</v>
          </cell>
          <cell r="J100">
            <v>218.5</v>
          </cell>
        </row>
        <row r="101">
          <cell r="A101" t="str">
            <v>R2953137</v>
          </cell>
          <cell r="B101" t="str">
            <v>ALLROAD ELITE DISC CL 30</v>
          </cell>
          <cell r="C101" t="str">
            <v>12x142</v>
          </cell>
          <cell r="F101" t="str">
            <v>Rear M11</v>
          </cell>
          <cell r="G101" t="str">
            <v>X6</v>
          </cell>
          <cell r="H101" t="str">
            <v>R2953137</v>
          </cell>
          <cell r="I101">
            <v>263</v>
          </cell>
          <cell r="J101">
            <v>264.5</v>
          </cell>
        </row>
        <row r="102">
          <cell r="A102" t="str">
            <v>F8504135</v>
          </cell>
          <cell r="B102" t="str">
            <v>ALLROAD ELITE DISC CL 35</v>
          </cell>
          <cell r="C102" t="str">
            <v>12x100</v>
          </cell>
          <cell r="D102" t="str">
            <v>Yksion Elite Allroad UST 35</v>
          </cell>
          <cell r="E102" t="str">
            <v>tubeless valve 35mm, inner tube</v>
          </cell>
          <cell r="F102" t="str">
            <v>Front</v>
          </cell>
          <cell r="G102" t="str">
            <v>X6</v>
          </cell>
          <cell r="H102" t="str">
            <v>F8504135</v>
          </cell>
          <cell r="I102">
            <v>217</v>
          </cell>
          <cell r="J102">
            <v>218.5</v>
          </cell>
        </row>
        <row r="103">
          <cell r="A103" t="str">
            <v>R2963142</v>
          </cell>
          <cell r="B103" t="str">
            <v>ALLROAD ELITE DISC CL 35</v>
          </cell>
          <cell r="C103" t="str">
            <v>12x142</v>
          </cell>
          <cell r="F103" t="str">
            <v>Rear M11</v>
          </cell>
          <cell r="G103" t="str">
            <v>X6</v>
          </cell>
          <cell r="H103" t="str">
            <v>R2963142</v>
          </cell>
          <cell r="I103">
            <v>263</v>
          </cell>
          <cell r="J103">
            <v>264.5</v>
          </cell>
        </row>
        <row r="104">
          <cell r="A104" t="str">
            <v>F8504136</v>
          </cell>
          <cell r="B104" t="str">
            <v>ALLROAD ELITE DISC CL 40</v>
          </cell>
          <cell r="C104" t="str">
            <v>12x100</v>
          </cell>
          <cell r="D104" t="str">
            <v>Yksion Elite Allroad XL UST 40</v>
          </cell>
          <cell r="E104" t="str">
            <v>tubeless valve 35mm, inner tube</v>
          </cell>
          <cell r="F104" t="str">
            <v>Front</v>
          </cell>
          <cell r="G104" t="str">
            <v>X6</v>
          </cell>
          <cell r="H104" t="str">
            <v>F8504136</v>
          </cell>
          <cell r="I104">
            <v>217</v>
          </cell>
          <cell r="J104">
            <v>218.5</v>
          </cell>
        </row>
        <row r="105">
          <cell r="A105" t="str">
            <v>R2963143</v>
          </cell>
          <cell r="B105" t="str">
            <v>ALLROAD ELITE DISC CL 40</v>
          </cell>
          <cell r="C105" t="str">
            <v>12x142</v>
          </cell>
          <cell r="F105" t="str">
            <v>Rear M11</v>
          </cell>
          <cell r="G105" t="str">
            <v>X6</v>
          </cell>
          <cell r="H105" t="str">
            <v>R2963143</v>
          </cell>
          <cell r="I105">
            <v>263</v>
          </cell>
          <cell r="J105">
            <v>264.5</v>
          </cell>
        </row>
        <row r="106">
          <cell r="A106" t="str">
            <v>F8125101</v>
          </cell>
          <cell r="B106" t="str">
            <v>ALLROAD DISC CL (w/o tyre)</v>
          </cell>
          <cell r="C106" t="str">
            <v>12x100</v>
          </cell>
          <cell r="D106" t="str">
            <v>(w/o tyre)</v>
          </cell>
          <cell r="E106" t="str">
            <v>tubeless tape 25mm, tubeless valve 35mm</v>
          </cell>
          <cell r="F106" t="str">
            <v>Front</v>
          </cell>
          <cell r="G106" t="str">
            <v>X6</v>
          </cell>
          <cell r="H106" t="str">
            <v>F8125101</v>
          </cell>
          <cell r="I106">
            <v>67</v>
          </cell>
          <cell r="J106">
            <v>68.5</v>
          </cell>
        </row>
        <row r="107">
          <cell r="A107" t="str">
            <v>R2336155</v>
          </cell>
          <cell r="B107" t="str">
            <v>ALLROAD DISC CL (w/o tyre)</v>
          </cell>
          <cell r="C107" t="str">
            <v>12x142</v>
          </cell>
          <cell r="F107" t="str">
            <v>Rear M11</v>
          </cell>
          <cell r="G107" t="str">
            <v>X6</v>
          </cell>
          <cell r="H107" t="str">
            <v>R2336155</v>
          </cell>
          <cell r="I107">
            <v>82</v>
          </cell>
          <cell r="J107">
            <v>83.5</v>
          </cell>
        </row>
        <row r="108">
          <cell r="A108" t="str">
            <v>F8237110</v>
          </cell>
          <cell r="B108" t="str">
            <v>E-CROSSMAX 29</v>
          </cell>
          <cell r="C108" t="str">
            <v>Boost 15x110</v>
          </cell>
          <cell r="E108" t="str">
            <v>tubeless tape 37mm, 
tubeless valve 35mm</v>
          </cell>
          <cell r="F108" t="str">
            <v>Front</v>
          </cell>
          <cell r="G108" t="str">
            <v>X6</v>
          </cell>
          <cell r="H108" t="str">
            <v>F8237110</v>
          </cell>
          <cell r="I108">
            <v>86</v>
          </cell>
          <cell r="J108">
            <v>87.5</v>
          </cell>
        </row>
        <row r="109">
          <cell r="A109" t="str">
            <v>R2572110</v>
          </cell>
          <cell r="B109" t="str">
            <v>E-CROSSMAX 29</v>
          </cell>
          <cell r="C109" t="str">
            <v>Boost 12x148</v>
          </cell>
          <cell r="F109" t="str">
            <v>Rear</v>
          </cell>
          <cell r="G109" t="str">
            <v>X6</v>
          </cell>
          <cell r="H109" t="str">
            <v>R2572110</v>
          </cell>
          <cell r="I109">
            <v>104</v>
          </cell>
          <cell r="J109">
            <v>105.5</v>
          </cell>
        </row>
        <row r="110">
          <cell r="A110" t="str">
            <v>R2573110</v>
          </cell>
          <cell r="B110" t="str">
            <v>E-CROSSMAX 29</v>
          </cell>
          <cell r="C110" t="str">
            <v>XD Boost 12x148</v>
          </cell>
          <cell r="F110" t="str">
            <v>Rear XD</v>
          </cell>
          <cell r="G110" t="str">
            <v>X6</v>
          </cell>
          <cell r="H110" t="str">
            <v>R2573110</v>
          </cell>
          <cell r="I110">
            <v>115</v>
          </cell>
          <cell r="J110">
            <v>116.5</v>
          </cell>
        </row>
        <row r="111">
          <cell r="A111" t="str">
            <v>F8228110</v>
          </cell>
          <cell r="B111" t="str">
            <v>E-CROSSMAX 27,5</v>
          </cell>
          <cell r="C111" t="str">
            <v>Boost 15x110</v>
          </cell>
          <cell r="E111" t="str">
            <v>tubeless tape 37mm, 
tubeless valve 35mm</v>
          </cell>
          <cell r="F111" t="str">
            <v>Front</v>
          </cell>
          <cell r="G111" t="str">
            <v>X6</v>
          </cell>
          <cell r="H111" t="str">
            <v>F8228110</v>
          </cell>
          <cell r="I111">
            <v>86</v>
          </cell>
          <cell r="J111">
            <v>87.5</v>
          </cell>
        </row>
        <row r="112">
          <cell r="A112" t="str">
            <v>R2557110</v>
          </cell>
          <cell r="B112" t="str">
            <v>E-CROSSMAX 27,5</v>
          </cell>
          <cell r="C112" t="str">
            <v>Boost 12x148</v>
          </cell>
          <cell r="F112" t="str">
            <v>Rear</v>
          </cell>
          <cell r="G112" t="str">
            <v>X6</v>
          </cell>
          <cell r="H112" t="str">
            <v>R2557110</v>
          </cell>
          <cell r="I112">
            <v>104</v>
          </cell>
          <cell r="J112">
            <v>105.5</v>
          </cell>
        </row>
        <row r="113">
          <cell r="A113" t="str">
            <v>R2558110</v>
          </cell>
          <cell r="B113" t="str">
            <v>E-CROSSMAX 27,5</v>
          </cell>
          <cell r="C113" t="str">
            <v>XD Boost 12x148</v>
          </cell>
          <cell r="F113" t="str">
            <v>Rear XD</v>
          </cell>
          <cell r="G113" t="str">
            <v>X6</v>
          </cell>
          <cell r="H113" t="str">
            <v>R2558110</v>
          </cell>
          <cell r="I113">
            <v>115</v>
          </cell>
          <cell r="J113">
            <v>116.5</v>
          </cell>
        </row>
        <row r="114">
          <cell r="A114" t="str">
            <v>F8430110</v>
          </cell>
          <cell r="B114" t="str">
            <v>E-XA ELITE 29 INTL</v>
          </cell>
          <cell r="C114" t="str">
            <v>20x110</v>
          </cell>
          <cell r="E114" t="str">
            <v>tubeless valve 35mm</v>
          </cell>
          <cell r="F114" t="str">
            <v>Front</v>
          </cell>
          <cell r="G114" t="str">
            <v>X6</v>
          </cell>
          <cell r="H114" t="str">
            <v>F8430110</v>
          </cell>
          <cell r="I114">
            <v>133</v>
          </cell>
          <cell r="J114">
            <v>134.5</v>
          </cell>
        </row>
        <row r="115">
          <cell r="A115" t="str">
            <v>F8343110</v>
          </cell>
          <cell r="B115" t="str">
            <v>E-XA ELITE 29 INTL</v>
          </cell>
          <cell r="C115" t="str">
            <v>Boost 15x110</v>
          </cell>
          <cell r="F115" t="str">
            <v>Front</v>
          </cell>
          <cell r="G115" t="str">
            <v>X6</v>
          </cell>
          <cell r="H115" t="str">
            <v>F8343110</v>
          </cell>
          <cell r="I115">
            <v>133</v>
          </cell>
          <cell r="J115">
            <v>134.5</v>
          </cell>
        </row>
        <row r="116">
          <cell r="A116" t="str">
            <v>R2745110</v>
          </cell>
          <cell r="B116" t="str">
            <v>E-XA ELITE 29 INTL</v>
          </cell>
          <cell r="C116" t="str">
            <v>Boost 12x148</v>
          </cell>
          <cell r="F116" t="str">
            <v>Rear</v>
          </cell>
          <cell r="G116" t="str">
            <v>X6</v>
          </cell>
          <cell r="H116" t="str">
            <v>R2745110</v>
          </cell>
          <cell r="I116">
            <v>163</v>
          </cell>
          <cell r="J116">
            <v>164.5</v>
          </cell>
        </row>
        <row r="117">
          <cell r="A117" t="str">
            <v>R2747110</v>
          </cell>
          <cell r="B117" t="str">
            <v>E-XA ELITE 29 INTL</v>
          </cell>
          <cell r="C117" t="str">
            <v>XD Boost 12x148</v>
          </cell>
          <cell r="F117" t="str">
            <v>Rear XD</v>
          </cell>
          <cell r="G117" t="str">
            <v>X6</v>
          </cell>
          <cell r="H117" t="str">
            <v>R2747110</v>
          </cell>
          <cell r="I117">
            <v>163</v>
          </cell>
          <cell r="J117">
            <v>164.5</v>
          </cell>
        </row>
        <row r="118">
          <cell r="A118" t="str">
            <v>F8428110</v>
          </cell>
          <cell r="B118" t="str">
            <v>E-XA ELITE 27,5 INTL</v>
          </cell>
          <cell r="C118" t="str">
            <v>20x110</v>
          </cell>
          <cell r="E118" t="str">
            <v>tubeless valve 35mm</v>
          </cell>
          <cell r="F118" t="str">
            <v>Front</v>
          </cell>
          <cell r="G118" t="str">
            <v>X6</v>
          </cell>
          <cell r="H118" t="str">
            <v>F8428110</v>
          </cell>
          <cell r="I118">
            <v>133</v>
          </cell>
          <cell r="J118">
            <v>134.5</v>
          </cell>
        </row>
        <row r="119">
          <cell r="A119" t="str">
            <v>F8340110</v>
          </cell>
          <cell r="B119" t="str">
            <v>E-XA ELITE 27,5 INTL</v>
          </cell>
          <cell r="C119" t="str">
            <v>Boost 15x110</v>
          </cell>
          <cell r="F119" t="str">
            <v>Front</v>
          </cell>
          <cell r="G119" t="str">
            <v>X6</v>
          </cell>
          <cell r="H119" t="str">
            <v>F8340110</v>
          </cell>
          <cell r="I119">
            <v>133</v>
          </cell>
          <cell r="J119">
            <v>134.5</v>
          </cell>
        </row>
        <row r="120">
          <cell r="A120" t="str">
            <v>R2739110</v>
          </cell>
          <cell r="B120" t="str">
            <v>E-XA ELITE 27,5 INTL</v>
          </cell>
          <cell r="C120" t="str">
            <v>Boost 12x148</v>
          </cell>
          <cell r="F120" t="str">
            <v>Rear</v>
          </cell>
          <cell r="G120" t="str">
            <v>X6</v>
          </cell>
          <cell r="H120" t="str">
            <v>R2739110</v>
          </cell>
          <cell r="I120">
            <v>163</v>
          </cell>
          <cell r="J120">
            <v>164.5</v>
          </cell>
        </row>
        <row r="121">
          <cell r="A121" t="str">
            <v>R2741110</v>
          </cell>
          <cell r="B121" t="str">
            <v>E-XA ELITE 27,5 INTL</v>
          </cell>
          <cell r="C121" t="str">
            <v>XD Boost 12x148</v>
          </cell>
          <cell r="F121" t="str">
            <v>Rear XD</v>
          </cell>
          <cell r="G121" t="str">
            <v>X6</v>
          </cell>
          <cell r="H121" t="str">
            <v>R2741110</v>
          </cell>
          <cell r="I121">
            <v>163</v>
          </cell>
          <cell r="J121">
            <v>164.5</v>
          </cell>
        </row>
        <row r="122">
          <cell r="A122" t="str">
            <v>F8260110</v>
          </cell>
          <cell r="B122" t="str">
            <v>E-XA35 27,5 INTL</v>
          </cell>
          <cell r="C122" t="str">
            <v>Boost 15x110</v>
          </cell>
          <cell r="E122" t="str">
            <v>tubeless tape 40mm, 
tubeless valve 35mm</v>
          </cell>
          <cell r="F122" t="str">
            <v>Front</v>
          </cell>
          <cell r="G122" t="str">
            <v>X6</v>
          </cell>
          <cell r="H122" t="str">
            <v>F8260110</v>
          </cell>
          <cell r="I122">
            <v>86</v>
          </cell>
          <cell r="J122">
            <v>87.5</v>
          </cell>
        </row>
        <row r="123">
          <cell r="A123" t="str">
            <v>R2606110</v>
          </cell>
          <cell r="B123" t="str">
            <v>E-XA35 27,5 INTL</v>
          </cell>
          <cell r="C123" t="str">
            <v>Boost 12x148</v>
          </cell>
          <cell r="F123" t="str">
            <v>Rear</v>
          </cell>
          <cell r="G123" t="str">
            <v>X6</v>
          </cell>
          <cell r="H123" t="str">
            <v>R2606110</v>
          </cell>
          <cell r="I123">
            <v>104</v>
          </cell>
          <cell r="J123">
            <v>105.5</v>
          </cell>
        </row>
        <row r="124">
          <cell r="A124" t="str">
            <v>R2607110</v>
          </cell>
          <cell r="B124" t="str">
            <v>E-XA35 27,5 INTL</v>
          </cell>
          <cell r="C124" t="str">
            <v>XD Boost 12x148</v>
          </cell>
          <cell r="F124" t="str">
            <v>Rear XD</v>
          </cell>
          <cell r="G124" t="str">
            <v>X6</v>
          </cell>
          <cell r="H124" t="str">
            <v>R2607110</v>
          </cell>
          <cell r="I124">
            <v>115</v>
          </cell>
          <cell r="J124">
            <v>116.5</v>
          </cell>
        </row>
        <row r="125">
          <cell r="A125" t="str">
            <v>F83 661 10</v>
          </cell>
          <cell r="B125" t="str">
            <v>E-DEEMAX PRO 27,5 INTL</v>
          </cell>
          <cell r="C125" t="str">
            <v>20x110</v>
          </cell>
          <cell r="E125" t="str">
            <v>tubeless valve 35mm</v>
          </cell>
          <cell r="F125" t="str">
            <v>Front</v>
          </cell>
          <cell r="G125" t="str">
            <v>X6</v>
          </cell>
          <cell r="H125" t="str">
            <v>F83 661 10</v>
          </cell>
          <cell r="I125">
            <v>279</v>
          </cell>
          <cell r="J125">
            <v>280.5</v>
          </cell>
        </row>
        <row r="126">
          <cell r="A126" t="str">
            <v>F83 651 10</v>
          </cell>
          <cell r="B126" t="str">
            <v>E-DEEMAX PRO 27,5 INTL</v>
          </cell>
          <cell r="C126" t="str">
            <v>Boost 15x110</v>
          </cell>
          <cell r="F126" t="str">
            <v>Front</v>
          </cell>
          <cell r="G126" t="str">
            <v>X6</v>
          </cell>
          <cell r="H126" t="str">
            <v>F83 651 10</v>
          </cell>
          <cell r="I126">
            <v>279</v>
          </cell>
          <cell r="J126">
            <v>280.5</v>
          </cell>
        </row>
        <row r="127">
          <cell r="A127" t="str">
            <v>R27 871 10</v>
          </cell>
          <cell r="B127" t="str">
            <v>E-DEEMAX PRO 27,5 INTL</v>
          </cell>
          <cell r="C127" t="str">
            <v>Boost 12x148</v>
          </cell>
          <cell r="F127" t="str">
            <v>Rear</v>
          </cell>
          <cell r="G127" t="str">
            <v>X6</v>
          </cell>
          <cell r="H127" t="str">
            <v>R27 871 10</v>
          </cell>
          <cell r="I127">
            <v>341</v>
          </cell>
          <cell r="J127">
            <v>342.5</v>
          </cell>
        </row>
        <row r="128">
          <cell r="A128" t="str">
            <v>R27 881 10</v>
          </cell>
          <cell r="B128" t="str">
            <v>E-DEEMAX PRO 27,5 INTL</v>
          </cell>
          <cell r="C128" t="str">
            <v>XD Boost 12x148</v>
          </cell>
          <cell r="F128" t="str">
            <v>Rear XD</v>
          </cell>
          <cell r="G128" t="str">
            <v>X6</v>
          </cell>
          <cell r="H128" t="str">
            <v>R27 881 10</v>
          </cell>
          <cell r="I128">
            <v>341</v>
          </cell>
          <cell r="J128">
            <v>342.5</v>
          </cell>
        </row>
        <row r="129">
          <cell r="A129" t="str">
            <v>F8114110</v>
          </cell>
          <cell r="B129" t="str">
            <v>CROSSMAX PRO CARBON 29 INTL</v>
          </cell>
          <cell r="C129" t="str">
            <v>15x100</v>
          </cell>
          <cell r="E129" t="str">
            <v>FRT : tubeless tape 28mm, 
tubeless valve 35mm
REAR : tubeless tape 25mm, tubeless valve 35mm</v>
          </cell>
          <cell r="F129" t="str">
            <v>Front</v>
          </cell>
          <cell r="G129" t="str">
            <v>X6</v>
          </cell>
          <cell r="H129" t="str">
            <v>F8114110</v>
          </cell>
          <cell r="I129">
            <v>437</v>
          </cell>
          <cell r="J129">
            <v>438.5</v>
          </cell>
        </row>
        <row r="130">
          <cell r="A130" t="str">
            <v>F8113110</v>
          </cell>
          <cell r="B130" t="str">
            <v>CROSSMAX PRO CARBON 29 INTL</v>
          </cell>
          <cell r="C130" t="str">
            <v>Boost 15x110</v>
          </cell>
          <cell r="F130" t="str">
            <v>Front</v>
          </cell>
          <cell r="G130" t="str">
            <v>X6</v>
          </cell>
          <cell r="H130" t="str">
            <v>F8113110</v>
          </cell>
          <cell r="I130">
            <v>437</v>
          </cell>
          <cell r="J130">
            <v>438.5</v>
          </cell>
        </row>
        <row r="131">
          <cell r="A131" t="str">
            <v>R2347110</v>
          </cell>
          <cell r="B131" t="str">
            <v>CROSSMAX PRO CARBON 29 INTL</v>
          </cell>
          <cell r="C131" t="str">
            <v>12x142</v>
          </cell>
          <cell r="F131" t="str">
            <v>Rear</v>
          </cell>
          <cell r="G131" t="str">
            <v>X6</v>
          </cell>
          <cell r="H131" t="str">
            <v>R2347110</v>
          </cell>
          <cell r="I131">
            <v>534</v>
          </cell>
          <cell r="J131">
            <v>535.5</v>
          </cell>
        </row>
        <row r="132">
          <cell r="A132" t="str">
            <v>R2348110</v>
          </cell>
          <cell r="B132" t="str">
            <v>CROSSMAX PRO CARBON 29 INTL</v>
          </cell>
          <cell r="C132" t="str">
            <v>XD/12x142</v>
          </cell>
          <cell r="F132" t="str">
            <v>Rear XD</v>
          </cell>
          <cell r="G132" t="str">
            <v>X6</v>
          </cell>
          <cell r="H132" t="str">
            <v>R2348110</v>
          </cell>
          <cell r="I132">
            <v>534</v>
          </cell>
          <cell r="J132">
            <v>535.5</v>
          </cell>
        </row>
        <row r="133">
          <cell r="A133" t="str">
            <v>R2349110</v>
          </cell>
          <cell r="B133" t="str">
            <v>CROSSMAX PRO CARBON 29 INTL</v>
          </cell>
          <cell r="C133" t="str">
            <v>Boost 12x148</v>
          </cell>
          <cell r="F133" t="str">
            <v>Rear</v>
          </cell>
          <cell r="G133" t="str">
            <v>X6</v>
          </cell>
          <cell r="H133" t="str">
            <v>R2349110</v>
          </cell>
          <cell r="I133">
            <v>534</v>
          </cell>
          <cell r="J133">
            <v>535.5</v>
          </cell>
        </row>
        <row r="134">
          <cell r="A134" t="str">
            <v>R2351110</v>
          </cell>
          <cell r="B134" t="str">
            <v>CROSSMAX PRO CARBON 29 INTL</v>
          </cell>
          <cell r="C134" t="str">
            <v>XD Boost 12x148</v>
          </cell>
          <cell r="F134" t="str">
            <v>Rear XD</v>
          </cell>
          <cell r="G134" t="str">
            <v>X6</v>
          </cell>
          <cell r="H134" t="str">
            <v>R2351110</v>
          </cell>
          <cell r="I134">
            <v>534</v>
          </cell>
          <cell r="J134">
            <v>535.5</v>
          </cell>
        </row>
        <row r="135">
          <cell r="A135" t="str">
            <v>F8117110</v>
          </cell>
          <cell r="B135" t="str">
            <v>CROSSMAX PRO CARBON 27,5 INTL</v>
          </cell>
          <cell r="C135" t="str">
            <v>15x100</v>
          </cell>
          <cell r="E135" t="str">
            <v>FRT : tubeless tape 28mm, 
tubeless valve 35mm
REAR : tubeless tape 25mm, tubeless valve 35mm</v>
          </cell>
          <cell r="F135" t="str">
            <v>Front</v>
          </cell>
          <cell r="G135" t="str">
            <v>X6</v>
          </cell>
          <cell r="H135" t="str">
            <v>F8117110</v>
          </cell>
          <cell r="I135">
            <v>437</v>
          </cell>
          <cell r="J135">
            <v>438.5</v>
          </cell>
        </row>
        <row r="136">
          <cell r="A136" t="str">
            <v>F8118110</v>
          </cell>
          <cell r="B136" t="str">
            <v>CROSSMAX PRO CARBON 27,5 INTL</v>
          </cell>
          <cell r="C136" t="str">
            <v>Boost 15x110</v>
          </cell>
          <cell r="F136" t="str">
            <v>Front</v>
          </cell>
          <cell r="G136" t="str">
            <v>X6</v>
          </cell>
          <cell r="H136" t="str">
            <v>F8118110</v>
          </cell>
          <cell r="I136">
            <v>437</v>
          </cell>
          <cell r="J136">
            <v>438.5</v>
          </cell>
        </row>
        <row r="137">
          <cell r="A137" t="str">
            <v>R2357110</v>
          </cell>
          <cell r="B137" t="str">
            <v>CROSSMAX PRO CARBON 27,5 INTL</v>
          </cell>
          <cell r="C137" t="str">
            <v>12x142</v>
          </cell>
          <cell r="F137" t="str">
            <v>Rear</v>
          </cell>
          <cell r="G137" t="str">
            <v>X6</v>
          </cell>
          <cell r="H137" t="str">
            <v>R2357110</v>
          </cell>
          <cell r="I137">
            <v>534</v>
          </cell>
          <cell r="J137">
            <v>535.5</v>
          </cell>
        </row>
        <row r="138">
          <cell r="A138" t="str">
            <v>R2358110</v>
          </cell>
          <cell r="B138" t="str">
            <v>CROSSMAX PRO CARBON 27,5 INTL</v>
          </cell>
          <cell r="C138" t="str">
            <v>XD/12x142</v>
          </cell>
          <cell r="F138" t="str">
            <v>Rear XD</v>
          </cell>
          <cell r="G138" t="str">
            <v>X6</v>
          </cell>
          <cell r="H138" t="str">
            <v>R2358110</v>
          </cell>
          <cell r="I138">
            <v>534</v>
          </cell>
          <cell r="J138">
            <v>535.5</v>
          </cell>
        </row>
        <row r="139">
          <cell r="A139" t="str">
            <v>R2359110</v>
          </cell>
          <cell r="B139" t="str">
            <v>CROSSMAX PRO CARBON 27,5 INTL</v>
          </cell>
          <cell r="C139" t="str">
            <v>Boost 12x148</v>
          </cell>
          <cell r="F139" t="str">
            <v>Rear</v>
          </cell>
          <cell r="G139" t="str">
            <v>X6</v>
          </cell>
          <cell r="H139" t="str">
            <v>R2359110</v>
          </cell>
          <cell r="I139">
            <v>534</v>
          </cell>
          <cell r="J139">
            <v>535.5</v>
          </cell>
        </row>
        <row r="140">
          <cell r="A140" t="str">
            <v>R2361110</v>
          </cell>
          <cell r="B140" t="str">
            <v>CROSSMAX PRO CARBON 27,5 INTL</v>
          </cell>
          <cell r="C140" t="str">
            <v>XD Boost 12x148</v>
          </cell>
          <cell r="F140" t="str">
            <v>Rear XD</v>
          </cell>
          <cell r="G140" t="str">
            <v>X6</v>
          </cell>
          <cell r="H140" t="str">
            <v>R2361110</v>
          </cell>
          <cell r="I140">
            <v>534</v>
          </cell>
          <cell r="J140">
            <v>535.5</v>
          </cell>
        </row>
        <row r="141">
          <cell r="A141" t="str">
            <v>F8301110</v>
          </cell>
          <cell r="B141" t="str">
            <v>CROSSMAX PRO 29 INTL</v>
          </cell>
          <cell r="C141" t="str">
            <v>15x100</v>
          </cell>
          <cell r="E141" t="str">
            <v>tubeless valve 35mm</v>
          </cell>
          <cell r="F141" t="str">
            <v>Front</v>
          </cell>
          <cell r="G141" t="str">
            <v>X6</v>
          </cell>
          <cell r="H141" t="str">
            <v>F8301110</v>
          </cell>
          <cell r="I141">
            <v>262</v>
          </cell>
          <cell r="J141">
            <v>263.5</v>
          </cell>
        </row>
        <row r="142">
          <cell r="A142" t="str">
            <v>F8302110</v>
          </cell>
          <cell r="B142" t="str">
            <v>CROSSMAX PRO 29 INTL</v>
          </cell>
          <cell r="C142" t="str">
            <v>Boost 15x110</v>
          </cell>
          <cell r="F142" t="str">
            <v>Front</v>
          </cell>
          <cell r="G142" t="str">
            <v>X6</v>
          </cell>
          <cell r="H142" t="str">
            <v>F8302110</v>
          </cell>
          <cell r="I142">
            <v>262</v>
          </cell>
          <cell r="J142">
            <v>263.5</v>
          </cell>
        </row>
        <row r="143">
          <cell r="A143" t="str">
            <v>R2666110</v>
          </cell>
          <cell r="B143" t="str">
            <v>CROSSMAX PRO 29 INTL</v>
          </cell>
          <cell r="C143" t="str">
            <v>12x142</v>
          </cell>
          <cell r="F143" t="str">
            <v>Rear</v>
          </cell>
          <cell r="G143" t="str">
            <v>X6</v>
          </cell>
          <cell r="H143" t="str">
            <v>R2666110</v>
          </cell>
          <cell r="I143">
            <v>319</v>
          </cell>
          <cell r="J143">
            <v>320.5</v>
          </cell>
        </row>
        <row r="144">
          <cell r="A144" t="str">
            <v>R2667110</v>
          </cell>
          <cell r="B144" t="str">
            <v>CROSSMAX PRO 29 INTL</v>
          </cell>
          <cell r="C144" t="str">
            <v>XD/12x142</v>
          </cell>
          <cell r="F144" t="str">
            <v>Rear XD</v>
          </cell>
          <cell r="G144" t="str">
            <v>X6</v>
          </cell>
          <cell r="H144" t="str">
            <v>R2667110</v>
          </cell>
          <cell r="I144">
            <v>319</v>
          </cell>
          <cell r="J144">
            <v>320.5</v>
          </cell>
        </row>
        <row r="145">
          <cell r="A145" t="str">
            <v>R2668110</v>
          </cell>
          <cell r="B145" t="str">
            <v>CROSSMAX PRO 29 INTL</v>
          </cell>
          <cell r="C145" t="str">
            <v>Boost 12x148</v>
          </cell>
          <cell r="F145" t="str">
            <v>Rear</v>
          </cell>
          <cell r="G145" t="str">
            <v>X6</v>
          </cell>
          <cell r="H145" t="str">
            <v>R2668110</v>
          </cell>
          <cell r="I145">
            <v>319</v>
          </cell>
          <cell r="J145">
            <v>320.5</v>
          </cell>
        </row>
        <row r="146">
          <cell r="A146" t="str">
            <v>R2669110</v>
          </cell>
          <cell r="B146" t="str">
            <v>CROSSMAX PRO 29 INTL</v>
          </cell>
          <cell r="C146" t="str">
            <v>XD Boost 12x148</v>
          </cell>
          <cell r="F146" t="str">
            <v>Rear XD</v>
          </cell>
          <cell r="G146" t="str">
            <v>X6</v>
          </cell>
          <cell r="H146" t="str">
            <v>R2669110</v>
          </cell>
          <cell r="I146">
            <v>319</v>
          </cell>
          <cell r="J146">
            <v>320.5</v>
          </cell>
        </row>
        <row r="147">
          <cell r="A147" t="str">
            <v>F8307110</v>
          </cell>
          <cell r="B147" t="str">
            <v>CROSSMAX PRO 27,5 INTL</v>
          </cell>
          <cell r="C147" t="str">
            <v>15x100</v>
          </cell>
          <cell r="E147" t="str">
            <v>tubeless valve 35mm</v>
          </cell>
          <cell r="F147" t="str">
            <v>Front</v>
          </cell>
          <cell r="G147" t="str">
            <v>X6</v>
          </cell>
          <cell r="H147" t="str">
            <v>F8307110</v>
          </cell>
          <cell r="I147">
            <v>262</v>
          </cell>
          <cell r="J147">
            <v>263.5</v>
          </cell>
        </row>
        <row r="148">
          <cell r="A148" t="str">
            <v>F8308110</v>
          </cell>
          <cell r="B148" t="str">
            <v>CROSSMAX PRO 27,5 INTL</v>
          </cell>
          <cell r="C148" t="str">
            <v>Boost 15x110</v>
          </cell>
          <cell r="F148" t="str">
            <v>Front</v>
          </cell>
          <cell r="G148" t="str">
            <v>X6</v>
          </cell>
          <cell r="H148" t="str">
            <v>F8308110</v>
          </cell>
          <cell r="I148">
            <v>262</v>
          </cell>
          <cell r="J148">
            <v>263.5</v>
          </cell>
        </row>
        <row r="149">
          <cell r="A149" t="str">
            <v>R2676110</v>
          </cell>
          <cell r="B149" t="str">
            <v>CROSSMAX PRO 27,5 INTL</v>
          </cell>
          <cell r="C149" t="str">
            <v>12x142</v>
          </cell>
          <cell r="F149" t="str">
            <v>Rear</v>
          </cell>
          <cell r="G149" t="str">
            <v>X6</v>
          </cell>
          <cell r="H149" t="str">
            <v>R2676110</v>
          </cell>
          <cell r="I149">
            <v>319</v>
          </cell>
          <cell r="J149">
            <v>320.5</v>
          </cell>
        </row>
        <row r="150">
          <cell r="A150" t="str">
            <v>R2677110</v>
          </cell>
          <cell r="B150" t="str">
            <v>CROSSMAX PRO 27,5 INTL</v>
          </cell>
          <cell r="C150" t="str">
            <v>XD/12x142</v>
          </cell>
          <cell r="F150" t="str">
            <v>Rear XD</v>
          </cell>
          <cell r="G150" t="str">
            <v>X6</v>
          </cell>
          <cell r="H150" t="str">
            <v>R2677110</v>
          </cell>
          <cell r="I150">
            <v>319</v>
          </cell>
          <cell r="J150">
            <v>320.5</v>
          </cell>
        </row>
        <row r="151">
          <cell r="A151" t="str">
            <v>R2678110</v>
          </cell>
          <cell r="B151" t="str">
            <v>CROSSMAX PRO 27,5 INTL</v>
          </cell>
          <cell r="C151" t="str">
            <v>Boost 12x148</v>
          </cell>
          <cell r="F151" t="str">
            <v>Rear</v>
          </cell>
          <cell r="G151" t="str">
            <v>X6</v>
          </cell>
          <cell r="H151" t="str">
            <v>R2678110</v>
          </cell>
          <cell r="I151">
            <v>319</v>
          </cell>
          <cell r="J151">
            <v>320.5</v>
          </cell>
        </row>
        <row r="152">
          <cell r="A152" t="str">
            <v>R2679110</v>
          </cell>
          <cell r="B152" t="str">
            <v>CROSSMAX PRO 27,5 INTL</v>
          </cell>
          <cell r="C152" t="str">
            <v>XD Boost 12x148</v>
          </cell>
          <cell r="F152" t="str">
            <v>Rear XD</v>
          </cell>
          <cell r="G152" t="str">
            <v>X6</v>
          </cell>
          <cell r="H152" t="str">
            <v>R2679110</v>
          </cell>
          <cell r="I152">
            <v>319</v>
          </cell>
          <cell r="J152">
            <v>320.5</v>
          </cell>
        </row>
        <row r="153">
          <cell r="A153" t="str">
            <v>F8152110</v>
          </cell>
          <cell r="B153" t="str">
            <v>CROSSMAX ELITE CARBON 29</v>
          </cell>
          <cell r="C153" t="str">
            <v>15x100</v>
          </cell>
          <cell r="E153" t="str">
            <v>tubeless tape 28mm, 
tubeless valve 35mm</v>
          </cell>
          <cell r="F153" t="str">
            <v>Front</v>
          </cell>
          <cell r="G153" t="str">
            <v>X6</v>
          </cell>
          <cell r="H153" t="str">
            <v>F8152110</v>
          </cell>
          <cell r="I153">
            <v>369</v>
          </cell>
          <cell r="J153">
            <v>370.5</v>
          </cell>
        </row>
        <row r="154">
          <cell r="A154" t="str">
            <v>F8153110</v>
          </cell>
          <cell r="B154" t="str">
            <v>CROSSMAX ELITE CARBON 29</v>
          </cell>
          <cell r="C154" t="str">
            <v>Boost 15x110</v>
          </cell>
          <cell r="F154" t="str">
            <v>Front</v>
          </cell>
          <cell r="G154" t="str">
            <v>X6</v>
          </cell>
          <cell r="H154" t="str">
            <v>F8153110</v>
          </cell>
          <cell r="I154">
            <v>369</v>
          </cell>
          <cell r="J154">
            <v>370.5</v>
          </cell>
        </row>
        <row r="155">
          <cell r="A155" t="str">
            <v>R2405110</v>
          </cell>
          <cell r="B155" t="str">
            <v>CROSSMAX ELITE CARBON 29</v>
          </cell>
          <cell r="C155" t="str">
            <v>12x142</v>
          </cell>
          <cell r="F155" t="str">
            <v>Rear</v>
          </cell>
          <cell r="G155" t="str">
            <v>X6</v>
          </cell>
          <cell r="H155" t="str">
            <v>R2405110</v>
          </cell>
          <cell r="I155">
            <v>449</v>
          </cell>
          <cell r="J155">
            <v>450.5</v>
          </cell>
        </row>
        <row r="156">
          <cell r="A156" t="str">
            <v>R2406110</v>
          </cell>
          <cell r="B156" t="str">
            <v>CROSSMAX ELITE CARBON 29</v>
          </cell>
          <cell r="C156" t="str">
            <v>XD/12x142</v>
          </cell>
          <cell r="F156" t="str">
            <v>Rear XD</v>
          </cell>
          <cell r="G156" t="str">
            <v>X6</v>
          </cell>
          <cell r="H156" t="str">
            <v>R2406110</v>
          </cell>
          <cell r="I156">
            <v>449</v>
          </cell>
          <cell r="J156">
            <v>450.5</v>
          </cell>
        </row>
        <row r="157">
          <cell r="A157" t="str">
            <v>R2407110</v>
          </cell>
          <cell r="B157" t="str">
            <v>CROSSMAX ELITE CARBON 29</v>
          </cell>
          <cell r="C157" t="str">
            <v>Boost 12x148</v>
          </cell>
          <cell r="F157" t="str">
            <v>Rear</v>
          </cell>
          <cell r="G157" t="str">
            <v>X6</v>
          </cell>
          <cell r="H157" t="str">
            <v>R2407110</v>
          </cell>
          <cell r="I157">
            <v>449</v>
          </cell>
          <cell r="J157">
            <v>450.5</v>
          </cell>
        </row>
        <row r="158">
          <cell r="A158" t="str">
            <v>R2408110</v>
          </cell>
          <cell r="B158" t="str">
            <v>CROSSMAX ELITE CARBON 29</v>
          </cell>
          <cell r="C158" t="str">
            <v>XD Boost 12x148</v>
          </cell>
          <cell r="F158" t="str">
            <v>Rear XD</v>
          </cell>
          <cell r="G158" t="str">
            <v>X6</v>
          </cell>
          <cell r="H158" t="str">
            <v>R2408110</v>
          </cell>
          <cell r="I158">
            <v>449</v>
          </cell>
          <cell r="J158">
            <v>450.5</v>
          </cell>
        </row>
        <row r="159">
          <cell r="A159" t="str">
            <v>F8157110</v>
          </cell>
          <cell r="B159" t="str">
            <v>CROSSMAX ELITE CARBON 27,5</v>
          </cell>
          <cell r="C159" t="str">
            <v>15x100</v>
          </cell>
          <cell r="E159" t="str">
            <v>tubeless tape 28mm, 
tubeless valve 35mm</v>
          </cell>
          <cell r="F159" t="str">
            <v>Front</v>
          </cell>
          <cell r="G159" t="str">
            <v>X6</v>
          </cell>
          <cell r="H159" t="str">
            <v>F8157110</v>
          </cell>
          <cell r="I159">
            <v>369</v>
          </cell>
          <cell r="J159">
            <v>370.5</v>
          </cell>
        </row>
        <row r="160">
          <cell r="A160" t="str">
            <v>F8158110</v>
          </cell>
          <cell r="B160" t="str">
            <v>CROSSMAX ELITE CARBON 27,5</v>
          </cell>
          <cell r="C160" t="str">
            <v>Boost 15x110</v>
          </cell>
          <cell r="F160" t="str">
            <v>Front</v>
          </cell>
          <cell r="G160" t="str">
            <v>X6</v>
          </cell>
          <cell r="H160" t="str">
            <v>F8158110</v>
          </cell>
          <cell r="I160">
            <v>369</v>
          </cell>
          <cell r="J160">
            <v>370.5</v>
          </cell>
        </row>
        <row r="161">
          <cell r="A161" t="str">
            <v>R2415110</v>
          </cell>
          <cell r="B161" t="str">
            <v>CROSSMAX ELITE CARBON 27,5</v>
          </cell>
          <cell r="C161" t="str">
            <v>12x142</v>
          </cell>
          <cell r="F161" t="str">
            <v>Rear</v>
          </cell>
          <cell r="G161" t="str">
            <v>X6</v>
          </cell>
          <cell r="H161" t="str">
            <v>R2415110</v>
          </cell>
          <cell r="I161">
            <v>449</v>
          </cell>
          <cell r="J161">
            <v>450.5</v>
          </cell>
        </row>
        <row r="162">
          <cell r="A162" t="str">
            <v>R2416110</v>
          </cell>
          <cell r="B162" t="str">
            <v>CROSSMAX ELITE CARBON 27,5</v>
          </cell>
          <cell r="C162" t="str">
            <v>XD/12x142</v>
          </cell>
          <cell r="F162" t="str">
            <v>Rear XD</v>
          </cell>
          <cell r="G162" t="str">
            <v>X6</v>
          </cell>
          <cell r="H162" t="str">
            <v>R2416110</v>
          </cell>
          <cell r="I162">
            <v>449</v>
          </cell>
          <cell r="J162">
            <v>450.5</v>
          </cell>
        </row>
        <row r="163">
          <cell r="A163" t="str">
            <v>R2417110</v>
          </cell>
          <cell r="B163" t="str">
            <v>CROSSMAX ELITE CARBON 27,5</v>
          </cell>
          <cell r="C163" t="str">
            <v>Boost 12x148</v>
          </cell>
          <cell r="F163" t="str">
            <v>Rear</v>
          </cell>
          <cell r="G163" t="str">
            <v>X6</v>
          </cell>
          <cell r="H163" t="str">
            <v>R2417110</v>
          </cell>
          <cell r="I163">
            <v>449</v>
          </cell>
          <cell r="J163">
            <v>450.5</v>
          </cell>
        </row>
        <row r="164">
          <cell r="A164" t="str">
            <v>R2418110</v>
          </cell>
          <cell r="B164" t="str">
            <v>CROSSMAX ELITE CARBON 27,5</v>
          </cell>
          <cell r="C164" t="str">
            <v>XD Boost 12x148</v>
          </cell>
          <cell r="F164" t="str">
            <v>Rear XD</v>
          </cell>
          <cell r="G164" t="str">
            <v>X6</v>
          </cell>
          <cell r="H164" t="str">
            <v>R2418110</v>
          </cell>
          <cell r="I164">
            <v>449</v>
          </cell>
          <cell r="J164">
            <v>450.5</v>
          </cell>
        </row>
        <row r="165">
          <cell r="A165" t="str">
            <v>F8313110</v>
          </cell>
          <cell r="B165" t="str">
            <v>CROSSMAX ELITE 29 INTL Black</v>
          </cell>
          <cell r="C165" t="str">
            <v>15x100</v>
          </cell>
          <cell r="E165" t="str">
            <v>tubeless valve 35mm</v>
          </cell>
          <cell r="F165" t="str">
            <v>Front</v>
          </cell>
          <cell r="G165" t="str">
            <v>X6</v>
          </cell>
          <cell r="H165" t="str">
            <v>F8313110</v>
          </cell>
          <cell r="I165">
            <v>118</v>
          </cell>
          <cell r="J165">
            <v>119.5</v>
          </cell>
        </row>
        <row r="166">
          <cell r="A166" t="str">
            <v>F8314110</v>
          </cell>
          <cell r="B166" t="str">
            <v>CROSSMAX ELITE 29 INTL Black</v>
          </cell>
          <cell r="C166" t="str">
            <v>Boost 15x110</v>
          </cell>
          <cell r="F166" t="str">
            <v>Front</v>
          </cell>
          <cell r="G166" t="str">
            <v>X6</v>
          </cell>
          <cell r="H166" t="str">
            <v>F8314110</v>
          </cell>
          <cell r="I166">
            <v>118</v>
          </cell>
          <cell r="J166">
            <v>119.5</v>
          </cell>
        </row>
        <row r="167">
          <cell r="A167" t="str">
            <v>R2688110</v>
          </cell>
          <cell r="B167" t="str">
            <v>CROSSMAX ELITE 29 INTL Black</v>
          </cell>
          <cell r="C167" t="str">
            <v>12x142</v>
          </cell>
          <cell r="F167" t="str">
            <v>Rear</v>
          </cell>
          <cell r="G167" t="str">
            <v>X6</v>
          </cell>
          <cell r="H167" t="str">
            <v>R2688110</v>
          </cell>
          <cell r="I167">
            <v>143</v>
          </cell>
          <cell r="J167">
            <v>144.5</v>
          </cell>
        </row>
        <row r="168">
          <cell r="A168" t="str">
            <v>R2689110</v>
          </cell>
          <cell r="B168" t="str">
            <v>CROSSMAX ELITE 29 INTL Black</v>
          </cell>
          <cell r="C168" t="str">
            <v>XD/12x142</v>
          </cell>
          <cell r="F168" t="str">
            <v>Rear XD</v>
          </cell>
          <cell r="G168" t="str">
            <v>X6</v>
          </cell>
          <cell r="H168" t="str">
            <v>R2689110</v>
          </cell>
          <cell r="I168">
            <v>143</v>
          </cell>
          <cell r="J168">
            <v>144.5</v>
          </cell>
        </row>
        <row r="169">
          <cell r="A169" t="str">
            <v>R2691110</v>
          </cell>
          <cell r="B169" t="str">
            <v>CROSSMAX ELITE 29 INTL Black</v>
          </cell>
          <cell r="C169" t="str">
            <v>Boost 12x148</v>
          </cell>
          <cell r="F169" t="str">
            <v>Rear</v>
          </cell>
          <cell r="G169" t="str">
            <v>X6</v>
          </cell>
          <cell r="H169" t="str">
            <v>R2691110</v>
          </cell>
          <cell r="I169">
            <v>143</v>
          </cell>
          <cell r="J169">
            <v>144.5</v>
          </cell>
        </row>
        <row r="170">
          <cell r="A170" t="str">
            <v>R2692110</v>
          </cell>
          <cell r="B170" t="str">
            <v>CROSSMAX ELITE 29 INTL Black</v>
          </cell>
          <cell r="C170" t="str">
            <v>XD Boost 12x148</v>
          </cell>
          <cell r="F170" t="str">
            <v>Rear XD</v>
          </cell>
          <cell r="G170" t="str">
            <v>X6</v>
          </cell>
          <cell r="H170" t="str">
            <v>R2692110</v>
          </cell>
          <cell r="I170">
            <v>143</v>
          </cell>
          <cell r="J170">
            <v>144.5</v>
          </cell>
        </row>
        <row r="171">
          <cell r="A171" t="str">
            <v>F8319110</v>
          </cell>
          <cell r="B171" t="str">
            <v>CROSSMAX ELITE 27,5 INTL Black</v>
          </cell>
          <cell r="C171" t="str">
            <v>15x100</v>
          </cell>
          <cell r="E171" t="str">
            <v>tubeless valve 35mm</v>
          </cell>
          <cell r="F171" t="str">
            <v>Front</v>
          </cell>
          <cell r="G171" t="str">
            <v>X6</v>
          </cell>
          <cell r="H171" t="str">
            <v>F8319110</v>
          </cell>
          <cell r="I171">
            <v>118</v>
          </cell>
          <cell r="J171">
            <v>119.5</v>
          </cell>
        </row>
        <row r="172">
          <cell r="A172" t="str">
            <v>F8320110</v>
          </cell>
          <cell r="B172" t="str">
            <v>CROSSMAX ELITE 27,5 INTL Black</v>
          </cell>
          <cell r="C172" t="str">
            <v>Boost 15x110</v>
          </cell>
          <cell r="F172" t="str">
            <v>Front</v>
          </cell>
          <cell r="G172" t="str">
            <v>X6</v>
          </cell>
          <cell r="H172" t="str">
            <v>F8320110</v>
          </cell>
          <cell r="I172">
            <v>118</v>
          </cell>
          <cell r="J172">
            <v>119.5</v>
          </cell>
        </row>
        <row r="173">
          <cell r="A173" t="str">
            <v>R2699110</v>
          </cell>
          <cell r="B173" t="str">
            <v>CROSSMAX ELITE 27,5 INTL Black</v>
          </cell>
          <cell r="C173" t="str">
            <v>12x142</v>
          </cell>
          <cell r="F173" t="str">
            <v>Rear</v>
          </cell>
          <cell r="G173" t="str">
            <v>X6</v>
          </cell>
          <cell r="H173" t="str">
            <v>R2699110</v>
          </cell>
          <cell r="I173">
            <v>143</v>
          </cell>
          <cell r="J173">
            <v>144.5</v>
          </cell>
        </row>
        <row r="174">
          <cell r="A174" t="str">
            <v>R2701110</v>
          </cell>
          <cell r="B174" t="str">
            <v>CROSSMAX ELITE 27,5 INTL Black</v>
          </cell>
          <cell r="C174" t="str">
            <v>XD/12x142</v>
          </cell>
          <cell r="F174" t="str">
            <v>Rear XD</v>
          </cell>
          <cell r="G174" t="str">
            <v>X6</v>
          </cell>
          <cell r="H174" t="str">
            <v>R2701110</v>
          </cell>
          <cell r="I174">
            <v>143</v>
          </cell>
          <cell r="J174">
            <v>144.5</v>
          </cell>
        </row>
        <row r="175">
          <cell r="A175" t="str">
            <v>R2702110</v>
          </cell>
          <cell r="B175" t="str">
            <v>CROSSMAX ELITE 27,5 INTL Black</v>
          </cell>
          <cell r="C175" t="str">
            <v>Boost 12x148</v>
          </cell>
          <cell r="F175" t="str">
            <v>Rear</v>
          </cell>
          <cell r="G175" t="str">
            <v>X6</v>
          </cell>
          <cell r="H175" t="str">
            <v>R2702110</v>
          </cell>
          <cell r="I175">
            <v>143</v>
          </cell>
          <cell r="J175">
            <v>144.5</v>
          </cell>
        </row>
        <row r="176">
          <cell r="A176" t="str">
            <v>R2703110</v>
          </cell>
          <cell r="B176" t="str">
            <v>CROSSMAX ELITE 27,5 INTL Black</v>
          </cell>
          <cell r="C176" t="str">
            <v>XD Boost 12x148</v>
          </cell>
          <cell r="F176" t="str">
            <v>Rear XD</v>
          </cell>
          <cell r="G176" t="str">
            <v>X6</v>
          </cell>
          <cell r="H176" t="str">
            <v>R2703110</v>
          </cell>
          <cell r="I176">
            <v>143</v>
          </cell>
          <cell r="J176">
            <v>144.5</v>
          </cell>
        </row>
        <row r="177">
          <cell r="A177" t="str">
            <v>F8167110</v>
          </cell>
          <cell r="B177" t="str">
            <v xml:space="preserve">CROSSMAX LIGHT 29            </v>
          </cell>
          <cell r="C177" t="str">
            <v>15x100</v>
          </cell>
          <cell r="E177" t="str">
            <v>tubeless tape 28mm, 
tubeless valve 35mm</v>
          </cell>
          <cell r="F177" t="str">
            <v>Front</v>
          </cell>
          <cell r="G177" t="str">
            <v>X6</v>
          </cell>
          <cell r="H177" t="str">
            <v>F8167110</v>
          </cell>
          <cell r="I177">
            <v>91</v>
          </cell>
          <cell r="J177">
            <v>92.5</v>
          </cell>
        </row>
        <row r="178">
          <cell r="A178" t="str">
            <v>F8169110</v>
          </cell>
          <cell r="B178" t="str">
            <v xml:space="preserve">CROSSMAX LIGHT 29            </v>
          </cell>
          <cell r="C178" t="str">
            <v>Boost 15x110</v>
          </cell>
          <cell r="F178" t="str">
            <v>Front</v>
          </cell>
          <cell r="G178" t="str">
            <v>X6</v>
          </cell>
          <cell r="H178" t="str">
            <v>F8169110</v>
          </cell>
          <cell r="I178">
            <v>91</v>
          </cell>
          <cell r="J178">
            <v>92.5</v>
          </cell>
        </row>
        <row r="179">
          <cell r="A179" t="str">
            <v>R2443110</v>
          </cell>
          <cell r="B179" t="str">
            <v xml:space="preserve">CROSSMAX LIGHT 29            </v>
          </cell>
          <cell r="C179" t="str">
            <v>12x142</v>
          </cell>
          <cell r="F179" t="str">
            <v>Rear</v>
          </cell>
          <cell r="G179" t="str">
            <v>X6</v>
          </cell>
          <cell r="H179" t="str">
            <v>R2443110</v>
          </cell>
          <cell r="I179">
            <v>112</v>
          </cell>
          <cell r="J179">
            <v>113.5</v>
          </cell>
        </row>
        <row r="180">
          <cell r="A180" t="str">
            <v>R2444110</v>
          </cell>
          <cell r="B180" t="str">
            <v xml:space="preserve">CROSSMAX LIGHT 29            </v>
          </cell>
          <cell r="C180" t="str">
            <v>XD/12x142</v>
          </cell>
          <cell r="F180" t="str">
            <v>Rear XD</v>
          </cell>
          <cell r="G180" t="str">
            <v>X6</v>
          </cell>
          <cell r="H180" t="str">
            <v>R2444110</v>
          </cell>
          <cell r="I180">
            <v>123</v>
          </cell>
          <cell r="J180">
            <v>124.5</v>
          </cell>
        </row>
        <row r="181">
          <cell r="A181" t="str">
            <v>R2445110</v>
          </cell>
          <cell r="B181" t="str">
            <v xml:space="preserve">CROSSMAX LIGHT 29            </v>
          </cell>
          <cell r="C181" t="str">
            <v>Boost 12x148</v>
          </cell>
          <cell r="F181" t="str">
            <v>Rear</v>
          </cell>
          <cell r="G181" t="str">
            <v>X6</v>
          </cell>
          <cell r="H181" t="str">
            <v>R2445110</v>
          </cell>
          <cell r="I181">
            <v>112</v>
          </cell>
          <cell r="J181">
            <v>113.5</v>
          </cell>
        </row>
        <row r="182">
          <cell r="A182" t="str">
            <v>R2446110</v>
          </cell>
          <cell r="B182" t="str">
            <v xml:space="preserve">CROSSMAX LIGHT 29            </v>
          </cell>
          <cell r="C182" t="str">
            <v>XD Boost 12x148</v>
          </cell>
          <cell r="F182" t="str">
            <v>Rear XD</v>
          </cell>
          <cell r="G182" t="str">
            <v>X6</v>
          </cell>
          <cell r="H182" t="str">
            <v>R2446110</v>
          </cell>
          <cell r="I182">
            <v>123</v>
          </cell>
          <cell r="J182">
            <v>124.5</v>
          </cell>
        </row>
        <row r="183">
          <cell r="A183" t="str">
            <v>F8180110</v>
          </cell>
          <cell r="B183" t="str">
            <v xml:space="preserve">CROSSMAX LIGHT 27,5      </v>
          </cell>
          <cell r="C183" t="str">
            <v>15x100</v>
          </cell>
          <cell r="E183" t="str">
            <v>tubeless tape 28mm, 
tubeless valve 35mm</v>
          </cell>
          <cell r="F183" t="str">
            <v>Front</v>
          </cell>
          <cell r="G183" t="str">
            <v>X6</v>
          </cell>
          <cell r="H183" t="str">
            <v>F8180110</v>
          </cell>
          <cell r="I183">
            <v>91</v>
          </cell>
          <cell r="J183">
            <v>92.5</v>
          </cell>
        </row>
        <row r="184">
          <cell r="A184" t="str">
            <v>F8181110</v>
          </cell>
          <cell r="B184" t="str">
            <v xml:space="preserve">CROSSMAX LIGHT 27,5      </v>
          </cell>
          <cell r="C184" t="str">
            <v>Boost 15x110</v>
          </cell>
          <cell r="F184" t="str">
            <v>Front</v>
          </cell>
          <cell r="G184" t="str">
            <v>X6</v>
          </cell>
          <cell r="H184" t="str">
            <v>F8181110</v>
          </cell>
          <cell r="I184">
            <v>91</v>
          </cell>
          <cell r="J184">
            <v>92.5</v>
          </cell>
        </row>
        <row r="185">
          <cell r="A185" t="str">
            <v>R2462110</v>
          </cell>
          <cell r="B185" t="str">
            <v xml:space="preserve">CROSSMAX LIGHT 27,5      </v>
          </cell>
          <cell r="C185" t="str">
            <v>12x142</v>
          </cell>
          <cell r="F185" t="str">
            <v>Rear</v>
          </cell>
          <cell r="G185" t="str">
            <v>X6</v>
          </cell>
          <cell r="H185" t="str">
            <v>R2462110</v>
          </cell>
          <cell r="I185">
            <v>112</v>
          </cell>
          <cell r="J185">
            <v>113.5</v>
          </cell>
        </row>
        <row r="186">
          <cell r="A186" t="str">
            <v>R2463110</v>
          </cell>
          <cell r="B186" t="str">
            <v xml:space="preserve">CROSSMAX LIGHT 27,5      </v>
          </cell>
          <cell r="C186" t="str">
            <v>XD/12x142</v>
          </cell>
          <cell r="F186" t="str">
            <v>Rear XD</v>
          </cell>
          <cell r="G186" t="str">
            <v>X6</v>
          </cell>
          <cell r="H186" t="str">
            <v>R2463110</v>
          </cell>
          <cell r="I186">
            <v>123</v>
          </cell>
          <cell r="J186">
            <v>124.5</v>
          </cell>
        </row>
        <row r="187">
          <cell r="A187" t="str">
            <v>R2464110</v>
          </cell>
          <cell r="B187" t="str">
            <v xml:space="preserve">CROSSMAX LIGHT 27,5      </v>
          </cell>
          <cell r="C187" t="str">
            <v>Boost 12x148</v>
          </cell>
          <cell r="F187" t="str">
            <v>Rear</v>
          </cell>
          <cell r="G187" t="str">
            <v>X6</v>
          </cell>
          <cell r="H187" t="str">
            <v>R2464110</v>
          </cell>
          <cell r="I187">
            <v>112</v>
          </cell>
          <cell r="J187">
            <v>113.5</v>
          </cell>
        </row>
        <row r="188">
          <cell r="A188" t="str">
            <v>R2465110</v>
          </cell>
          <cell r="B188" t="str">
            <v xml:space="preserve">CROSSMAX LIGHT 27,5      </v>
          </cell>
          <cell r="C188" t="str">
            <v>XD Boost 12x148</v>
          </cell>
          <cell r="F188" t="str">
            <v>Rear XD</v>
          </cell>
          <cell r="G188" t="str">
            <v>X6</v>
          </cell>
          <cell r="H188" t="str">
            <v>R2465110</v>
          </cell>
          <cell r="I188">
            <v>123</v>
          </cell>
          <cell r="J188">
            <v>124.5</v>
          </cell>
        </row>
        <row r="189">
          <cell r="A189" t="str">
            <v>F8184110</v>
          </cell>
          <cell r="B189" t="str">
            <v>CROSSMAX 29</v>
          </cell>
          <cell r="C189" t="str">
            <v>9x100</v>
          </cell>
          <cell r="E189" t="str">
            <v>tubeless tape 25mm, 
tubeless valve 35m. 
QR adapters &amp; QR for 9mm only</v>
          </cell>
          <cell r="F189" t="str">
            <v>Front</v>
          </cell>
          <cell r="G189" t="str">
            <v>X6</v>
          </cell>
          <cell r="H189" t="str">
            <v>F8184110</v>
          </cell>
          <cell r="I189">
            <v>70</v>
          </cell>
          <cell r="J189">
            <v>71.5</v>
          </cell>
        </row>
        <row r="190">
          <cell r="A190" t="str">
            <v>F8185110</v>
          </cell>
          <cell r="B190" t="str">
            <v>CROSSMAX 29</v>
          </cell>
          <cell r="C190" t="str">
            <v>15x100</v>
          </cell>
          <cell r="F190" t="str">
            <v>Front</v>
          </cell>
          <cell r="G190" t="str">
            <v>X6</v>
          </cell>
          <cell r="H190" t="str">
            <v>F8185110</v>
          </cell>
          <cell r="I190">
            <v>70</v>
          </cell>
          <cell r="J190">
            <v>71.5</v>
          </cell>
        </row>
        <row r="191">
          <cell r="A191" t="str">
            <v>F8186110</v>
          </cell>
          <cell r="B191" t="str">
            <v>CROSSMAX 29</v>
          </cell>
          <cell r="C191" t="str">
            <v>Boost 15x110</v>
          </cell>
          <cell r="F191" t="str">
            <v>Front</v>
          </cell>
          <cell r="G191" t="str">
            <v>X6</v>
          </cell>
          <cell r="H191" t="str">
            <v>F8186110</v>
          </cell>
          <cell r="I191">
            <v>70</v>
          </cell>
          <cell r="J191">
            <v>71.5</v>
          </cell>
        </row>
        <row r="192">
          <cell r="A192" t="str">
            <v>R2471110</v>
          </cell>
          <cell r="B192" t="str">
            <v>CROSSMAX 29</v>
          </cell>
          <cell r="C192" t="str">
            <v>9x135</v>
          </cell>
          <cell r="F192" t="str">
            <v>Rear</v>
          </cell>
          <cell r="G192" t="str">
            <v>X6</v>
          </cell>
          <cell r="H192" t="str">
            <v>R2471110</v>
          </cell>
          <cell r="I192">
            <v>85</v>
          </cell>
          <cell r="J192">
            <v>86.5</v>
          </cell>
        </row>
        <row r="193">
          <cell r="A193" t="str">
            <v>R2472110</v>
          </cell>
          <cell r="B193" t="str">
            <v>CROSSMAX 29</v>
          </cell>
          <cell r="C193" t="str">
            <v>12x142</v>
          </cell>
          <cell r="F193" t="str">
            <v>Rear</v>
          </cell>
          <cell r="G193" t="str">
            <v>X6</v>
          </cell>
          <cell r="H193" t="str">
            <v>R2472110</v>
          </cell>
          <cell r="I193">
            <v>85</v>
          </cell>
          <cell r="J193">
            <v>86.5</v>
          </cell>
        </row>
        <row r="194">
          <cell r="A194" t="str">
            <v>R2473110</v>
          </cell>
          <cell r="B194" t="str">
            <v>CROSSMAX 29</v>
          </cell>
          <cell r="C194" t="str">
            <v>XD/12x142</v>
          </cell>
          <cell r="F194" t="str">
            <v>Rear XD</v>
          </cell>
          <cell r="G194" t="str">
            <v>X6</v>
          </cell>
          <cell r="H194" t="str">
            <v>R2473110</v>
          </cell>
          <cell r="I194">
            <v>97</v>
          </cell>
          <cell r="J194">
            <v>98.5</v>
          </cell>
        </row>
        <row r="195">
          <cell r="A195" t="str">
            <v>R2474110</v>
          </cell>
          <cell r="B195" t="str">
            <v>CROSSMAX 29</v>
          </cell>
          <cell r="C195" t="str">
            <v>Boost 12x148</v>
          </cell>
          <cell r="F195" t="str">
            <v>Rear</v>
          </cell>
          <cell r="G195" t="str">
            <v>X6</v>
          </cell>
          <cell r="H195" t="str">
            <v>R2474110</v>
          </cell>
          <cell r="I195">
            <v>85</v>
          </cell>
          <cell r="J195">
            <v>86.5</v>
          </cell>
        </row>
        <row r="196">
          <cell r="A196" t="str">
            <v>R2475110</v>
          </cell>
          <cell r="B196" t="str">
            <v>CROSSMAX 29</v>
          </cell>
          <cell r="C196" t="str">
            <v>XD Boost 12x148</v>
          </cell>
          <cell r="F196" t="str">
            <v>Rear XD</v>
          </cell>
          <cell r="G196" t="str">
            <v>X6</v>
          </cell>
          <cell r="H196" t="str">
            <v>R2475110</v>
          </cell>
          <cell r="I196">
            <v>97</v>
          </cell>
          <cell r="J196">
            <v>98.5</v>
          </cell>
        </row>
        <row r="197">
          <cell r="A197" t="str">
            <v>F8189110</v>
          </cell>
          <cell r="B197" t="str">
            <v>CROSSMAX 27,5</v>
          </cell>
          <cell r="C197" t="str">
            <v>9x100</v>
          </cell>
          <cell r="E197" t="str">
            <v>tubeless tape 25mm, 
tubeless valve 35m. 
QR adapters &amp; QR for 9mm only</v>
          </cell>
          <cell r="F197" t="str">
            <v>Front</v>
          </cell>
          <cell r="G197" t="str">
            <v>X6</v>
          </cell>
          <cell r="H197" t="str">
            <v>F8189110</v>
          </cell>
          <cell r="I197">
            <v>70</v>
          </cell>
          <cell r="J197">
            <v>71.5</v>
          </cell>
        </row>
        <row r="198">
          <cell r="A198" t="str">
            <v>F8190110</v>
          </cell>
          <cell r="B198" t="str">
            <v>CROSSMAX 27,5</v>
          </cell>
          <cell r="C198" t="str">
            <v>15x100</v>
          </cell>
          <cell r="F198" t="str">
            <v>Front</v>
          </cell>
          <cell r="G198" t="str">
            <v>X6</v>
          </cell>
          <cell r="H198" t="str">
            <v>F8190110</v>
          </cell>
          <cell r="I198">
            <v>70</v>
          </cell>
          <cell r="J198">
            <v>71.5</v>
          </cell>
        </row>
        <row r="199">
          <cell r="A199" t="str">
            <v>F8191110</v>
          </cell>
          <cell r="B199" t="str">
            <v>CROSSMAX 27,5</v>
          </cell>
          <cell r="C199" t="str">
            <v>Boost 15x110</v>
          </cell>
          <cell r="F199" t="str">
            <v>Front</v>
          </cell>
          <cell r="G199" t="str">
            <v>X6</v>
          </cell>
          <cell r="H199" t="str">
            <v>F8191110</v>
          </cell>
          <cell r="I199">
            <v>70</v>
          </cell>
          <cell r="J199">
            <v>71.5</v>
          </cell>
        </row>
        <row r="200">
          <cell r="A200" t="str">
            <v>R2481110</v>
          </cell>
          <cell r="B200" t="str">
            <v>CROSSMAX 27,5</v>
          </cell>
          <cell r="C200" t="str">
            <v>9x135</v>
          </cell>
          <cell r="F200" t="str">
            <v>Rear</v>
          </cell>
          <cell r="G200" t="str">
            <v>X6</v>
          </cell>
          <cell r="H200" t="str">
            <v>R2481110</v>
          </cell>
          <cell r="I200">
            <v>85</v>
          </cell>
          <cell r="J200">
            <v>86.5</v>
          </cell>
        </row>
        <row r="201">
          <cell r="A201" t="str">
            <v>R2482110</v>
          </cell>
          <cell r="B201" t="str">
            <v>CROSSMAX 27,5</v>
          </cell>
          <cell r="C201" t="str">
            <v>12x142</v>
          </cell>
          <cell r="F201" t="str">
            <v>Rear</v>
          </cell>
          <cell r="G201" t="str">
            <v>X6</v>
          </cell>
          <cell r="H201" t="str">
            <v>R2482110</v>
          </cell>
          <cell r="I201">
            <v>85</v>
          </cell>
          <cell r="J201">
            <v>86.5</v>
          </cell>
        </row>
        <row r="202">
          <cell r="A202" t="str">
            <v>R2483110</v>
          </cell>
          <cell r="B202" t="str">
            <v>CROSSMAX 27,5</v>
          </cell>
          <cell r="C202" t="str">
            <v>XD/12x142</v>
          </cell>
          <cell r="F202" t="str">
            <v>Rear XD</v>
          </cell>
          <cell r="G202" t="str">
            <v>X6</v>
          </cell>
          <cell r="H202" t="str">
            <v>R2483110</v>
          </cell>
          <cell r="I202">
            <v>97</v>
          </cell>
          <cell r="J202">
            <v>98.5</v>
          </cell>
        </row>
        <row r="203">
          <cell r="A203" t="str">
            <v>R2484110</v>
          </cell>
          <cell r="B203" t="str">
            <v>CROSSMAX 27,5</v>
          </cell>
          <cell r="C203" t="str">
            <v>Boost 12x148</v>
          </cell>
          <cell r="F203" t="str">
            <v>Rear</v>
          </cell>
          <cell r="G203" t="str">
            <v>X6</v>
          </cell>
          <cell r="H203" t="str">
            <v>R2484110</v>
          </cell>
          <cell r="I203">
            <v>85</v>
          </cell>
          <cell r="J203">
            <v>86.5</v>
          </cell>
        </row>
        <row r="204">
          <cell r="A204" t="str">
            <v>R2485110</v>
          </cell>
          <cell r="B204" t="str">
            <v>CROSSMAX 27,5</v>
          </cell>
          <cell r="C204" t="str">
            <v>XD Boost 12x148</v>
          </cell>
          <cell r="F204" t="str">
            <v>Rear XD</v>
          </cell>
          <cell r="G204" t="str">
            <v>X6</v>
          </cell>
          <cell r="H204" t="str">
            <v>R2485110</v>
          </cell>
          <cell r="I204">
            <v>97</v>
          </cell>
          <cell r="J204">
            <v>98.5</v>
          </cell>
        </row>
        <row r="205">
          <cell r="A205" t="str">
            <v>F8498110</v>
          </cell>
          <cell r="B205" t="str">
            <v>CROSSRIDE FTS-X 29 INTL (w/o tyre)</v>
          </cell>
          <cell r="C205" t="str">
            <v>9x100</v>
          </cell>
          <cell r="E205" t="str">
            <v>QR adapters, QR</v>
          </cell>
          <cell r="F205" t="str">
            <v>Front</v>
          </cell>
          <cell r="G205" t="str">
            <v>X6</v>
          </cell>
          <cell r="H205" t="str">
            <v>F8498110</v>
          </cell>
          <cell r="I205">
            <v>49</v>
          </cell>
          <cell r="J205">
            <v>50.5</v>
          </cell>
        </row>
        <row r="206">
          <cell r="A206" t="str">
            <v>F8497110</v>
          </cell>
          <cell r="B206" t="str">
            <v>CROSSRIDE FTS-X 29 INTL (w/o tyre)</v>
          </cell>
          <cell r="C206" t="str">
            <v>15x100</v>
          </cell>
          <cell r="F206" t="str">
            <v>Front</v>
          </cell>
          <cell r="G206" t="str">
            <v>X6</v>
          </cell>
          <cell r="H206" t="str">
            <v>F8497110</v>
          </cell>
          <cell r="I206">
            <v>49</v>
          </cell>
          <cell r="J206">
            <v>50.5</v>
          </cell>
        </row>
        <row r="207">
          <cell r="A207" t="str">
            <v>R2958110</v>
          </cell>
          <cell r="B207" t="str">
            <v>CROSSRIDE FTS-X 29 INTL (w/o tyre)</v>
          </cell>
          <cell r="C207" t="str">
            <v>9x135</v>
          </cell>
          <cell r="F207" t="str">
            <v>Rear</v>
          </cell>
          <cell r="G207" t="str">
            <v>X6</v>
          </cell>
          <cell r="H207" t="str">
            <v>R2958110</v>
          </cell>
          <cell r="I207">
            <v>58</v>
          </cell>
          <cell r="J207">
            <v>59.5</v>
          </cell>
        </row>
        <row r="208">
          <cell r="A208" t="str">
            <v>F8500110</v>
          </cell>
          <cell r="B208" t="str">
            <v>CROSSRIDE FTS-X 27,5 INTL (w/o tyre)</v>
          </cell>
          <cell r="C208" t="str">
            <v>9x100</v>
          </cell>
          <cell r="E208" t="str">
            <v>QR adapters, QR</v>
          </cell>
          <cell r="F208" t="str">
            <v>Front</v>
          </cell>
          <cell r="G208" t="str">
            <v>X6</v>
          </cell>
          <cell r="H208" t="str">
            <v>F8500110</v>
          </cell>
          <cell r="I208">
            <v>49</v>
          </cell>
          <cell r="J208">
            <v>50.5</v>
          </cell>
        </row>
        <row r="209">
          <cell r="A209" t="str">
            <v>F8499110</v>
          </cell>
          <cell r="B209" t="str">
            <v>CROSSRIDE FTS-X 27,5 INTL (w/o tyre)</v>
          </cell>
          <cell r="C209" t="str">
            <v>15x100</v>
          </cell>
          <cell r="F209" t="str">
            <v>Front</v>
          </cell>
          <cell r="G209" t="str">
            <v>X6</v>
          </cell>
          <cell r="H209" t="str">
            <v>F8499110</v>
          </cell>
          <cell r="I209">
            <v>49</v>
          </cell>
          <cell r="J209">
            <v>50.5</v>
          </cell>
        </row>
        <row r="210">
          <cell r="A210" t="str">
            <v>R2959110</v>
          </cell>
          <cell r="B210" t="str">
            <v>CROSSRIDE FTS-X 27,5 INTL (w/o tyre)</v>
          </cell>
          <cell r="C210" t="str">
            <v>9x135</v>
          </cell>
          <cell r="F210" t="str">
            <v>Rear</v>
          </cell>
          <cell r="G210" t="str">
            <v>X6</v>
          </cell>
          <cell r="H210" t="str">
            <v>R2959110</v>
          </cell>
          <cell r="I210">
            <v>58</v>
          </cell>
          <cell r="J210">
            <v>59.5</v>
          </cell>
        </row>
        <row r="211">
          <cell r="A211" t="str">
            <v>F8336110</v>
          </cell>
          <cell r="B211" t="str">
            <v>XA PRO CARBON 29 INTL</v>
          </cell>
          <cell r="C211" t="str">
            <v>15x100</v>
          </cell>
          <cell r="E211" t="str">
            <v>tubeless tape 28mm, 
tubeless valve 35mm</v>
          </cell>
          <cell r="F211" t="str">
            <v>Front</v>
          </cell>
          <cell r="G211" t="str">
            <v>X6</v>
          </cell>
          <cell r="H211" t="str">
            <v>F8336110</v>
          </cell>
          <cell r="I211">
            <v>437</v>
          </cell>
          <cell r="J211">
            <v>438.5</v>
          </cell>
        </row>
        <row r="212">
          <cell r="A212" t="str">
            <v>F8337110</v>
          </cell>
          <cell r="B212" t="str">
            <v>XA PRO CARBON 29 INTL</v>
          </cell>
          <cell r="C212" t="str">
            <v>Boost 15x110</v>
          </cell>
          <cell r="F212" t="str">
            <v>Front</v>
          </cell>
          <cell r="G212" t="str">
            <v>X6</v>
          </cell>
          <cell r="H212" t="str">
            <v>F8337110</v>
          </cell>
          <cell r="I212">
            <v>437</v>
          </cell>
          <cell r="J212">
            <v>438.5</v>
          </cell>
        </row>
        <row r="213">
          <cell r="A213" t="str">
            <v>R2731110</v>
          </cell>
          <cell r="B213" t="str">
            <v>XA PRO CARBON 29 INTL</v>
          </cell>
          <cell r="C213" t="str">
            <v>12x142</v>
          </cell>
          <cell r="F213" t="str">
            <v>Rear</v>
          </cell>
          <cell r="G213" t="str">
            <v>X6</v>
          </cell>
          <cell r="H213" t="str">
            <v>R2731110</v>
          </cell>
          <cell r="I213">
            <v>534</v>
          </cell>
          <cell r="J213">
            <v>535.5</v>
          </cell>
        </row>
        <row r="214">
          <cell r="A214" t="str">
            <v>R2732110</v>
          </cell>
          <cell r="B214" t="str">
            <v>XA PRO CARBON 29 INTL</v>
          </cell>
          <cell r="C214" t="str">
            <v>XD/12x142</v>
          </cell>
          <cell r="F214" t="str">
            <v>Rear XD</v>
          </cell>
          <cell r="G214" t="str">
            <v>X6</v>
          </cell>
          <cell r="H214" t="str">
            <v>R2732110</v>
          </cell>
          <cell r="I214">
            <v>534</v>
          </cell>
          <cell r="J214">
            <v>535.5</v>
          </cell>
        </row>
        <row r="215">
          <cell r="A215" t="str">
            <v>R2733110</v>
          </cell>
          <cell r="B215" t="str">
            <v>XA PRO CARBON 29 INTL</v>
          </cell>
          <cell r="C215" t="str">
            <v>Boost 12x148</v>
          </cell>
          <cell r="F215" t="str">
            <v>Rear</v>
          </cell>
          <cell r="G215" t="str">
            <v>X6</v>
          </cell>
          <cell r="H215" t="str">
            <v>R2733110</v>
          </cell>
          <cell r="I215">
            <v>534</v>
          </cell>
          <cell r="J215">
            <v>535.5</v>
          </cell>
        </row>
        <row r="216">
          <cell r="A216" t="str">
            <v>R2734110</v>
          </cell>
          <cell r="B216" t="str">
            <v>XA PRO CARBON 29 INTL</v>
          </cell>
          <cell r="C216" t="str">
            <v>XD Boost 12x148</v>
          </cell>
          <cell r="F216" t="str">
            <v>Rear XD</v>
          </cell>
          <cell r="G216" t="str">
            <v>X6</v>
          </cell>
          <cell r="H216" t="str">
            <v>R2734110</v>
          </cell>
          <cell r="I216">
            <v>534</v>
          </cell>
          <cell r="J216">
            <v>535.5</v>
          </cell>
        </row>
        <row r="217">
          <cell r="A217" t="str">
            <v>F8358110</v>
          </cell>
          <cell r="B217" t="str">
            <v>XA PRO CARBON 27,5 INTL</v>
          </cell>
          <cell r="C217" t="str">
            <v>15x100</v>
          </cell>
          <cell r="E217" t="str">
            <v>tubeless tape 28mm, 
tubeless valve 35mm</v>
          </cell>
          <cell r="F217" t="str">
            <v>Front</v>
          </cell>
          <cell r="G217" t="str">
            <v>X6</v>
          </cell>
          <cell r="H217" t="str">
            <v>F8358110</v>
          </cell>
          <cell r="I217">
            <v>437</v>
          </cell>
          <cell r="J217">
            <v>438.5</v>
          </cell>
        </row>
        <row r="218">
          <cell r="A218" t="str">
            <v>F8359110</v>
          </cell>
          <cell r="B218" t="str">
            <v>XA PRO CARBON 27,5 INTL</v>
          </cell>
          <cell r="C218" t="str">
            <v>Boost 15x110</v>
          </cell>
          <cell r="F218" t="str">
            <v>Front</v>
          </cell>
          <cell r="G218" t="str">
            <v>X6</v>
          </cell>
          <cell r="H218" t="str">
            <v>F8359110</v>
          </cell>
          <cell r="I218">
            <v>437</v>
          </cell>
          <cell r="J218">
            <v>438.5</v>
          </cell>
        </row>
        <row r="219">
          <cell r="A219" t="str">
            <v>R2772110</v>
          </cell>
          <cell r="B219" t="str">
            <v>XA PRO CARBON 27,5 INTL</v>
          </cell>
          <cell r="C219" t="str">
            <v>12x142</v>
          </cell>
          <cell r="F219" t="str">
            <v>Rear</v>
          </cell>
          <cell r="G219" t="str">
            <v>X6</v>
          </cell>
          <cell r="H219" t="str">
            <v>R2772110</v>
          </cell>
          <cell r="I219">
            <v>534</v>
          </cell>
          <cell r="J219">
            <v>535.5</v>
          </cell>
        </row>
        <row r="220">
          <cell r="A220" t="str">
            <v>R2773110</v>
          </cell>
          <cell r="B220" t="str">
            <v>XA PRO CARBON 27,5 INTL</v>
          </cell>
          <cell r="C220" t="str">
            <v>XD/12x142</v>
          </cell>
          <cell r="F220" t="str">
            <v>Rear XD</v>
          </cell>
          <cell r="G220" t="str">
            <v>X6</v>
          </cell>
          <cell r="H220" t="str">
            <v>R2773110</v>
          </cell>
          <cell r="I220">
            <v>534</v>
          </cell>
          <cell r="J220">
            <v>535.5</v>
          </cell>
        </row>
        <row r="221">
          <cell r="A221" t="str">
            <v>R2774110</v>
          </cell>
          <cell r="B221" t="str">
            <v>XA PRO CARBON 27,5 INTL</v>
          </cell>
          <cell r="C221" t="str">
            <v>Boost 12x148</v>
          </cell>
          <cell r="F221" t="str">
            <v>Rear</v>
          </cell>
          <cell r="G221" t="str">
            <v>X6</v>
          </cell>
          <cell r="H221" t="str">
            <v>R2774110</v>
          </cell>
          <cell r="I221">
            <v>534</v>
          </cell>
          <cell r="J221">
            <v>535.5</v>
          </cell>
        </row>
        <row r="222">
          <cell r="A222" t="str">
            <v>R2775110</v>
          </cell>
          <cell r="B222" t="str">
            <v>XA PRO CARBON 27,5 INTL</v>
          </cell>
          <cell r="C222" t="str">
            <v>XD Boost 12x148</v>
          </cell>
          <cell r="F222" t="str">
            <v>Rear XD</v>
          </cell>
          <cell r="G222" t="str">
            <v>X6</v>
          </cell>
          <cell r="H222" t="str">
            <v>R2775110</v>
          </cell>
          <cell r="I222">
            <v>534</v>
          </cell>
          <cell r="J222">
            <v>535.5</v>
          </cell>
        </row>
        <row r="223">
          <cell r="A223" t="str">
            <v>F8327110</v>
          </cell>
          <cell r="B223" t="str">
            <v>XA35 PRO CARBON 27,5 INTL</v>
          </cell>
          <cell r="C223" t="str">
            <v>Boost 15x110</v>
          </cell>
          <cell r="E223" t="str">
            <v>tubeless tape 40mm, 
tubeless valve 35mm</v>
          </cell>
          <cell r="F223" t="str">
            <v>Front</v>
          </cell>
          <cell r="G223" t="str">
            <v>X6</v>
          </cell>
          <cell r="H223" t="str">
            <v>F8327110</v>
          </cell>
          <cell r="I223">
            <v>437</v>
          </cell>
          <cell r="J223">
            <v>438.5</v>
          </cell>
        </row>
        <row r="224">
          <cell r="A224" t="str">
            <v>R2715110</v>
          </cell>
          <cell r="B224" t="str">
            <v>XA35 PRO CARBON 27,5 INTL</v>
          </cell>
          <cell r="C224" t="str">
            <v>Boost 12x148</v>
          </cell>
          <cell r="F224" t="str">
            <v>Rear</v>
          </cell>
          <cell r="G224" t="str">
            <v>X6</v>
          </cell>
          <cell r="H224" t="str">
            <v>R2715110</v>
          </cell>
          <cell r="I224">
            <v>534</v>
          </cell>
          <cell r="J224">
            <v>535.5</v>
          </cell>
        </row>
        <row r="225">
          <cell r="A225" t="str">
            <v>R2716110</v>
          </cell>
          <cell r="B225" t="str">
            <v>XA35 PRO CARBON 27,5 INTL</v>
          </cell>
          <cell r="C225" t="str">
            <v>XD Boost 12x148</v>
          </cell>
          <cell r="F225" t="str">
            <v>Rear XD</v>
          </cell>
          <cell r="G225" t="str">
            <v>X6</v>
          </cell>
          <cell r="H225" t="str">
            <v>R2716110</v>
          </cell>
          <cell r="I225">
            <v>534</v>
          </cell>
          <cell r="J225">
            <v>535.5</v>
          </cell>
        </row>
        <row r="226">
          <cell r="A226" t="str">
            <v>F8324110</v>
          </cell>
          <cell r="B226" t="str">
            <v>XA PRO 29 INTL</v>
          </cell>
          <cell r="C226" t="str">
            <v>15x100</v>
          </cell>
          <cell r="E226" t="str">
            <v>tubeless valve 35mm</v>
          </cell>
          <cell r="F226" t="str">
            <v>Front</v>
          </cell>
          <cell r="G226" t="str">
            <v>X6</v>
          </cell>
          <cell r="H226" t="str">
            <v>F8324110</v>
          </cell>
          <cell r="I226">
            <v>262</v>
          </cell>
          <cell r="J226">
            <v>263.5</v>
          </cell>
        </row>
        <row r="227">
          <cell r="A227" t="str">
            <v>F8325110</v>
          </cell>
          <cell r="B227" t="str">
            <v>XA PRO 29 INTL</v>
          </cell>
          <cell r="C227" t="str">
            <v>Boost 15x110</v>
          </cell>
          <cell r="F227" t="str">
            <v>Front</v>
          </cell>
          <cell r="G227" t="str">
            <v>X6</v>
          </cell>
          <cell r="H227" t="str">
            <v>F8325110</v>
          </cell>
          <cell r="I227">
            <v>262</v>
          </cell>
          <cell r="J227">
            <v>263.5</v>
          </cell>
        </row>
        <row r="228">
          <cell r="A228" t="str">
            <v>R2708110</v>
          </cell>
          <cell r="B228" t="str">
            <v>XA PRO 29 INTL</v>
          </cell>
          <cell r="C228" t="str">
            <v>12x142</v>
          </cell>
          <cell r="F228" t="str">
            <v>Rear</v>
          </cell>
          <cell r="G228" t="str">
            <v>X6</v>
          </cell>
          <cell r="H228" t="str">
            <v>R2708110</v>
          </cell>
          <cell r="I228">
            <v>319</v>
          </cell>
          <cell r="J228">
            <v>320.5</v>
          </cell>
        </row>
        <row r="229">
          <cell r="A229" t="str">
            <v>R2711110</v>
          </cell>
          <cell r="B229" t="str">
            <v>XA PRO 29 INTL</v>
          </cell>
          <cell r="C229" t="str">
            <v>XD/12x142</v>
          </cell>
          <cell r="F229" t="str">
            <v>Rear XD</v>
          </cell>
          <cell r="G229" t="str">
            <v>X6</v>
          </cell>
          <cell r="H229" t="str">
            <v>R2711110</v>
          </cell>
          <cell r="I229">
            <v>319</v>
          </cell>
          <cell r="J229">
            <v>320.5</v>
          </cell>
        </row>
        <row r="230">
          <cell r="A230" t="str">
            <v>R2709110</v>
          </cell>
          <cell r="B230" t="str">
            <v>XA PRO 29 INTL</v>
          </cell>
          <cell r="C230" t="str">
            <v>Boost 12x148</v>
          </cell>
          <cell r="F230" t="str">
            <v>Rear</v>
          </cell>
          <cell r="G230" t="str">
            <v>X6</v>
          </cell>
          <cell r="H230" t="str">
            <v>R2709110</v>
          </cell>
          <cell r="I230">
            <v>319</v>
          </cell>
          <cell r="J230">
            <v>320.5</v>
          </cell>
        </row>
        <row r="231">
          <cell r="A231" t="str">
            <v>R2712110</v>
          </cell>
          <cell r="B231" t="str">
            <v>XA PRO 29 INTL</v>
          </cell>
          <cell r="C231" t="str">
            <v>XD Boost 12x148</v>
          </cell>
          <cell r="F231" t="str">
            <v>Rear XD</v>
          </cell>
          <cell r="G231" t="str">
            <v>X6</v>
          </cell>
          <cell r="H231" t="str">
            <v>R2712110</v>
          </cell>
          <cell r="I231">
            <v>319</v>
          </cell>
          <cell r="J231">
            <v>320.5</v>
          </cell>
        </row>
        <row r="232">
          <cell r="A232" t="str">
            <v>F8331110</v>
          </cell>
          <cell r="B232" t="str">
            <v>XA PRO 27,5 INTL</v>
          </cell>
          <cell r="C232" t="str">
            <v>15x100</v>
          </cell>
          <cell r="E232" t="str">
            <v>tubeless valve 35mm</v>
          </cell>
          <cell r="F232" t="str">
            <v>Front</v>
          </cell>
          <cell r="G232" t="str">
            <v>X6</v>
          </cell>
          <cell r="H232" t="str">
            <v>F8331110</v>
          </cell>
          <cell r="I232">
            <v>262</v>
          </cell>
          <cell r="J232">
            <v>263.5</v>
          </cell>
        </row>
        <row r="233">
          <cell r="A233" t="str">
            <v>F8332110</v>
          </cell>
          <cell r="B233" t="str">
            <v>XA PRO 27,5 INTL</v>
          </cell>
          <cell r="C233" t="str">
            <v>Boost 15x110</v>
          </cell>
          <cell r="F233" t="str">
            <v>Front</v>
          </cell>
          <cell r="G233" t="str">
            <v>X6</v>
          </cell>
          <cell r="H233" t="str">
            <v>F8332110</v>
          </cell>
          <cell r="I233">
            <v>262</v>
          </cell>
          <cell r="J233">
            <v>263.5</v>
          </cell>
        </row>
        <row r="234">
          <cell r="A234" t="str">
            <v>R2722110</v>
          </cell>
          <cell r="B234" t="str">
            <v>XA PRO 27,5 INTL</v>
          </cell>
          <cell r="C234" t="str">
            <v>12x142</v>
          </cell>
          <cell r="F234" t="str">
            <v>Rear</v>
          </cell>
          <cell r="G234" t="str">
            <v>X6</v>
          </cell>
          <cell r="H234" t="str">
            <v>R2722110</v>
          </cell>
          <cell r="I234">
            <v>319</v>
          </cell>
          <cell r="J234">
            <v>320.5</v>
          </cell>
        </row>
        <row r="235">
          <cell r="A235" t="str">
            <v>R2723110</v>
          </cell>
          <cell r="B235" t="str">
            <v>XA PRO 27,5 INTL</v>
          </cell>
          <cell r="C235" t="str">
            <v>XD/12x142</v>
          </cell>
          <cell r="F235" t="str">
            <v>Rear XD</v>
          </cell>
          <cell r="G235" t="str">
            <v>X6</v>
          </cell>
          <cell r="H235" t="str">
            <v>R2723110</v>
          </cell>
          <cell r="I235">
            <v>319</v>
          </cell>
          <cell r="J235">
            <v>320.5</v>
          </cell>
        </row>
        <row r="236">
          <cell r="A236" t="str">
            <v>R2724110</v>
          </cell>
          <cell r="B236" t="str">
            <v>XA PRO 27,5 INTL</v>
          </cell>
          <cell r="C236" t="str">
            <v>Boost 12x148</v>
          </cell>
          <cell r="F236" t="str">
            <v>Rear</v>
          </cell>
          <cell r="G236" t="str">
            <v>X6</v>
          </cell>
          <cell r="H236" t="str">
            <v>R2724110</v>
          </cell>
          <cell r="I236">
            <v>319</v>
          </cell>
          <cell r="J236">
            <v>320.5</v>
          </cell>
        </row>
        <row r="237">
          <cell r="A237" t="str">
            <v>R2725110</v>
          </cell>
          <cell r="B237" t="str">
            <v>XA PRO 27,5 INTL</v>
          </cell>
          <cell r="C237" t="str">
            <v>XD Boost 12x148</v>
          </cell>
          <cell r="F237" t="str">
            <v>Rear XD</v>
          </cell>
          <cell r="G237" t="str">
            <v>X6</v>
          </cell>
          <cell r="H237" t="str">
            <v>R2725110</v>
          </cell>
          <cell r="I237">
            <v>319</v>
          </cell>
          <cell r="J237">
            <v>320.5</v>
          </cell>
        </row>
        <row r="238">
          <cell r="A238" t="str">
            <v>F8161110</v>
          </cell>
          <cell r="B238" t="str">
            <v>XA ELITE CARBON 29 INTL</v>
          </cell>
          <cell r="C238" t="str">
            <v>15x100</v>
          </cell>
          <cell r="E238" t="str">
            <v>tubeless tape 37mm, 
tubeless valve 35mm</v>
          </cell>
          <cell r="F238" t="str">
            <v>Front</v>
          </cell>
          <cell r="G238" t="str">
            <v>X6</v>
          </cell>
          <cell r="H238" t="str">
            <v>F8161110</v>
          </cell>
          <cell r="I238">
            <v>369</v>
          </cell>
          <cell r="J238">
            <v>370.5</v>
          </cell>
        </row>
        <row r="239">
          <cell r="A239" t="str">
            <v>F8162110</v>
          </cell>
          <cell r="B239" t="str">
            <v>XA ELITE CARBON 29 INTL</v>
          </cell>
          <cell r="C239" t="str">
            <v>Boost 15x110</v>
          </cell>
          <cell r="F239" t="str">
            <v>Front</v>
          </cell>
          <cell r="G239" t="str">
            <v>X6</v>
          </cell>
          <cell r="H239" t="str">
            <v>F8162110</v>
          </cell>
          <cell r="I239">
            <v>369</v>
          </cell>
          <cell r="J239">
            <v>370.5</v>
          </cell>
        </row>
        <row r="240">
          <cell r="A240" t="str">
            <v>R2424110</v>
          </cell>
          <cell r="B240" t="str">
            <v>XA ELITE CARBON 29 INTL</v>
          </cell>
          <cell r="C240" t="str">
            <v>12x142</v>
          </cell>
          <cell r="F240" t="str">
            <v>Rear</v>
          </cell>
          <cell r="G240" t="str">
            <v>X6</v>
          </cell>
          <cell r="H240" t="str">
            <v>R2424110</v>
          </cell>
          <cell r="I240">
            <v>449</v>
          </cell>
          <cell r="J240">
            <v>450.5</v>
          </cell>
        </row>
        <row r="241">
          <cell r="A241" t="str">
            <v>R2425110</v>
          </cell>
          <cell r="B241" t="str">
            <v>XA ELITE CARBON 29 INTL</v>
          </cell>
          <cell r="C241" t="str">
            <v>XD/12x142</v>
          </cell>
          <cell r="F241" t="str">
            <v>Rear XD</v>
          </cell>
          <cell r="G241" t="str">
            <v>X6</v>
          </cell>
          <cell r="H241" t="str">
            <v>R2425110</v>
          </cell>
          <cell r="I241">
            <v>449</v>
          </cell>
          <cell r="J241">
            <v>450.5</v>
          </cell>
        </row>
        <row r="242">
          <cell r="A242" t="str">
            <v>R2426110</v>
          </cell>
          <cell r="B242" t="str">
            <v>XA ELITE CARBON 29 INTL</v>
          </cell>
          <cell r="C242" t="str">
            <v>Boost 12x148</v>
          </cell>
          <cell r="F242" t="str">
            <v>Rear</v>
          </cell>
          <cell r="G242" t="str">
            <v>X6</v>
          </cell>
          <cell r="H242" t="str">
            <v>R2426110</v>
          </cell>
          <cell r="I242">
            <v>449</v>
          </cell>
          <cell r="J242">
            <v>450.5</v>
          </cell>
        </row>
        <row r="243">
          <cell r="A243" t="str">
            <v>R2427110</v>
          </cell>
          <cell r="B243" t="str">
            <v>XA ELITE CARBON 29 INTL</v>
          </cell>
          <cell r="C243" t="str">
            <v>XD Boost 12x148</v>
          </cell>
          <cell r="F243" t="str">
            <v>Rear XD</v>
          </cell>
          <cell r="G243" t="str">
            <v>X6</v>
          </cell>
          <cell r="H243" t="str">
            <v>R2427110</v>
          </cell>
          <cell r="I243">
            <v>449</v>
          </cell>
          <cell r="J243">
            <v>450.5</v>
          </cell>
        </row>
        <row r="244">
          <cell r="A244" t="str">
            <v>F8170110</v>
          </cell>
          <cell r="B244" t="str">
            <v>XA ELITE CARBON 27,5 INTL</v>
          </cell>
          <cell r="C244" t="str">
            <v>15x100</v>
          </cell>
          <cell r="E244" t="str">
            <v>tubeless tape 37mm, 
tubeless valve 35mm</v>
          </cell>
          <cell r="F244" t="str">
            <v>Front</v>
          </cell>
          <cell r="G244" t="str">
            <v>X6</v>
          </cell>
          <cell r="H244" t="str">
            <v>F8170110</v>
          </cell>
          <cell r="I244">
            <v>369</v>
          </cell>
          <cell r="J244">
            <v>370.5</v>
          </cell>
        </row>
        <row r="245">
          <cell r="A245" t="str">
            <v>F8171110</v>
          </cell>
          <cell r="B245" t="str">
            <v>XA ELITE CARBON 27,5 INTL</v>
          </cell>
          <cell r="C245" t="str">
            <v>Boost 15x110</v>
          </cell>
          <cell r="F245" t="str">
            <v>Front</v>
          </cell>
          <cell r="G245" t="str">
            <v>X6</v>
          </cell>
          <cell r="H245" t="str">
            <v>F8171110</v>
          </cell>
          <cell r="I245">
            <v>369</v>
          </cell>
          <cell r="J245">
            <v>370.5</v>
          </cell>
        </row>
        <row r="246">
          <cell r="A246" t="str">
            <v>R2438110</v>
          </cell>
          <cell r="B246" t="str">
            <v>XA ELITE CARBON 27,5 INTL</v>
          </cell>
          <cell r="C246" t="str">
            <v>12x142</v>
          </cell>
          <cell r="F246" t="str">
            <v>Rear</v>
          </cell>
          <cell r="G246" t="str">
            <v>X6</v>
          </cell>
          <cell r="H246" t="str">
            <v>R2438110</v>
          </cell>
          <cell r="I246">
            <v>449</v>
          </cell>
          <cell r="J246">
            <v>450.5</v>
          </cell>
        </row>
        <row r="247">
          <cell r="A247" t="str">
            <v>R2439110</v>
          </cell>
          <cell r="B247" t="str">
            <v>XA ELITE CARBON 27,5 INTL</v>
          </cell>
          <cell r="C247" t="str">
            <v>XD/12x142</v>
          </cell>
          <cell r="F247" t="str">
            <v>Rear XD</v>
          </cell>
          <cell r="G247" t="str">
            <v>X6</v>
          </cell>
          <cell r="H247" t="str">
            <v>R2439110</v>
          </cell>
          <cell r="I247">
            <v>449</v>
          </cell>
          <cell r="J247">
            <v>450.5</v>
          </cell>
        </row>
        <row r="248">
          <cell r="A248" t="str">
            <v>R2441110</v>
          </cell>
          <cell r="B248" t="str">
            <v>XA ELITE CARBON 27,5 INTL</v>
          </cell>
          <cell r="C248" t="str">
            <v>Boost 12x148</v>
          </cell>
          <cell r="F248" t="str">
            <v>Rear</v>
          </cell>
          <cell r="G248" t="str">
            <v>X6</v>
          </cell>
          <cell r="H248" t="str">
            <v>R2441110</v>
          </cell>
          <cell r="I248">
            <v>449</v>
          </cell>
          <cell r="J248">
            <v>450.5</v>
          </cell>
        </row>
        <row r="249">
          <cell r="A249" t="str">
            <v>R2442110</v>
          </cell>
          <cell r="B249" t="str">
            <v>XA ELITE CARBON 27,5 INTL</v>
          </cell>
          <cell r="C249" t="str">
            <v>XD Boost 12x148</v>
          </cell>
          <cell r="F249" t="str">
            <v>Rear XD</v>
          </cell>
          <cell r="G249" t="str">
            <v>X6</v>
          </cell>
          <cell r="H249" t="str">
            <v>R2442110</v>
          </cell>
          <cell r="I249">
            <v>449</v>
          </cell>
          <cell r="J249">
            <v>450.5</v>
          </cell>
        </row>
        <row r="250">
          <cell r="A250" t="str">
            <v>F8347110</v>
          </cell>
          <cell r="B250" t="str">
            <v>XA ELITE 29 INTL</v>
          </cell>
          <cell r="C250" t="str">
            <v>15x100</v>
          </cell>
          <cell r="E250" t="str">
            <v>tubeless valve 35mm</v>
          </cell>
          <cell r="F250" t="str">
            <v>Front</v>
          </cell>
          <cell r="G250" t="str">
            <v>X6</v>
          </cell>
          <cell r="H250" t="str">
            <v>F8347110</v>
          </cell>
          <cell r="I250">
            <v>118</v>
          </cell>
          <cell r="J250">
            <v>119.5</v>
          </cell>
        </row>
        <row r="251">
          <cell r="A251" t="str">
            <v>F8348110</v>
          </cell>
          <cell r="B251" t="str">
            <v>XA ELITE 29 INTL</v>
          </cell>
          <cell r="C251" t="str">
            <v>Boost 15x110</v>
          </cell>
          <cell r="F251" t="str">
            <v>Front</v>
          </cell>
          <cell r="G251" t="str">
            <v>X6</v>
          </cell>
          <cell r="H251" t="str">
            <v>F8348110</v>
          </cell>
          <cell r="I251">
            <v>118</v>
          </cell>
          <cell r="J251">
            <v>119.5</v>
          </cell>
        </row>
        <row r="252">
          <cell r="A252" t="str">
            <v>R2753110</v>
          </cell>
          <cell r="B252" t="str">
            <v>XA ELITE 29 INTL</v>
          </cell>
          <cell r="C252" t="str">
            <v>12x142</v>
          </cell>
          <cell r="F252" t="str">
            <v>Rear</v>
          </cell>
          <cell r="G252" t="str">
            <v>X6</v>
          </cell>
          <cell r="H252" t="str">
            <v>R2753110</v>
          </cell>
          <cell r="I252">
            <v>143</v>
          </cell>
          <cell r="J252">
            <v>144.5</v>
          </cell>
        </row>
        <row r="253">
          <cell r="A253" t="str">
            <v>R2754110</v>
          </cell>
          <cell r="B253" t="str">
            <v>XA ELITE 29 INTL</v>
          </cell>
          <cell r="C253" t="str">
            <v>XD/12x142</v>
          </cell>
          <cell r="F253" t="str">
            <v>Rear XD</v>
          </cell>
          <cell r="G253" t="str">
            <v>X6</v>
          </cell>
          <cell r="H253" t="str">
            <v>R2754110</v>
          </cell>
          <cell r="I253">
            <v>143</v>
          </cell>
          <cell r="J253">
            <v>144.5</v>
          </cell>
        </row>
        <row r="254">
          <cell r="A254" t="str">
            <v>R2755110</v>
          </cell>
          <cell r="B254" t="str">
            <v>XA ELITE 29 INTL</v>
          </cell>
          <cell r="C254" t="str">
            <v>Boost 12x148</v>
          </cell>
          <cell r="F254" t="str">
            <v>Rear</v>
          </cell>
          <cell r="G254" t="str">
            <v>X6</v>
          </cell>
          <cell r="H254" t="str">
            <v>R2755110</v>
          </cell>
          <cell r="I254">
            <v>143</v>
          </cell>
          <cell r="J254">
            <v>144.5</v>
          </cell>
        </row>
        <row r="255">
          <cell r="A255" t="str">
            <v>R2756110</v>
          </cell>
          <cell r="B255" t="str">
            <v>XA ELITE 29 INTL</v>
          </cell>
          <cell r="C255" t="str">
            <v>XD Boost 12x148</v>
          </cell>
          <cell r="F255" t="str">
            <v>Rear XD</v>
          </cell>
          <cell r="G255" t="str">
            <v>X6</v>
          </cell>
          <cell r="H255" t="str">
            <v>R2756110</v>
          </cell>
          <cell r="I255">
            <v>143</v>
          </cell>
          <cell r="J255">
            <v>144.5</v>
          </cell>
        </row>
        <row r="256">
          <cell r="A256" t="str">
            <v>F8352110</v>
          </cell>
          <cell r="B256" t="str">
            <v>XA ELITE 27,5 INTL</v>
          </cell>
          <cell r="C256" t="str">
            <v>15x100</v>
          </cell>
          <cell r="E256" t="str">
            <v>tubeless valve 35mm</v>
          </cell>
          <cell r="F256" t="str">
            <v>Front</v>
          </cell>
          <cell r="G256" t="str">
            <v>X6</v>
          </cell>
          <cell r="H256" t="str">
            <v>F8352110</v>
          </cell>
          <cell r="I256">
            <v>118</v>
          </cell>
          <cell r="J256">
            <v>119.5</v>
          </cell>
        </row>
        <row r="257">
          <cell r="A257" t="str">
            <v>F8353110</v>
          </cell>
          <cell r="B257" t="str">
            <v>XA ELITE 27,5 INTL</v>
          </cell>
          <cell r="C257" t="str">
            <v>Boost 15x110</v>
          </cell>
          <cell r="F257" t="str">
            <v>Front</v>
          </cell>
          <cell r="G257" t="str">
            <v>X6</v>
          </cell>
          <cell r="H257" t="str">
            <v>F8353110</v>
          </cell>
          <cell r="I257">
            <v>118</v>
          </cell>
          <cell r="J257">
            <v>119.5</v>
          </cell>
        </row>
        <row r="258">
          <cell r="A258" t="str">
            <v>R2762110</v>
          </cell>
          <cell r="B258" t="str">
            <v>XA ELITE 27,5 INTL</v>
          </cell>
          <cell r="C258" t="str">
            <v>12x142</v>
          </cell>
          <cell r="F258" t="str">
            <v>Rear</v>
          </cell>
          <cell r="G258" t="str">
            <v>X6</v>
          </cell>
          <cell r="H258" t="str">
            <v>R2762110</v>
          </cell>
          <cell r="I258">
            <v>143</v>
          </cell>
          <cell r="J258">
            <v>144.5</v>
          </cell>
        </row>
        <row r="259">
          <cell r="A259" t="str">
            <v>R2763110</v>
          </cell>
          <cell r="B259" t="str">
            <v>XA ELITE 27,5 INTL</v>
          </cell>
          <cell r="C259" t="str">
            <v>XD/12x142</v>
          </cell>
          <cell r="F259" t="str">
            <v>Rear XD</v>
          </cell>
          <cell r="G259" t="str">
            <v>X6</v>
          </cell>
          <cell r="H259" t="str">
            <v>R2763110</v>
          </cell>
          <cell r="I259">
            <v>143</v>
          </cell>
          <cell r="J259">
            <v>144.5</v>
          </cell>
        </row>
        <row r="260">
          <cell r="A260" t="str">
            <v>R2764110</v>
          </cell>
          <cell r="B260" t="str">
            <v>XA ELITE 27,5 INTL</v>
          </cell>
          <cell r="C260" t="str">
            <v>Boost 12x148</v>
          </cell>
          <cell r="F260" t="str">
            <v>Rear</v>
          </cell>
          <cell r="G260" t="str">
            <v>X6</v>
          </cell>
          <cell r="H260" t="str">
            <v>R2764110</v>
          </cell>
          <cell r="I260">
            <v>143</v>
          </cell>
          <cell r="J260">
            <v>144.5</v>
          </cell>
        </row>
        <row r="261">
          <cell r="A261" t="str">
            <v>R2765110</v>
          </cell>
          <cell r="B261" t="str">
            <v>XA ELITE 27,5 INTL</v>
          </cell>
          <cell r="C261" t="str">
            <v>XD Boost 12x148</v>
          </cell>
          <cell r="F261" t="str">
            <v>Rear XD</v>
          </cell>
          <cell r="G261" t="str">
            <v>X6</v>
          </cell>
          <cell r="H261" t="str">
            <v>R2765110</v>
          </cell>
          <cell r="I261">
            <v>143</v>
          </cell>
          <cell r="J261">
            <v>144.5</v>
          </cell>
        </row>
        <row r="262">
          <cell r="A262" t="str">
            <v>F8208110</v>
          </cell>
          <cell r="B262" t="str">
            <v>XA LIGHT 29 INTL</v>
          </cell>
          <cell r="C262" t="str">
            <v>15x100</v>
          </cell>
          <cell r="E262" t="str">
            <v>tubeless tape 28mm, 
tubeless valve 35mm</v>
          </cell>
          <cell r="F262" t="str">
            <v>Front</v>
          </cell>
          <cell r="G262" t="str">
            <v>X6</v>
          </cell>
          <cell r="H262" t="str">
            <v>F8208110</v>
          </cell>
          <cell r="I262">
            <v>91</v>
          </cell>
          <cell r="J262">
            <v>92.5</v>
          </cell>
        </row>
        <row r="263">
          <cell r="A263" t="str">
            <v>F8209110</v>
          </cell>
          <cell r="B263" t="str">
            <v>XA LIGHT 29 INTL</v>
          </cell>
          <cell r="C263" t="str">
            <v>Boost 15x110</v>
          </cell>
          <cell r="F263" t="str">
            <v>Front</v>
          </cell>
          <cell r="G263" t="str">
            <v>X6</v>
          </cell>
          <cell r="H263" t="str">
            <v>F8209110</v>
          </cell>
          <cell r="I263">
            <v>91</v>
          </cell>
          <cell r="J263">
            <v>92.5</v>
          </cell>
        </row>
        <row r="264">
          <cell r="A264" t="str">
            <v>R2516110</v>
          </cell>
          <cell r="B264" t="str">
            <v>XA LIGHT 29 INTL</v>
          </cell>
          <cell r="C264" t="str">
            <v>12x142</v>
          </cell>
          <cell r="F264" t="str">
            <v>Rear</v>
          </cell>
          <cell r="G264" t="str">
            <v>X6</v>
          </cell>
          <cell r="H264" t="str">
            <v>R2516110</v>
          </cell>
          <cell r="I264">
            <v>112</v>
          </cell>
          <cell r="J264">
            <v>113.5</v>
          </cell>
        </row>
        <row r="265">
          <cell r="A265" t="str">
            <v>R2517110</v>
          </cell>
          <cell r="B265" t="str">
            <v>XA LIGHT 29 INTL</v>
          </cell>
          <cell r="C265" t="str">
            <v>XD/12x142</v>
          </cell>
          <cell r="F265" t="str">
            <v>Rear XD</v>
          </cell>
          <cell r="G265" t="str">
            <v>X6</v>
          </cell>
          <cell r="H265" t="str">
            <v>R2517110</v>
          </cell>
          <cell r="I265">
            <v>123</v>
          </cell>
          <cell r="J265">
            <v>124.5</v>
          </cell>
        </row>
        <row r="266">
          <cell r="A266" t="str">
            <v>R2518110</v>
          </cell>
          <cell r="B266" t="str">
            <v>XA LIGHT 29 INTL</v>
          </cell>
          <cell r="C266" t="str">
            <v>Boost 12x148</v>
          </cell>
          <cell r="F266" t="str">
            <v>Rear</v>
          </cell>
          <cell r="G266" t="str">
            <v>X6</v>
          </cell>
          <cell r="H266" t="str">
            <v>R2518110</v>
          </cell>
          <cell r="I266">
            <v>112</v>
          </cell>
          <cell r="J266">
            <v>113.5</v>
          </cell>
        </row>
        <row r="267">
          <cell r="A267" t="str">
            <v>R2519110</v>
          </cell>
          <cell r="B267" t="str">
            <v>XA LIGHT 29 INTL</v>
          </cell>
          <cell r="C267" t="str">
            <v>XD Boost 12x148</v>
          </cell>
          <cell r="F267" t="str">
            <v>Rear XD</v>
          </cell>
          <cell r="G267" t="str">
            <v>X6</v>
          </cell>
          <cell r="H267" t="str">
            <v>R2519110</v>
          </cell>
          <cell r="I267">
            <v>123</v>
          </cell>
          <cell r="J267">
            <v>124.5</v>
          </cell>
        </row>
        <row r="268">
          <cell r="A268" t="str">
            <v>F8212110</v>
          </cell>
          <cell r="B268" t="str">
            <v>XA LIGHT 27,5 INTL</v>
          </cell>
          <cell r="C268" t="str">
            <v>15x100</v>
          </cell>
          <cell r="E268" t="str">
            <v>tubeless tape 28mm, 
tubeless valve 35mm</v>
          </cell>
          <cell r="F268" t="str">
            <v>Front</v>
          </cell>
          <cell r="G268" t="str">
            <v>X6</v>
          </cell>
          <cell r="H268" t="str">
            <v>F8212110</v>
          </cell>
          <cell r="I268">
            <v>91</v>
          </cell>
          <cell r="J268">
            <v>92.5</v>
          </cell>
        </row>
        <row r="269">
          <cell r="A269" t="str">
            <v>F8213110</v>
          </cell>
          <cell r="B269" t="str">
            <v>XA LIGHT 27,5 INTL</v>
          </cell>
          <cell r="C269" t="str">
            <v>Boost 15x110</v>
          </cell>
          <cell r="F269" t="str">
            <v>Front</v>
          </cell>
          <cell r="G269" t="str">
            <v>X6</v>
          </cell>
          <cell r="H269" t="str">
            <v>F8213110</v>
          </cell>
          <cell r="I269">
            <v>91</v>
          </cell>
          <cell r="J269">
            <v>92.5</v>
          </cell>
        </row>
        <row r="270">
          <cell r="A270" t="str">
            <v>R2525110</v>
          </cell>
          <cell r="B270" t="str">
            <v>XA LIGHT 27,5 INTL</v>
          </cell>
          <cell r="C270" t="str">
            <v>12x142</v>
          </cell>
          <cell r="F270" t="str">
            <v>Rear</v>
          </cell>
          <cell r="G270" t="str">
            <v>X6</v>
          </cell>
          <cell r="H270" t="str">
            <v>R2525110</v>
          </cell>
          <cell r="I270">
            <v>112</v>
          </cell>
          <cell r="J270">
            <v>113.5</v>
          </cell>
        </row>
        <row r="271">
          <cell r="A271" t="str">
            <v>R2526110</v>
          </cell>
          <cell r="B271" t="str">
            <v>XA LIGHT 27,5 INTL</v>
          </cell>
          <cell r="C271" t="str">
            <v>XD/12x142</v>
          </cell>
          <cell r="F271" t="str">
            <v>Rear XD</v>
          </cell>
          <cell r="G271" t="str">
            <v>X6</v>
          </cell>
          <cell r="H271" t="str">
            <v>R2526110</v>
          </cell>
          <cell r="I271">
            <v>123</v>
          </cell>
          <cell r="J271">
            <v>124.5</v>
          </cell>
        </row>
        <row r="272">
          <cell r="A272" t="str">
            <v>R2527110</v>
          </cell>
          <cell r="B272" t="str">
            <v>XA LIGHT 27,5 INTL</v>
          </cell>
          <cell r="C272" t="str">
            <v>Boost 12x148</v>
          </cell>
          <cell r="F272" t="str">
            <v>Rear</v>
          </cell>
          <cell r="G272" t="str">
            <v>X6</v>
          </cell>
          <cell r="H272" t="str">
            <v>R2527110</v>
          </cell>
          <cell r="I272">
            <v>112</v>
          </cell>
          <cell r="J272">
            <v>113.5</v>
          </cell>
        </row>
        <row r="273">
          <cell r="A273" t="str">
            <v>R2528110</v>
          </cell>
          <cell r="B273" t="str">
            <v>XA LIGHT 27,5 INTL</v>
          </cell>
          <cell r="C273" t="str">
            <v>XD Boost 12x148</v>
          </cell>
          <cell r="F273" t="str">
            <v>Rear XD</v>
          </cell>
          <cell r="G273" t="str">
            <v>X6</v>
          </cell>
          <cell r="H273" t="str">
            <v>R2528110</v>
          </cell>
          <cell r="I273">
            <v>123</v>
          </cell>
          <cell r="J273">
            <v>124.5</v>
          </cell>
        </row>
        <row r="274">
          <cell r="A274" t="str">
            <v>F8221110</v>
          </cell>
          <cell r="B274" t="str">
            <v>XA 29 INTL</v>
          </cell>
          <cell r="C274" t="str">
            <v>9x100</v>
          </cell>
          <cell r="E274" t="str">
            <v>tubeless tape 37mm, 
tubeless valve 35m. 
QR adapters &amp; QR for 9mm only</v>
          </cell>
          <cell r="F274" t="str">
            <v>Front</v>
          </cell>
          <cell r="G274" t="str">
            <v>X6</v>
          </cell>
          <cell r="H274" t="str">
            <v>F8221110</v>
          </cell>
          <cell r="I274">
            <v>70</v>
          </cell>
          <cell r="J274">
            <v>71.5</v>
          </cell>
        </row>
        <row r="275">
          <cell r="A275" t="str">
            <v>F8222110</v>
          </cell>
          <cell r="B275" t="str">
            <v>XA 29 INTL</v>
          </cell>
          <cell r="C275" t="str">
            <v>15x100</v>
          </cell>
          <cell r="F275" t="str">
            <v>Front</v>
          </cell>
          <cell r="G275" t="str">
            <v>X6</v>
          </cell>
          <cell r="H275" t="str">
            <v>F8222110</v>
          </cell>
          <cell r="I275">
            <v>70</v>
          </cell>
          <cell r="J275">
            <v>71.5</v>
          </cell>
        </row>
        <row r="276">
          <cell r="A276" t="str">
            <v>F8223110</v>
          </cell>
          <cell r="B276" t="str">
            <v>XA 29 INTL</v>
          </cell>
          <cell r="C276" t="str">
            <v>Boost 15x110</v>
          </cell>
          <cell r="F276" t="str">
            <v>Front</v>
          </cell>
          <cell r="G276" t="str">
            <v>X6</v>
          </cell>
          <cell r="H276" t="str">
            <v>F8223110</v>
          </cell>
          <cell r="I276">
            <v>70</v>
          </cell>
          <cell r="J276">
            <v>71.5</v>
          </cell>
        </row>
        <row r="277">
          <cell r="A277" t="str">
            <v>R2544110</v>
          </cell>
          <cell r="B277" t="str">
            <v>XA 29 INTL</v>
          </cell>
          <cell r="C277" t="str">
            <v>9x135</v>
          </cell>
          <cell r="F277" t="str">
            <v>Rear</v>
          </cell>
          <cell r="G277" t="str">
            <v>X6</v>
          </cell>
          <cell r="H277" t="str">
            <v>R2544110</v>
          </cell>
          <cell r="I277">
            <v>85</v>
          </cell>
          <cell r="J277">
            <v>86.5</v>
          </cell>
        </row>
        <row r="278">
          <cell r="A278" t="str">
            <v>R2545110</v>
          </cell>
          <cell r="B278" t="str">
            <v>XA 29 INTL</v>
          </cell>
          <cell r="C278" t="str">
            <v>12x142</v>
          </cell>
          <cell r="F278" t="str">
            <v>Rear</v>
          </cell>
          <cell r="G278" t="str">
            <v>X6</v>
          </cell>
          <cell r="H278" t="str">
            <v>R2545110</v>
          </cell>
          <cell r="I278">
            <v>85</v>
          </cell>
          <cell r="J278">
            <v>86.5</v>
          </cell>
        </row>
        <row r="279">
          <cell r="A279" t="str">
            <v>R2546110</v>
          </cell>
          <cell r="B279" t="str">
            <v>XA 29 INTL</v>
          </cell>
          <cell r="C279" t="str">
            <v>XD/12x142</v>
          </cell>
          <cell r="F279" t="str">
            <v>Rear XD</v>
          </cell>
          <cell r="G279" t="str">
            <v>X6</v>
          </cell>
          <cell r="H279" t="str">
            <v>R2546110</v>
          </cell>
          <cell r="I279">
            <v>97</v>
          </cell>
          <cell r="J279">
            <v>98.5</v>
          </cell>
        </row>
        <row r="280">
          <cell r="A280" t="str">
            <v>R2547110</v>
          </cell>
          <cell r="B280" t="str">
            <v>XA 29 INTL</v>
          </cell>
          <cell r="C280" t="str">
            <v>Boost 12x148</v>
          </cell>
          <cell r="F280" t="str">
            <v>Rear</v>
          </cell>
          <cell r="G280" t="str">
            <v>X6</v>
          </cell>
          <cell r="H280" t="str">
            <v>R2547110</v>
          </cell>
          <cell r="I280">
            <v>85</v>
          </cell>
          <cell r="J280">
            <v>86.5</v>
          </cell>
        </row>
        <row r="281">
          <cell r="A281" t="str">
            <v>R2548110</v>
          </cell>
          <cell r="B281" t="str">
            <v>XA 29 INTL</v>
          </cell>
          <cell r="C281" t="str">
            <v>XD Boost 12x148</v>
          </cell>
          <cell r="F281" t="str">
            <v>Rear XD</v>
          </cell>
          <cell r="G281" t="str">
            <v>X6</v>
          </cell>
          <cell r="H281" t="str">
            <v>R2548110</v>
          </cell>
          <cell r="I281">
            <v>97</v>
          </cell>
          <cell r="J281">
            <v>98.5</v>
          </cell>
        </row>
        <row r="282">
          <cell r="A282" t="str">
            <v>F8216110</v>
          </cell>
          <cell r="B282" t="str">
            <v>XA 27,5 INTL</v>
          </cell>
          <cell r="C282" t="str">
            <v>9x100</v>
          </cell>
          <cell r="E282" t="str">
            <v>tubeless tape 37mm, 
tubeless valve 35m. 
QR adapters &amp; QR for 9mm only</v>
          </cell>
          <cell r="F282" t="str">
            <v>Front</v>
          </cell>
          <cell r="G282" t="str">
            <v>X6</v>
          </cell>
          <cell r="H282" t="str">
            <v>F8216110</v>
          </cell>
          <cell r="I282">
            <v>70</v>
          </cell>
          <cell r="J282">
            <v>71.5</v>
          </cell>
        </row>
        <row r="283">
          <cell r="A283" t="str">
            <v>F8217110</v>
          </cell>
          <cell r="B283" t="str">
            <v>XA 27,5 INTL</v>
          </cell>
          <cell r="C283" t="str">
            <v>15x100</v>
          </cell>
          <cell r="F283" t="str">
            <v>Front</v>
          </cell>
          <cell r="G283" t="str">
            <v>X6</v>
          </cell>
          <cell r="H283" t="str">
            <v>F8217110</v>
          </cell>
          <cell r="I283">
            <v>70</v>
          </cell>
          <cell r="J283">
            <v>71.5</v>
          </cell>
        </row>
        <row r="284">
          <cell r="A284" t="str">
            <v>F8218110</v>
          </cell>
          <cell r="B284" t="str">
            <v>XA 27,5 INTL</v>
          </cell>
          <cell r="C284" t="str">
            <v>Boost 15x110</v>
          </cell>
          <cell r="F284" t="str">
            <v>Front</v>
          </cell>
          <cell r="G284" t="str">
            <v>X6</v>
          </cell>
          <cell r="H284" t="str">
            <v>F8218110</v>
          </cell>
          <cell r="I284">
            <v>70</v>
          </cell>
          <cell r="J284">
            <v>71.5</v>
          </cell>
        </row>
        <row r="285">
          <cell r="A285" t="str">
            <v>R2534110</v>
          </cell>
          <cell r="B285" t="str">
            <v>XA 27,5 INTL</v>
          </cell>
          <cell r="C285" t="str">
            <v>9x135</v>
          </cell>
          <cell r="F285" t="str">
            <v>Rear</v>
          </cell>
          <cell r="G285" t="str">
            <v>X6</v>
          </cell>
          <cell r="H285" t="str">
            <v>R2534110</v>
          </cell>
          <cell r="I285">
            <v>85</v>
          </cell>
          <cell r="J285">
            <v>86.5</v>
          </cell>
        </row>
        <row r="286">
          <cell r="A286" t="str">
            <v>R2535110</v>
          </cell>
          <cell r="B286" t="str">
            <v>XA 27,5 INTL</v>
          </cell>
          <cell r="C286" t="str">
            <v>12x142</v>
          </cell>
          <cell r="F286" t="str">
            <v>Rear</v>
          </cell>
          <cell r="G286" t="str">
            <v>X6</v>
          </cell>
          <cell r="H286" t="str">
            <v>R2535110</v>
          </cell>
          <cell r="I286">
            <v>85</v>
          </cell>
          <cell r="J286">
            <v>86.5</v>
          </cell>
        </row>
        <row r="287">
          <cell r="A287" t="str">
            <v>R2536110</v>
          </cell>
          <cell r="B287" t="str">
            <v>XA 27,5 INTL</v>
          </cell>
          <cell r="C287" t="str">
            <v>XD/12x142</v>
          </cell>
          <cell r="F287" t="str">
            <v>Rear XD</v>
          </cell>
          <cell r="G287" t="str">
            <v>X6</v>
          </cell>
          <cell r="H287" t="str">
            <v>R2536110</v>
          </cell>
          <cell r="I287">
            <v>97</v>
          </cell>
          <cell r="J287">
            <v>98.5</v>
          </cell>
        </row>
        <row r="288">
          <cell r="A288" t="str">
            <v>R2537110</v>
          </cell>
          <cell r="B288" t="str">
            <v>XA 27,5 INTL</v>
          </cell>
          <cell r="C288" t="str">
            <v>Boost 12x148</v>
          </cell>
          <cell r="F288" t="str">
            <v>Rear</v>
          </cell>
          <cell r="G288" t="str">
            <v>X6</v>
          </cell>
          <cell r="H288" t="str">
            <v>R2537110</v>
          </cell>
          <cell r="I288">
            <v>85</v>
          </cell>
          <cell r="J288">
            <v>86.5</v>
          </cell>
        </row>
        <row r="289">
          <cell r="A289" t="str">
            <v>R2538110</v>
          </cell>
          <cell r="B289" t="str">
            <v>XA 27,5 INTL</v>
          </cell>
          <cell r="C289" t="str">
            <v>XD Boost 12x148</v>
          </cell>
          <cell r="F289" t="str">
            <v>Rear XD</v>
          </cell>
          <cell r="G289" t="str">
            <v>X6</v>
          </cell>
          <cell r="H289" t="str">
            <v>R2538110</v>
          </cell>
          <cell r="I289">
            <v>97</v>
          </cell>
          <cell r="J289">
            <v>98.5</v>
          </cell>
        </row>
        <row r="290">
          <cell r="A290" t="str">
            <v>F7338110</v>
          </cell>
          <cell r="B290" t="str">
            <v>DEEMAX DH 27,5 INTL (w/o tyre)</v>
          </cell>
          <cell r="C290" t="str">
            <v>20x110</v>
          </cell>
          <cell r="E290" t="str">
            <v>tubeless valve 35mm</v>
          </cell>
          <cell r="F290" t="str">
            <v>Front</v>
          </cell>
          <cell r="G290" t="str">
            <v>X6</v>
          </cell>
          <cell r="H290" t="str">
            <v>F7338110</v>
          </cell>
          <cell r="I290">
            <v>267</v>
          </cell>
          <cell r="J290">
            <v>268.5</v>
          </cell>
        </row>
        <row r="291">
          <cell r="A291" t="str">
            <v>R1744110</v>
          </cell>
          <cell r="B291" t="str">
            <v>DEEMAX DH 27,5 INTL (w/o tyre)</v>
          </cell>
          <cell r="C291" t="str">
            <v>12x150</v>
          </cell>
          <cell r="F291" t="str">
            <v>Rear</v>
          </cell>
          <cell r="G291" t="str">
            <v>X6</v>
          </cell>
          <cell r="H291" t="str">
            <v>R1744110</v>
          </cell>
          <cell r="I291">
            <v>326</v>
          </cell>
          <cell r="J291">
            <v>327.5</v>
          </cell>
        </row>
        <row r="292">
          <cell r="A292" t="str">
            <v>R1858110</v>
          </cell>
          <cell r="B292" t="str">
            <v>DEEMAX DH 27,5 INTL (w/o tyre)</v>
          </cell>
          <cell r="C292" t="str">
            <v>XD/12x150</v>
          </cell>
          <cell r="F292" t="str">
            <v>Rear XD</v>
          </cell>
          <cell r="G292" t="str">
            <v>X6</v>
          </cell>
          <cell r="H292" t="str">
            <v>R1858110</v>
          </cell>
          <cell r="I292">
            <v>326</v>
          </cell>
          <cell r="J292">
            <v>327.5</v>
          </cell>
        </row>
        <row r="293">
          <cell r="A293" t="str">
            <v>R1859110</v>
          </cell>
          <cell r="B293" t="str">
            <v>DEEMAX DH 27,5 INTL (w/o tyre)</v>
          </cell>
          <cell r="C293" t="str">
            <v>12x157</v>
          </cell>
          <cell r="F293" t="str">
            <v>Rear</v>
          </cell>
          <cell r="G293" t="str">
            <v>X6</v>
          </cell>
          <cell r="H293" t="str">
            <v>R1859110</v>
          </cell>
          <cell r="I293">
            <v>326</v>
          </cell>
          <cell r="J293">
            <v>327.5</v>
          </cell>
        </row>
        <row r="294">
          <cell r="A294" t="str">
            <v>R2858110</v>
          </cell>
          <cell r="B294" t="str">
            <v>DEEMAX DH 27,5 INTL (w/o tyre)</v>
          </cell>
          <cell r="C294" t="str">
            <v>XD/12x157</v>
          </cell>
          <cell r="F294" t="str">
            <v>Rear XD</v>
          </cell>
          <cell r="G294" t="str">
            <v>X6</v>
          </cell>
          <cell r="H294" t="str">
            <v>R2858110</v>
          </cell>
          <cell r="I294">
            <v>326</v>
          </cell>
          <cell r="J294">
            <v>327.5</v>
          </cell>
        </row>
        <row r="295">
          <cell r="A295" t="str">
            <v>F81 741 10</v>
          </cell>
          <cell r="B295" t="str">
            <v>DEEMAX PRO 29 INTL</v>
          </cell>
          <cell r="C295" t="str">
            <v>20x110</v>
          </cell>
          <cell r="E295" t="str">
            <v>tubeless valve 35mm</v>
          </cell>
          <cell r="F295" t="str">
            <v>Front</v>
          </cell>
          <cell r="G295" t="str">
            <v>X6</v>
          </cell>
          <cell r="H295" t="str">
            <v>F81 741 10</v>
          </cell>
          <cell r="I295">
            <v>264</v>
          </cell>
          <cell r="J295">
            <v>265.5</v>
          </cell>
        </row>
        <row r="296">
          <cell r="A296" t="str">
            <v>F81 751 10</v>
          </cell>
          <cell r="B296" t="str">
            <v>DEEMAX PRO 29 INTL</v>
          </cell>
          <cell r="C296" t="str">
            <v>15x100</v>
          </cell>
          <cell r="F296" t="str">
            <v>Front</v>
          </cell>
          <cell r="G296" t="str">
            <v>X6</v>
          </cell>
          <cell r="H296" t="str">
            <v>F81 751 10</v>
          </cell>
          <cell r="I296">
            <v>264</v>
          </cell>
          <cell r="J296">
            <v>265.5</v>
          </cell>
        </row>
        <row r="297">
          <cell r="A297" t="str">
            <v>F81 761 10</v>
          </cell>
          <cell r="B297" t="str">
            <v>DEEMAX PRO 29 INTL</v>
          </cell>
          <cell r="C297" t="str">
            <v>Boost 15x110</v>
          </cell>
          <cell r="F297" t="str">
            <v>Front</v>
          </cell>
          <cell r="G297" t="str">
            <v>X6</v>
          </cell>
          <cell r="H297" t="str">
            <v>F81 761 10</v>
          </cell>
          <cell r="I297">
            <v>264</v>
          </cell>
          <cell r="J297">
            <v>265.5</v>
          </cell>
        </row>
        <row r="298">
          <cell r="A298" t="str">
            <v>R24 521 10</v>
          </cell>
          <cell r="B298" t="str">
            <v>DEEMAX PRO 29 INTL</v>
          </cell>
          <cell r="C298" t="str">
            <v>12x142</v>
          </cell>
          <cell r="F298" t="str">
            <v>Rear</v>
          </cell>
          <cell r="G298" t="str">
            <v>X6</v>
          </cell>
          <cell r="H298" t="str">
            <v>R24 521 10</v>
          </cell>
          <cell r="I298">
            <v>321</v>
          </cell>
          <cell r="J298">
            <v>322.5</v>
          </cell>
        </row>
        <row r="299">
          <cell r="A299" t="str">
            <v>R24 531 10</v>
          </cell>
          <cell r="B299" t="str">
            <v>DEEMAX PRO 29 INTL</v>
          </cell>
          <cell r="C299" t="str">
            <v>XD/12x142</v>
          </cell>
          <cell r="F299" t="str">
            <v>Rear XD</v>
          </cell>
          <cell r="G299" t="str">
            <v>X6</v>
          </cell>
          <cell r="H299" t="str">
            <v>R24 531 10</v>
          </cell>
          <cell r="I299">
            <v>321</v>
          </cell>
          <cell r="J299">
            <v>322.5</v>
          </cell>
        </row>
        <row r="300">
          <cell r="A300" t="str">
            <v>R24 541 10</v>
          </cell>
          <cell r="B300" t="str">
            <v>DEEMAX PRO 29 INTL</v>
          </cell>
          <cell r="C300" t="str">
            <v>Boost 12x148</v>
          </cell>
          <cell r="F300" t="str">
            <v>Rear</v>
          </cell>
          <cell r="G300" t="str">
            <v>X6</v>
          </cell>
          <cell r="H300" t="str">
            <v>R24 541 10</v>
          </cell>
          <cell r="I300">
            <v>321</v>
          </cell>
          <cell r="J300">
            <v>322.5</v>
          </cell>
        </row>
        <row r="301">
          <cell r="A301" t="str">
            <v>R24 551 10</v>
          </cell>
          <cell r="B301" t="str">
            <v>DEEMAX PRO 29 INTL</v>
          </cell>
          <cell r="C301" t="str">
            <v>XD Boost 12x148</v>
          </cell>
          <cell r="F301" t="str">
            <v>Rear XD</v>
          </cell>
          <cell r="G301" t="str">
            <v>X6</v>
          </cell>
          <cell r="H301" t="str">
            <v>R24 551 10</v>
          </cell>
          <cell r="I301">
            <v>321</v>
          </cell>
          <cell r="J301">
            <v>322.5</v>
          </cell>
        </row>
        <row r="302">
          <cell r="A302" t="str">
            <v>F83 751 10</v>
          </cell>
          <cell r="B302" t="str">
            <v>DEEMAX PRO 27,5 INTL</v>
          </cell>
          <cell r="C302" t="str">
            <v>20x110</v>
          </cell>
          <cell r="E302" t="str">
            <v>tubeless valve 35mm</v>
          </cell>
          <cell r="F302" t="str">
            <v>Front</v>
          </cell>
          <cell r="G302" t="str">
            <v>X6</v>
          </cell>
          <cell r="H302" t="str">
            <v>F83 751 10</v>
          </cell>
          <cell r="I302">
            <v>264</v>
          </cell>
          <cell r="J302">
            <v>265.5</v>
          </cell>
        </row>
        <row r="303">
          <cell r="A303" t="str">
            <v>F83 731 10</v>
          </cell>
          <cell r="B303" t="str">
            <v>DEEMAX PRO 27,5 INTL</v>
          </cell>
          <cell r="C303" t="str">
            <v>15x100</v>
          </cell>
          <cell r="F303" t="str">
            <v>Front</v>
          </cell>
          <cell r="G303" t="str">
            <v>X6</v>
          </cell>
          <cell r="H303" t="str">
            <v>F83 731 10</v>
          </cell>
          <cell r="I303">
            <v>264</v>
          </cell>
          <cell r="J303">
            <v>265.5</v>
          </cell>
        </row>
        <row r="304">
          <cell r="A304" t="str">
            <v>F83 741 10</v>
          </cell>
          <cell r="B304" t="str">
            <v>DEEMAX PRO 27,5 INTL</v>
          </cell>
          <cell r="C304" t="str">
            <v>Boost 15x110</v>
          </cell>
          <cell r="F304" t="str">
            <v>Front</v>
          </cell>
          <cell r="G304" t="str">
            <v>X6</v>
          </cell>
          <cell r="H304" t="str">
            <v>F83 741 10</v>
          </cell>
          <cell r="I304">
            <v>264</v>
          </cell>
          <cell r="J304">
            <v>265.5</v>
          </cell>
        </row>
        <row r="305">
          <cell r="A305" t="str">
            <v>R28 011 10</v>
          </cell>
          <cell r="B305" t="str">
            <v>DEEMAX PRO 27,5 INTL</v>
          </cell>
          <cell r="C305" t="str">
            <v>12x142</v>
          </cell>
          <cell r="F305" t="str">
            <v>Rear</v>
          </cell>
          <cell r="G305" t="str">
            <v>X6</v>
          </cell>
          <cell r="H305" t="str">
            <v>R28 011 10</v>
          </cell>
          <cell r="I305">
            <v>321</v>
          </cell>
          <cell r="J305">
            <v>322.5</v>
          </cell>
        </row>
        <row r="306">
          <cell r="A306" t="str">
            <v>R28 021 10</v>
          </cell>
          <cell r="B306" t="str">
            <v>DEEMAX PRO 27,5 INTL</v>
          </cell>
          <cell r="C306" t="str">
            <v>XD/12x142</v>
          </cell>
          <cell r="F306" t="str">
            <v>Rear XD</v>
          </cell>
          <cell r="G306" t="str">
            <v>X6</v>
          </cell>
          <cell r="H306" t="str">
            <v>R28 021 10</v>
          </cell>
          <cell r="I306">
            <v>321</v>
          </cell>
          <cell r="J306">
            <v>322.5</v>
          </cell>
        </row>
        <row r="307">
          <cell r="A307" t="str">
            <v>R28 031 10</v>
          </cell>
          <cell r="B307" t="str">
            <v>DEEMAX PRO 27,5 INTL</v>
          </cell>
          <cell r="C307" t="str">
            <v>Boost 12x148</v>
          </cell>
          <cell r="F307" t="str">
            <v>Rear</v>
          </cell>
          <cell r="G307" t="str">
            <v>X6</v>
          </cell>
          <cell r="H307" t="str">
            <v>R28 031 10</v>
          </cell>
          <cell r="I307">
            <v>321</v>
          </cell>
          <cell r="J307">
            <v>322.5</v>
          </cell>
        </row>
        <row r="308">
          <cell r="A308" t="str">
            <v>R28 041 10</v>
          </cell>
          <cell r="B308" t="str">
            <v>DEEMAX PRO 27,5 INTL</v>
          </cell>
          <cell r="C308" t="str">
            <v>XD Boost 12x148</v>
          </cell>
          <cell r="F308" t="str">
            <v>Rear XD</v>
          </cell>
          <cell r="G308" t="str">
            <v>X6</v>
          </cell>
          <cell r="H308" t="str">
            <v>R28 041 10</v>
          </cell>
          <cell r="I308">
            <v>321</v>
          </cell>
          <cell r="J308">
            <v>322.5</v>
          </cell>
        </row>
        <row r="309">
          <cell r="A309" t="str">
            <v>F8242110</v>
          </cell>
          <cell r="B309" t="str">
            <v>DEEMAX ELITE 29 INTL</v>
          </cell>
          <cell r="C309" t="str">
            <v>20x110</v>
          </cell>
          <cell r="E309" t="str">
            <v>tubeless valve 35mm</v>
          </cell>
          <cell r="F309" t="str">
            <v>Front</v>
          </cell>
          <cell r="G309" t="str">
            <v>X6</v>
          </cell>
          <cell r="H309" t="str">
            <v>F8242110</v>
          </cell>
          <cell r="I309">
            <v>149</v>
          </cell>
          <cell r="J309">
            <v>150.5</v>
          </cell>
        </row>
        <row r="310">
          <cell r="A310" t="str">
            <v>F8412110</v>
          </cell>
          <cell r="B310" t="str">
            <v>DEEMAX ELITE 29 INTL</v>
          </cell>
          <cell r="C310" t="str">
            <v>15x100</v>
          </cell>
          <cell r="F310" t="str">
            <v>Front</v>
          </cell>
          <cell r="G310" t="str">
            <v>X6</v>
          </cell>
          <cell r="H310" t="str">
            <v>F8412110</v>
          </cell>
          <cell r="I310">
            <v>149</v>
          </cell>
          <cell r="J310">
            <v>150.5</v>
          </cell>
        </row>
        <row r="311">
          <cell r="A311" t="str">
            <v>F8243110</v>
          </cell>
          <cell r="B311" t="str">
            <v>DEEMAX ELITE 29 INTL</v>
          </cell>
          <cell r="C311" t="str">
            <v>Boost 15x110</v>
          </cell>
          <cell r="F311" t="str">
            <v>Front</v>
          </cell>
          <cell r="G311" t="str">
            <v>X6</v>
          </cell>
          <cell r="H311" t="str">
            <v>F8243110</v>
          </cell>
          <cell r="I311">
            <v>149</v>
          </cell>
          <cell r="J311">
            <v>150.5</v>
          </cell>
        </row>
        <row r="312">
          <cell r="A312" t="str">
            <v>R2852110</v>
          </cell>
          <cell r="B312" t="str">
            <v>DEEMAX ELITE 29 INTL</v>
          </cell>
          <cell r="C312" t="str">
            <v>12x142</v>
          </cell>
          <cell r="F312" t="str">
            <v>Rear</v>
          </cell>
          <cell r="G312" t="str">
            <v>X6</v>
          </cell>
          <cell r="H312" t="str">
            <v>R2852110</v>
          </cell>
          <cell r="I312">
            <v>182</v>
          </cell>
          <cell r="J312">
            <v>183.5</v>
          </cell>
        </row>
        <row r="313">
          <cell r="A313" t="str">
            <v>R2853110</v>
          </cell>
          <cell r="B313" t="str">
            <v>DEEMAX ELITE 29 INTL</v>
          </cell>
          <cell r="C313" t="str">
            <v>XD/12x142</v>
          </cell>
          <cell r="F313" t="str">
            <v>Rear XD</v>
          </cell>
          <cell r="G313" t="str">
            <v>X6</v>
          </cell>
          <cell r="H313" t="str">
            <v>R2853110</v>
          </cell>
          <cell r="I313">
            <v>182</v>
          </cell>
          <cell r="J313">
            <v>183.5</v>
          </cell>
        </row>
        <row r="314">
          <cell r="A314" t="str">
            <v>R2583110</v>
          </cell>
          <cell r="B314" t="str">
            <v>DEEMAX ELITE 29 INTL</v>
          </cell>
          <cell r="C314" t="str">
            <v>Boost 12x148</v>
          </cell>
          <cell r="F314" t="str">
            <v>Rear</v>
          </cell>
          <cell r="G314" t="str">
            <v>X6</v>
          </cell>
          <cell r="H314" t="str">
            <v>R2583110</v>
          </cell>
          <cell r="I314">
            <v>182</v>
          </cell>
          <cell r="J314">
            <v>183.5</v>
          </cell>
        </row>
        <row r="315">
          <cell r="A315" t="str">
            <v>R2854110</v>
          </cell>
          <cell r="B315" t="str">
            <v>DEEMAX ELITE 29 INTL</v>
          </cell>
          <cell r="C315" t="str">
            <v>XD Boost 12x148</v>
          </cell>
          <cell r="F315" t="str">
            <v>Rear XD</v>
          </cell>
          <cell r="G315" t="str">
            <v>X6</v>
          </cell>
          <cell r="H315" t="str">
            <v>R2854110</v>
          </cell>
          <cell r="I315">
            <v>182</v>
          </cell>
          <cell r="J315">
            <v>183.5</v>
          </cell>
        </row>
        <row r="316">
          <cell r="A316" t="str">
            <v>F8279110</v>
          </cell>
          <cell r="B316" t="str">
            <v>DEEMAX ELITE 27,5 INTL</v>
          </cell>
          <cell r="C316" t="str">
            <v>20x110</v>
          </cell>
          <cell r="E316" t="str">
            <v>tubeless valve 35mm</v>
          </cell>
          <cell r="F316" t="str">
            <v>Front</v>
          </cell>
          <cell r="G316" t="str">
            <v>X6</v>
          </cell>
          <cell r="H316" t="str">
            <v>F8279110</v>
          </cell>
          <cell r="I316">
            <v>149</v>
          </cell>
          <cell r="J316">
            <v>150.5</v>
          </cell>
        </row>
        <row r="317">
          <cell r="A317" t="str">
            <v>F8413110</v>
          </cell>
          <cell r="B317" t="str">
            <v>DEEMAX ELITE 27,5 INTL</v>
          </cell>
          <cell r="C317" t="str">
            <v>15x100</v>
          </cell>
          <cell r="F317" t="str">
            <v>Front</v>
          </cell>
          <cell r="G317" t="str">
            <v>X6</v>
          </cell>
          <cell r="H317" t="str">
            <v>F8413110</v>
          </cell>
          <cell r="I317">
            <v>149</v>
          </cell>
          <cell r="J317">
            <v>150.5</v>
          </cell>
        </row>
        <row r="318">
          <cell r="A318" t="str">
            <v>F8278110</v>
          </cell>
          <cell r="B318" t="str">
            <v>DEEMAX ELITE 27,5 INTL</v>
          </cell>
          <cell r="C318" t="str">
            <v>Boost 15x110</v>
          </cell>
          <cell r="F318" t="str">
            <v>Front</v>
          </cell>
          <cell r="G318" t="str">
            <v>X6</v>
          </cell>
          <cell r="H318" t="str">
            <v>F8278110</v>
          </cell>
          <cell r="I318">
            <v>149</v>
          </cell>
          <cell r="J318">
            <v>150.5</v>
          </cell>
        </row>
        <row r="319">
          <cell r="A319" t="str">
            <v>R2855110</v>
          </cell>
          <cell r="B319" t="str">
            <v>DEEMAX ELITE 27,5 INTL</v>
          </cell>
          <cell r="C319" t="str">
            <v>12x142</v>
          </cell>
          <cell r="F319" t="str">
            <v>Rear</v>
          </cell>
          <cell r="G319" t="str">
            <v>X6</v>
          </cell>
          <cell r="H319" t="str">
            <v>R2855110</v>
          </cell>
          <cell r="I319">
            <v>182</v>
          </cell>
          <cell r="J319">
            <v>183.5</v>
          </cell>
        </row>
        <row r="320">
          <cell r="A320" t="str">
            <v>R2856110</v>
          </cell>
          <cell r="B320" t="str">
            <v>DEEMAX ELITE 27,5 INTL</v>
          </cell>
          <cell r="C320" t="str">
            <v>XD/12x142</v>
          </cell>
          <cell r="F320" t="str">
            <v>Rear XD</v>
          </cell>
          <cell r="G320" t="str">
            <v>X6</v>
          </cell>
          <cell r="H320" t="str">
            <v>R2856110</v>
          </cell>
          <cell r="I320">
            <v>182</v>
          </cell>
          <cell r="J320">
            <v>183.5</v>
          </cell>
        </row>
        <row r="321">
          <cell r="A321" t="str">
            <v>R2635110</v>
          </cell>
          <cell r="B321" t="str">
            <v>DEEMAX ELITE 27,5 INTL</v>
          </cell>
          <cell r="C321" t="str">
            <v>Boost 12x148</v>
          </cell>
          <cell r="F321" t="str">
            <v>Rear</v>
          </cell>
          <cell r="G321" t="str">
            <v>X6</v>
          </cell>
          <cell r="H321" t="str">
            <v>R2635110</v>
          </cell>
          <cell r="I321">
            <v>182</v>
          </cell>
          <cell r="J321">
            <v>183.5</v>
          </cell>
        </row>
        <row r="322">
          <cell r="A322" t="str">
            <v>R2857110</v>
          </cell>
          <cell r="B322" t="str">
            <v>DEEMAX ELITE 27,5 INTL</v>
          </cell>
          <cell r="C322" t="str">
            <v>XD Boost 12x148</v>
          </cell>
          <cell r="F322" t="str">
            <v>Rear XD</v>
          </cell>
          <cell r="G322" t="str">
            <v>X6</v>
          </cell>
          <cell r="H322" t="str">
            <v>R2857110</v>
          </cell>
          <cell r="I322">
            <v>182</v>
          </cell>
          <cell r="J322">
            <v>183.5</v>
          </cell>
        </row>
        <row r="323">
          <cell r="A323" t="str">
            <v>REFERENCE</v>
          </cell>
          <cell r="B323" t="str">
            <v>MODEL</v>
          </cell>
          <cell r="D323" t="str">
            <v>TYRE / TUBULAR TYPE</v>
          </cell>
          <cell r="E323" t="str">
            <v>WHEEL ACCESSORIES</v>
          </cell>
          <cell r="F323" t="str">
            <v>DRILLING</v>
          </cell>
          <cell r="G323" t="str">
            <v>BY</v>
          </cell>
          <cell r="H323" t="str">
            <v>REFERENCE</v>
          </cell>
          <cell r="I323" t="str">
            <v>MY19
GROSS PRICE €
EXW ROMANIA</v>
          </cell>
          <cell r="J323" t="str">
            <v>MY19
GROSS PRICE €
DDP EUROPE</v>
          </cell>
        </row>
        <row r="325">
          <cell r="A325" t="str">
            <v>J3510128</v>
          </cell>
          <cell r="B325" t="str">
            <v>E-XM 430 Disc 29</v>
          </cell>
          <cell r="C325" t="str">
            <v>-</v>
          </cell>
          <cell r="F325" t="str">
            <v>28</v>
          </cell>
          <cell r="H325" t="str">
            <v>J3510128</v>
          </cell>
          <cell r="I325">
            <v>19.100000000000001</v>
          </cell>
          <cell r="J325">
            <v>19.600000000000001</v>
          </cell>
        </row>
        <row r="326">
          <cell r="A326" t="str">
            <v>J3500128</v>
          </cell>
          <cell r="B326" t="str">
            <v>E-XM 430 Disc 27,5</v>
          </cell>
          <cell r="C326" t="str">
            <v>-</v>
          </cell>
          <cell r="F326" t="str">
            <v>28</v>
          </cell>
          <cell r="H326" t="str">
            <v>J3500128</v>
          </cell>
          <cell r="I326">
            <v>19</v>
          </cell>
          <cell r="J326">
            <v>19.5</v>
          </cell>
        </row>
        <row r="327">
          <cell r="A327" t="str">
            <v>J3520128</v>
          </cell>
          <cell r="B327" t="str">
            <v>E-XM 435 Disc 27,5</v>
          </cell>
          <cell r="C327" t="str">
            <v>-</v>
          </cell>
          <cell r="F327" t="str">
            <v>28</v>
          </cell>
          <cell r="H327" t="str">
            <v>J3520128</v>
          </cell>
          <cell r="I327">
            <v>19.600000000000001</v>
          </cell>
          <cell r="J327">
            <v>20.100000000000001</v>
          </cell>
        </row>
        <row r="328">
          <cell r="A328" t="str">
            <v>J3130128</v>
          </cell>
          <cell r="B328" t="str">
            <v>XC 821 Disc 29 Black</v>
          </cell>
          <cell r="C328" t="str">
            <v>-</v>
          </cell>
          <cell r="F328">
            <v>28</v>
          </cell>
          <cell r="H328" t="str">
            <v>J3130128</v>
          </cell>
          <cell r="I328">
            <v>27.8</v>
          </cell>
          <cell r="J328">
            <v>28.3</v>
          </cell>
        </row>
        <row r="329">
          <cell r="A329" t="str">
            <v>J3130132</v>
          </cell>
          <cell r="B329" t="str">
            <v>XC 821 Disc 29 Black</v>
          </cell>
          <cell r="C329" t="str">
            <v>-</v>
          </cell>
          <cell r="F329">
            <v>32</v>
          </cell>
          <cell r="H329" t="str">
            <v>J3130132</v>
          </cell>
          <cell r="I329">
            <v>27.8</v>
          </cell>
          <cell r="J329">
            <v>28.3</v>
          </cell>
        </row>
        <row r="330">
          <cell r="A330" t="str">
            <v>J3120128</v>
          </cell>
          <cell r="B330" t="str">
            <v>XC 821 Disc 27,5 Black</v>
          </cell>
          <cell r="C330" t="str">
            <v>-</v>
          </cell>
          <cell r="F330">
            <v>28</v>
          </cell>
          <cell r="H330" t="str">
            <v>J3120128</v>
          </cell>
          <cell r="I330">
            <v>27.7</v>
          </cell>
          <cell r="J330">
            <v>28.2</v>
          </cell>
        </row>
        <row r="331">
          <cell r="A331" t="str">
            <v>J3120132</v>
          </cell>
          <cell r="B331" t="str">
            <v>XC 821 Disc 27,5 Black</v>
          </cell>
          <cell r="C331" t="str">
            <v>-</v>
          </cell>
          <cell r="F331">
            <v>32</v>
          </cell>
          <cell r="H331" t="str">
            <v>J3120132</v>
          </cell>
          <cell r="I331">
            <v>27.7</v>
          </cell>
          <cell r="J331">
            <v>28.2</v>
          </cell>
        </row>
        <row r="332">
          <cell r="A332" t="str">
            <v>J3150128</v>
          </cell>
          <cell r="B332" t="str">
            <v>XC 621 Disc 29 Black</v>
          </cell>
          <cell r="C332" t="str">
            <v>-</v>
          </cell>
          <cell r="F332">
            <v>28</v>
          </cell>
          <cell r="H332" t="str">
            <v>J3150128</v>
          </cell>
          <cell r="I332">
            <v>14.7</v>
          </cell>
          <cell r="J332">
            <v>15.2</v>
          </cell>
        </row>
        <row r="333">
          <cell r="A333" t="str">
            <v>J3150132</v>
          </cell>
          <cell r="B333" t="str">
            <v>XC 621 Disc 29 Black</v>
          </cell>
          <cell r="C333" t="str">
            <v>-</v>
          </cell>
          <cell r="F333">
            <v>32</v>
          </cell>
          <cell r="H333" t="str">
            <v>J3150132</v>
          </cell>
          <cell r="I333">
            <v>14.7</v>
          </cell>
          <cell r="J333">
            <v>15.2</v>
          </cell>
        </row>
        <row r="334">
          <cell r="A334" t="str">
            <v>J3140128</v>
          </cell>
          <cell r="B334" t="str">
            <v>XC 621 Disc 27,5 Black</v>
          </cell>
          <cell r="C334" t="str">
            <v>-</v>
          </cell>
          <cell r="F334">
            <v>28</v>
          </cell>
          <cell r="H334" t="str">
            <v>J3140128</v>
          </cell>
          <cell r="I334">
            <v>14.6</v>
          </cell>
          <cell r="J334">
            <v>15.1</v>
          </cell>
        </row>
        <row r="335">
          <cell r="A335" t="str">
            <v>J3140132</v>
          </cell>
          <cell r="B335" t="str">
            <v>XC 621 Disc 27,5 Black</v>
          </cell>
          <cell r="C335" t="str">
            <v>-</v>
          </cell>
          <cell r="F335">
            <v>32</v>
          </cell>
          <cell r="H335" t="str">
            <v>J3140132</v>
          </cell>
          <cell r="I335">
            <v>14.6</v>
          </cell>
          <cell r="J335">
            <v>15.1</v>
          </cell>
        </row>
        <row r="336">
          <cell r="A336" t="str">
            <v>J3170128</v>
          </cell>
          <cell r="B336" t="str">
            <v>XC 421 Disc 29 Black</v>
          </cell>
          <cell r="C336" t="str">
            <v>-</v>
          </cell>
          <cell r="F336">
            <v>28</v>
          </cell>
          <cell r="H336" t="str">
            <v>J3170128</v>
          </cell>
          <cell r="I336">
            <v>12.4</v>
          </cell>
          <cell r="J336">
            <v>12.9</v>
          </cell>
        </row>
        <row r="337">
          <cell r="A337" t="str">
            <v>J3170132</v>
          </cell>
          <cell r="B337" t="str">
            <v>XC 421 Disc 29 Black</v>
          </cell>
          <cell r="C337" t="str">
            <v>-</v>
          </cell>
          <cell r="F337">
            <v>32</v>
          </cell>
          <cell r="H337" t="str">
            <v>J3170132</v>
          </cell>
          <cell r="I337">
            <v>12.4</v>
          </cell>
          <cell r="J337">
            <v>12.9</v>
          </cell>
        </row>
        <row r="338">
          <cell r="A338" t="str">
            <v>J3160128</v>
          </cell>
          <cell r="B338" t="str">
            <v>XC 421 Disc 27,5 Black</v>
          </cell>
          <cell r="C338" t="str">
            <v>-</v>
          </cell>
          <cell r="F338">
            <v>28</v>
          </cell>
          <cell r="H338" t="str">
            <v>J3160128</v>
          </cell>
          <cell r="I338">
            <v>12.3</v>
          </cell>
          <cell r="J338">
            <v>12.8</v>
          </cell>
        </row>
        <row r="339">
          <cell r="A339" t="str">
            <v>J3160132</v>
          </cell>
          <cell r="B339" t="str">
            <v>XC 421 Disc 27,5 Black</v>
          </cell>
          <cell r="C339" t="str">
            <v>-</v>
          </cell>
          <cell r="F339">
            <v>32</v>
          </cell>
          <cell r="H339" t="str">
            <v>J3160132</v>
          </cell>
          <cell r="I339">
            <v>12.3</v>
          </cell>
          <cell r="J339">
            <v>12.8</v>
          </cell>
        </row>
        <row r="340">
          <cell r="A340" t="str">
            <v>J2580132</v>
          </cell>
          <cell r="B340" t="str">
            <v>XM 319 Disc 29 Black</v>
          </cell>
          <cell r="C340" t="str">
            <v>-</v>
          </cell>
          <cell r="F340">
            <v>32</v>
          </cell>
          <cell r="H340" t="str">
            <v>J2580132</v>
          </cell>
          <cell r="I340">
            <v>11.8</v>
          </cell>
          <cell r="J340">
            <v>12.3</v>
          </cell>
          <cell r="K340">
            <v>8.6999999999999993</v>
          </cell>
          <cell r="L340">
            <v>253.94</v>
          </cell>
        </row>
        <row r="341">
          <cell r="A341" t="str">
            <v>J2580136</v>
          </cell>
          <cell r="B341" t="str">
            <v>XM 319 Disc 29 Black</v>
          </cell>
          <cell r="C341" t="str">
            <v>-</v>
          </cell>
          <cell r="F341">
            <v>36</v>
          </cell>
          <cell r="H341" t="str">
            <v>J2580136</v>
          </cell>
          <cell r="I341">
            <v>11.8</v>
          </cell>
          <cell r="J341">
            <v>12.3</v>
          </cell>
          <cell r="K341">
            <v>8.6999999999999993</v>
          </cell>
          <cell r="L341">
            <v>253.94</v>
          </cell>
        </row>
        <row r="342">
          <cell r="A342" t="str">
            <v>J2570132</v>
          </cell>
          <cell r="B342" t="str">
            <v>XM 319 Disc 27,5 Black</v>
          </cell>
          <cell r="C342" t="str">
            <v>-</v>
          </cell>
          <cell r="F342">
            <v>32</v>
          </cell>
          <cell r="H342" t="str">
            <v>J2570132</v>
          </cell>
          <cell r="I342">
            <v>11.6</v>
          </cell>
          <cell r="J342">
            <v>12.1</v>
          </cell>
          <cell r="K342">
            <v>8.6999999999999993</v>
          </cell>
          <cell r="L342">
            <v>253.94</v>
          </cell>
        </row>
        <row r="343">
          <cell r="A343" t="str">
            <v>J2570136</v>
          </cell>
          <cell r="B343" t="str">
            <v>XM 319 Disc 27,5 Black</v>
          </cell>
          <cell r="C343" t="str">
            <v>-</v>
          </cell>
          <cell r="F343">
            <v>36</v>
          </cell>
          <cell r="H343" t="str">
            <v>J2570136</v>
          </cell>
          <cell r="I343">
            <v>11.6</v>
          </cell>
          <cell r="J343">
            <v>12.1</v>
          </cell>
          <cell r="K343">
            <v>8.6999999999999993</v>
          </cell>
          <cell r="L343">
            <v>253.94</v>
          </cell>
        </row>
        <row r="344">
          <cell r="A344" t="str">
            <v>J2560132</v>
          </cell>
          <cell r="B344" t="str">
            <v>XM 319 Disc 26 Black</v>
          </cell>
          <cell r="C344" t="str">
            <v>-</v>
          </cell>
          <cell r="F344">
            <v>32</v>
          </cell>
          <cell r="H344" t="str">
            <v>J2560132</v>
          </cell>
          <cell r="I344">
            <v>11.5</v>
          </cell>
          <cell r="J344">
            <v>12</v>
          </cell>
          <cell r="K344">
            <v>8.6999999999999993</v>
          </cell>
          <cell r="L344">
            <v>253.94</v>
          </cell>
        </row>
        <row r="345">
          <cell r="A345" t="str">
            <v>J2560136</v>
          </cell>
          <cell r="B345" t="str">
            <v>XM 319 Disc 26 Black</v>
          </cell>
          <cell r="C345" t="str">
            <v>-</v>
          </cell>
          <cell r="F345">
            <v>36</v>
          </cell>
          <cell r="H345" t="str">
            <v>J2560136</v>
          </cell>
          <cell r="I345">
            <v>11.5</v>
          </cell>
          <cell r="J345">
            <v>12</v>
          </cell>
          <cell r="K345">
            <v>8.6999999999999993</v>
          </cell>
          <cell r="L345">
            <v>253.94</v>
          </cell>
        </row>
        <row r="346">
          <cell r="A346" t="str">
            <v>J2720132</v>
          </cell>
          <cell r="B346" t="str">
            <v>XM 119 Disc 29 Black</v>
          </cell>
          <cell r="C346" t="str">
            <v>-</v>
          </cell>
          <cell r="F346">
            <v>32</v>
          </cell>
          <cell r="H346" t="str">
            <v>J2720132</v>
          </cell>
          <cell r="I346">
            <v>10.7</v>
          </cell>
          <cell r="J346">
            <v>11.2</v>
          </cell>
          <cell r="K346">
            <v>7.45</v>
          </cell>
          <cell r="L346">
            <v>217.45</v>
          </cell>
        </row>
        <row r="347">
          <cell r="A347" t="str">
            <v>J2720136</v>
          </cell>
          <cell r="B347" t="str">
            <v>XM 119 Disc 29 Black</v>
          </cell>
          <cell r="C347" t="str">
            <v>-</v>
          </cell>
          <cell r="F347">
            <v>36</v>
          </cell>
          <cell r="H347" t="str">
            <v>J2720136</v>
          </cell>
          <cell r="I347">
            <v>10.7</v>
          </cell>
          <cell r="J347">
            <v>11.2</v>
          </cell>
          <cell r="K347">
            <v>7.45</v>
          </cell>
          <cell r="L347">
            <v>217.45</v>
          </cell>
        </row>
        <row r="348">
          <cell r="A348" t="str">
            <v>J2590132</v>
          </cell>
          <cell r="B348" t="str">
            <v>XM 119 Disc 27,5 Black</v>
          </cell>
          <cell r="C348" t="str">
            <v>-</v>
          </cell>
          <cell r="F348">
            <v>32</v>
          </cell>
          <cell r="H348" t="str">
            <v>J2590132</v>
          </cell>
          <cell r="I348">
            <v>10.6</v>
          </cell>
          <cell r="J348">
            <v>11.1</v>
          </cell>
          <cell r="K348">
            <v>7.45</v>
          </cell>
          <cell r="L348">
            <v>217.45</v>
          </cell>
        </row>
        <row r="349">
          <cell r="A349" t="str">
            <v>J2680132</v>
          </cell>
          <cell r="B349" t="str">
            <v>XM 119 Disc 26 Black</v>
          </cell>
          <cell r="C349" t="str">
            <v>-</v>
          </cell>
          <cell r="F349">
            <v>32</v>
          </cell>
          <cell r="H349" t="str">
            <v>J2680132</v>
          </cell>
          <cell r="I349">
            <v>10.5</v>
          </cell>
          <cell r="J349">
            <v>11</v>
          </cell>
          <cell r="K349">
            <v>7.45</v>
          </cell>
          <cell r="L349">
            <v>217.45</v>
          </cell>
        </row>
        <row r="350">
          <cell r="A350" t="str">
            <v>J3190132</v>
          </cell>
          <cell r="B350" t="str">
            <v>XM 824 Disc 29 Black</v>
          </cell>
          <cell r="C350" t="str">
            <v>-</v>
          </cell>
          <cell r="F350">
            <v>32</v>
          </cell>
          <cell r="H350" t="str">
            <v>J3190132</v>
          </cell>
          <cell r="I350">
            <v>28.1</v>
          </cell>
          <cell r="J350">
            <v>28.6</v>
          </cell>
        </row>
        <row r="351">
          <cell r="A351" t="str">
            <v>J3180132</v>
          </cell>
          <cell r="B351" t="str">
            <v>XM 824 Disc 27,5 Black</v>
          </cell>
          <cell r="C351" t="str">
            <v>-</v>
          </cell>
          <cell r="F351">
            <v>32</v>
          </cell>
          <cell r="H351" t="str">
            <v>J3180132</v>
          </cell>
          <cell r="I351">
            <v>28</v>
          </cell>
          <cell r="J351">
            <v>28.5</v>
          </cell>
        </row>
        <row r="352">
          <cell r="A352" t="str">
            <v>J3210132</v>
          </cell>
          <cell r="B352" t="str">
            <v>XM 624 Disc 29 Black</v>
          </cell>
          <cell r="C352" t="str">
            <v>-</v>
          </cell>
          <cell r="F352">
            <v>32</v>
          </cell>
          <cell r="H352" t="str">
            <v>J3210132</v>
          </cell>
          <cell r="I352">
            <v>15</v>
          </cell>
          <cell r="J352">
            <v>15.5</v>
          </cell>
        </row>
        <row r="353">
          <cell r="A353" t="str">
            <v>J3200132</v>
          </cell>
          <cell r="B353" t="str">
            <v>XM 624 Disc 27,5 Black</v>
          </cell>
          <cell r="C353" t="str">
            <v>-</v>
          </cell>
          <cell r="F353">
            <v>32</v>
          </cell>
          <cell r="H353" t="str">
            <v>J3200132</v>
          </cell>
          <cell r="I353">
            <v>14.9</v>
          </cell>
          <cell r="J353">
            <v>15.4</v>
          </cell>
        </row>
        <row r="354">
          <cell r="A354" t="str">
            <v>J3230132</v>
          </cell>
          <cell r="B354" t="str">
            <v>XM 424 Disc 29 Black</v>
          </cell>
          <cell r="C354" t="str">
            <v>-</v>
          </cell>
          <cell r="F354">
            <v>32</v>
          </cell>
          <cell r="H354" t="str">
            <v>J3230132</v>
          </cell>
          <cell r="I354">
            <v>12.8</v>
          </cell>
          <cell r="J354">
            <v>13.3</v>
          </cell>
        </row>
        <row r="355">
          <cell r="A355" t="str">
            <v>J3220132</v>
          </cell>
          <cell r="B355" t="str">
            <v>XM 424 Disc 27,5 Black</v>
          </cell>
          <cell r="C355" t="str">
            <v>-</v>
          </cell>
          <cell r="F355">
            <v>32</v>
          </cell>
          <cell r="H355" t="str">
            <v>J3220132</v>
          </cell>
          <cell r="I355">
            <v>12.7</v>
          </cell>
          <cell r="J355">
            <v>13.2</v>
          </cell>
        </row>
        <row r="356">
          <cell r="A356" t="str">
            <v>J3490128</v>
          </cell>
          <cell r="B356" t="str">
            <v>XM 430 Disc 29</v>
          </cell>
          <cell r="C356" t="str">
            <v>-</v>
          </cell>
          <cell r="F356" t="str">
            <v>28</v>
          </cell>
          <cell r="H356" t="str">
            <v>J3490128</v>
          </cell>
          <cell r="I356">
            <v>16.899999999999999</v>
          </cell>
          <cell r="J356">
            <v>17.399999999999999</v>
          </cell>
        </row>
        <row r="357">
          <cell r="A357" t="str">
            <v>J3480128</v>
          </cell>
          <cell r="B357" t="str">
            <v>XM 430 Disc 27,5</v>
          </cell>
          <cell r="C357" t="str">
            <v>-</v>
          </cell>
          <cell r="F357" t="str">
            <v>28</v>
          </cell>
          <cell r="H357" t="str">
            <v>J3480128</v>
          </cell>
          <cell r="I357">
            <v>16.8</v>
          </cell>
          <cell r="J357">
            <v>17.3</v>
          </cell>
        </row>
        <row r="358">
          <cell r="A358" t="str">
            <v>J3250132</v>
          </cell>
          <cell r="B358" t="str">
            <v>EN 827 Disc 29 Black</v>
          </cell>
          <cell r="C358" t="str">
            <v>-</v>
          </cell>
          <cell r="F358">
            <v>32</v>
          </cell>
          <cell r="H358" t="str">
            <v>J3250132</v>
          </cell>
          <cell r="I358">
            <v>28.4</v>
          </cell>
          <cell r="J358">
            <v>28.9</v>
          </cell>
        </row>
        <row r="359">
          <cell r="A359" t="str">
            <v>J3240132</v>
          </cell>
          <cell r="B359" t="str">
            <v>EN 827 Disc 27,5 Black</v>
          </cell>
          <cell r="C359" t="str">
            <v>-</v>
          </cell>
          <cell r="F359">
            <v>32</v>
          </cell>
          <cell r="H359" t="str">
            <v>J3240132</v>
          </cell>
          <cell r="I359">
            <v>28.3</v>
          </cell>
          <cell r="J359">
            <v>28.8</v>
          </cell>
        </row>
        <row r="360">
          <cell r="A360" t="str">
            <v>J3270132</v>
          </cell>
          <cell r="B360" t="str">
            <v>EN 627 Disc 29 Black</v>
          </cell>
          <cell r="C360" t="str">
            <v>-</v>
          </cell>
          <cell r="F360">
            <v>32</v>
          </cell>
          <cell r="H360" t="str">
            <v>J3270132</v>
          </cell>
          <cell r="I360">
            <v>15.2</v>
          </cell>
          <cell r="J360">
            <v>15.7</v>
          </cell>
        </row>
        <row r="361">
          <cell r="A361" t="str">
            <v>J3260132</v>
          </cell>
          <cell r="B361" t="str">
            <v>EN 627 Disc 27,5 Black</v>
          </cell>
          <cell r="C361" t="str">
            <v>-</v>
          </cell>
          <cell r="F361">
            <v>32</v>
          </cell>
          <cell r="H361" t="str">
            <v>J3260132</v>
          </cell>
          <cell r="I361">
            <v>15.1</v>
          </cell>
          <cell r="J361">
            <v>15.6</v>
          </cell>
        </row>
        <row r="362">
          <cell r="A362" t="str">
            <v>J3290132</v>
          </cell>
          <cell r="B362" t="str">
            <v>EN 427 Disc 29 Black</v>
          </cell>
          <cell r="C362" t="str">
            <v>-</v>
          </cell>
          <cell r="F362">
            <v>32</v>
          </cell>
          <cell r="H362" t="str">
            <v>J3290132</v>
          </cell>
          <cell r="I362">
            <v>13.1</v>
          </cell>
          <cell r="J362">
            <v>13.6</v>
          </cell>
        </row>
        <row r="363">
          <cell r="A363" t="str">
            <v>J3280132</v>
          </cell>
          <cell r="B363" t="str">
            <v>EN 427 Disc 27,5 Black</v>
          </cell>
          <cell r="C363" t="str">
            <v>-</v>
          </cell>
          <cell r="F363">
            <v>32</v>
          </cell>
          <cell r="H363" t="str">
            <v>J3280132</v>
          </cell>
          <cell r="I363">
            <v>13</v>
          </cell>
          <cell r="J363">
            <v>13.5</v>
          </cell>
        </row>
        <row r="364">
          <cell r="A364" t="str">
            <v>J3540128</v>
          </cell>
          <cell r="B364" t="str">
            <v>EX 830 Disc 29 Black</v>
          </cell>
          <cell r="C364" t="str">
            <v>-</v>
          </cell>
          <cell r="F364" t="str">
            <v>28</v>
          </cell>
          <cell r="H364" t="str">
            <v>J3540128</v>
          </cell>
          <cell r="I364">
            <v>28.8</v>
          </cell>
          <cell r="J364">
            <v>29.3</v>
          </cell>
        </row>
        <row r="365">
          <cell r="A365" t="str">
            <v>J3300132</v>
          </cell>
          <cell r="B365" t="str">
            <v>EX 830 Disc 27,5 Black</v>
          </cell>
          <cell r="C365" t="str">
            <v>-</v>
          </cell>
          <cell r="F365">
            <v>32</v>
          </cell>
          <cell r="H365" t="str">
            <v>J3300132</v>
          </cell>
          <cell r="I365">
            <v>28.7</v>
          </cell>
          <cell r="J365">
            <v>29.2</v>
          </cell>
        </row>
        <row r="366">
          <cell r="A366" t="str">
            <v>J3300136</v>
          </cell>
          <cell r="B366" t="str">
            <v>EX 830 Disc 27,5 Black</v>
          </cell>
          <cell r="C366" t="str">
            <v>-</v>
          </cell>
          <cell r="F366" t="str">
            <v>36</v>
          </cell>
          <cell r="H366" t="str">
            <v>J3300136</v>
          </cell>
          <cell r="I366">
            <v>28.7</v>
          </cell>
          <cell r="J366">
            <v>29.2</v>
          </cell>
        </row>
        <row r="367">
          <cell r="A367" t="str">
            <v>J2900132</v>
          </cell>
          <cell r="B367" t="str">
            <v>EX 729 Disc 27,5 Black</v>
          </cell>
          <cell r="C367" t="str">
            <v>-</v>
          </cell>
          <cell r="F367">
            <v>32</v>
          </cell>
          <cell r="H367" t="str">
            <v>J2900132</v>
          </cell>
          <cell r="I367">
            <v>27.4</v>
          </cell>
          <cell r="J367">
            <v>27.9</v>
          </cell>
        </row>
        <row r="368">
          <cell r="A368" t="str">
            <v>J2830132</v>
          </cell>
          <cell r="B368" t="str">
            <v>EX 729 Disc Black</v>
          </cell>
          <cell r="C368" t="str">
            <v>-</v>
          </cell>
          <cell r="F368">
            <v>32</v>
          </cell>
          <cell r="H368" t="str">
            <v>J2830132</v>
          </cell>
          <cell r="I368">
            <v>27.3</v>
          </cell>
          <cell r="J368">
            <v>27.8</v>
          </cell>
        </row>
        <row r="369">
          <cell r="A369" t="str">
            <v>J2830136</v>
          </cell>
          <cell r="B369" t="str">
            <v>EX 729 Disc Black</v>
          </cell>
          <cell r="C369" t="str">
            <v>-</v>
          </cell>
          <cell r="F369">
            <v>36</v>
          </cell>
          <cell r="H369" t="str">
            <v>J2830136</v>
          </cell>
          <cell r="I369">
            <v>27.3</v>
          </cell>
          <cell r="J369">
            <v>27.8</v>
          </cell>
        </row>
        <row r="370">
          <cell r="A370" t="str">
            <v>J3550128</v>
          </cell>
          <cell r="B370" t="str">
            <v>EX 630 Disc 29 Black</v>
          </cell>
          <cell r="C370" t="str">
            <v>-</v>
          </cell>
          <cell r="F370" t="str">
            <v>28</v>
          </cell>
          <cell r="H370" t="str">
            <v>J3550128</v>
          </cell>
          <cell r="I370">
            <v>16.899999999999999</v>
          </cell>
          <cell r="J370">
            <v>17.399999999999999</v>
          </cell>
        </row>
        <row r="371">
          <cell r="A371" t="str">
            <v>J3310132</v>
          </cell>
          <cell r="B371" t="str">
            <v>EX 630 Disc 27,5 Black</v>
          </cell>
          <cell r="C371" t="str">
            <v>-</v>
          </cell>
          <cell r="F371">
            <v>32</v>
          </cell>
          <cell r="H371" t="str">
            <v>J3310132</v>
          </cell>
          <cell r="I371">
            <v>16.8</v>
          </cell>
          <cell r="J371">
            <v>17.3</v>
          </cell>
        </row>
        <row r="372">
          <cell r="A372" t="str">
            <v>J3310136</v>
          </cell>
          <cell r="B372" t="str">
            <v>EX 630 Disc 27,5 Black</v>
          </cell>
          <cell r="C372" t="str">
            <v>-</v>
          </cell>
          <cell r="F372" t="str">
            <v>36</v>
          </cell>
          <cell r="H372" t="str">
            <v>J3310136</v>
          </cell>
          <cell r="I372">
            <v>16.8</v>
          </cell>
          <cell r="J372">
            <v>17.3</v>
          </cell>
        </row>
        <row r="373">
          <cell r="A373" t="str">
            <v>J2380132</v>
          </cell>
          <cell r="B373" t="str">
            <v>CXP Pro Black</v>
          </cell>
          <cell r="C373" t="str">
            <v>-</v>
          </cell>
          <cell r="F373">
            <v>32</v>
          </cell>
          <cell r="H373" t="str">
            <v>J2380132</v>
          </cell>
          <cell r="I373">
            <v>28</v>
          </cell>
          <cell r="J373">
            <v>28.5</v>
          </cell>
        </row>
        <row r="374">
          <cell r="A374" t="str">
            <v>J2380136</v>
          </cell>
          <cell r="B374" t="str">
            <v>CXP Pro Black</v>
          </cell>
          <cell r="C374" t="str">
            <v>-</v>
          </cell>
          <cell r="F374">
            <v>36</v>
          </cell>
          <cell r="H374" t="str">
            <v>J2380136</v>
          </cell>
          <cell r="I374">
            <v>28</v>
          </cell>
          <cell r="J374">
            <v>28.5</v>
          </cell>
        </row>
        <row r="375">
          <cell r="A375" t="str">
            <v>J2390128</v>
          </cell>
          <cell r="B375" t="str">
            <v>CXP Elite Black</v>
          </cell>
          <cell r="C375" t="str">
            <v>-</v>
          </cell>
          <cell r="F375">
            <v>28</v>
          </cell>
          <cell r="H375" t="str">
            <v>J2390128</v>
          </cell>
          <cell r="I375">
            <v>14</v>
          </cell>
          <cell r="J375">
            <v>14.5</v>
          </cell>
          <cell r="K375">
            <v>8.6999999999999993</v>
          </cell>
          <cell r="L375">
            <v>253.94</v>
          </cell>
        </row>
        <row r="376">
          <cell r="A376" t="str">
            <v>J2390132</v>
          </cell>
          <cell r="B376" t="str">
            <v>CXP Elite Black</v>
          </cell>
          <cell r="C376" t="str">
            <v>-</v>
          </cell>
          <cell r="F376">
            <v>32</v>
          </cell>
          <cell r="H376" t="str">
            <v>J2390132</v>
          </cell>
          <cell r="I376">
            <v>14</v>
          </cell>
          <cell r="J376">
            <v>14.5</v>
          </cell>
          <cell r="K376">
            <v>8.6999999999999993</v>
          </cell>
          <cell r="L376">
            <v>253.94</v>
          </cell>
        </row>
        <row r="377">
          <cell r="A377" t="str">
            <v>J2400132</v>
          </cell>
          <cell r="B377" t="str">
            <v xml:space="preserve">CXP Black </v>
          </cell>
          <cell r="C377" t="str">
            <v>-</v>
          </cell>
          <cell r="F377">
            <v>32</v>
          </cell>
          <cell r="H377" t="str">
            <v>J2400132</v>
          </cell>
          <cell r="I377">
            <v>12.3</v>
          </cell>
          <cell r="J377">
            <v>12.8</v>
          </cell>
          <cell r="K377">
            <v>7.23</v>
          </cell>
          <cell r="L377">
            <v>211.03</v>
          </cell>
        </row>
        <row r="378">
          <cell r="A378" t="str">
            <v>J2410132</v>
          </cell>
          <cell r="B378" t="str">
            <v>Open Pro T CD</v>
          </cell>
          <cell r="C378" t="str">
            <v>-</v>
          </cell>
          <cell r="F378">
            <v>32</v>
          </cell>
          <cell r="H378" t="str">
            <v>J2410132</v>
          </cell>
          <cell r="I378">
            <v>31.5</v>
          </cell>
          <cell r="J378">
            <v>32</v>
          </cell>
        </row>
        <row r="379">
          <cell r="A379" t="str">
            <v>J2410232</v>
          </cell>
          <cell r="B379" t="str">
            <v>Open Pro T Silver</v>
          </cell>
          <cell r="C379" t="str">
            <v>-</v>
          </cell>
          <cell r="F379">
            <v>32</v>
          </cell>
          <cell r="H379" t="str">
            <v>J2410232</v>
          </cell>
          <cell r="I379">
            <v>25.3</v>
          </cell>
          <cell r="J379">
            <v>25.8</v>
          </cell>
        </row>
        <row r="380">
          <cell r="A380" t="str">
            <v>J2410236</v>
          </cell>
          <cell r="B380" t="str">
            <v>Open Pro T Silver</v>
          </cell>
          <cell r="C380" t="str">
            <v>-</v>
          </cell>
          <cell r="F380">
            <v>36</v>
          </cell>
          <cell r="H380" t="str">
            <v>J2410236</v>
          </cell>
          <cell r="I380">
            <v>25.3</v>
          </cell>
          <cell r="J380">
            <v>25.8</v>
          </cell>
        </row>
        <row r="381">
          <cell r="A381" t="str">
            <v>J3450124</v>
          </cell>
          <cell r="B381" t="str">
            <v>Open Pro C Disc UST</v>
          </cell>
          <cell r="C381" t="str">
            <v>-</v>
          </cell>
          <cell r="F381">
            <v>24</v>
          </cell>
          <cell r="H381" t="str">
            <v>J3450124</v>
          </cell>
          <cell r="I381">
            <v>48.1</v>
          </cell>
          <cell r="J381">
            <v>48.6</v>
          </cell>
        </row>
        <row r="382">
          <cell r="A382" t="str">
            <v>J3450128</v>
          </cell>
          <cell r="B382" t="str">
            <v>Open Pro C Disc UST</v>
          </cell>
          <cell r="C382" t="str">
            <v>-</v>
          </cell>
          <cell r="F382">
            <v>28</v>
          </cell>
          <cell r="H382" t="str">
            <v>J3450128</v>
          </cell>
          <cell r="I382">
            <v>48.1</v>
          </cell>
          <cell r="J382">
            <v>48.6</v>
          </cell>
        </row>
        <row r="383">
          <cell r="A383" t="str">
            <v>J3450132</v>
          </cell>
          <cell r="B383" t="str">
            <v>Open Pro C Disc UST</v>
          </cell>
          <cell r="C383" t="str">
            <v>-</v>
          </cell>
          <cell r="F383">
            <v>32</v>
          </cell>
          <cell r="H383" t="str">
            <v>J3450132</v>
          </cell>
          <cell r="I383">
            <v>48.1</v>
          </cell>
          <cell r="J383">
            <v>48.6</v>
          </cell>
        </row>
        <row r="384">
          <cell r="A384" t="str">
            <v>J3430124</v>
          </cell>
          <cell r="B384" t="str">
            <v>Open Pro C UST</v>
          </cell>
          <cell r="C384" t="str">
            <v>-</v>
          </cell>
          <cell r="F384">
            <v>24</v>
          </cell>
          <cell r="H384" t="str">
            <v>J3430124</v>
          </cell>
          <cell r="I384">
            <v>43.7</v>
          </cell>
          <cell r="J384">
            <v>44.2</v>
          </cell>
        </row>
        <row r="385">
          <cell r="A385" t="str">
            <v>J3430128</v>
          </cell>
          <cell r="B385" t="str">
            <v>Open Pro C UST</v>
          </cell>
          <cell r="C385" t="str">
            <v>-</v>
          </cell>
          <cell r="F385">
            <v>28</v>
          </cell>
          <cell r="H385" t="str">
            <v>J3430128</v>
          </cell>
          <cell r="I385">
            <v>43.7</v>
          </cell>
          <cell r="J385">
            <v>44.2</v>
          </cell>
        </row>
        <row r="386">
          <cell r="A386" t="str">
            <v>J3430132</v>
          </cell>
          <cell r="B386" t="str">
            <v>Open Pro C UST</v>
          </cell>
          <cell r="C386" t="str">
            <v>-</v>
          </cell>
          <cell r="F386">
            <v>32</v>
          </cell>
          <cell r="H386" t="str">
            <v>J3430132</v>
          </cell>
          <cell r="I386">
            <v>43.7</v>
          </cell>
          <cell r="J386">
            <v>44.2</v>
          </cell>
        </row>
        <row r="387">
          <cell r="A387" t="str">
            <v>J2420132</v>
          </cell>
          <cell r="B387" t="str">
            <v>Open Pro C CD</v>
          </cell>
          <cell r="C387" t="str">
            <v>-</v>
          </cell>
          <cell r="F387">
            <v>32</v>
          </cell>
          <cell r="H387" t="str">
            <v>J2420132</v>
          </cell>
          <cell r="I387">
            <v>31.5</v>
          </cell>
          <cell r="J387">
            <v>32</v>
          </cell>
        </row>
        <row r="388">
          <cell r="A388" t="str">
            <v>J2420136</v>
          </cell>
          <cell r="B388" t="str">
            <v>Open Pro C CD</v>
          </cell>
          <cell r="C388" t="str">
            <v>-</v>
          </cell>
          <cell r="F388">
            <v>36</v>
          </cell>
          <cell r="H388" t="str">
            <v>J2420136</v>
          </cell>
          <cell r="I388">
            <v>31.5</v>
          </cell>
          <cell r="J388">
            <v>32</v>
          </cell>
        </row>
        <row r="389">
          <cell r="A389" t="str">
            <v>J2420228</v>
          </cell>
          <cell r="B389" t="str">
            <v>Open Pro C Black</v>
          </cell>
          <cell r="C389" t="str">
            <v>-</v>
          </cell>
          <cell r="F389">
            <v>28</v>
          </cell>
          <cell r="H389" t="str">
            <v>J2420228</v>
          </cell>
          <cell r="I389">
            <v>28.3</v>
          </cell>
          <cell r="J389">
            <v>28.8</v>
          </cell>
        </row>
        <row r="390">
          <cell r="A390" t="str">
            <v>J2420232</v>
          </cell>
          <cell r="B390" t="str">
            <v>Open Pro C Black</v>
          </cell>
          <cell r="C390" t="str">
            <v>-</v>
          </cell>
          <cell r="F390">
            <v>32</v>
          </cell>
          <cell r="H390" t="str">
            <v>J2420232</v>
          </cell>
          <cell r="I390">
            <v>28.3</v>
          </cell>
          <cell r="J390">
            <v>28.8</v>
          </cell>
        </row>
        <row r="391">
          <cell r="A391" t="str">
            <v>J2420236</v>
          </cell>
          <cell r="B391" t="str">
            <v>Open Pro C Black</v>
          </cell>
          <cell r="C391" t="str">
            <v>-</v>
          </cell>
          <cell r="F391">
            <v>36</v>
          </cell>
          <cell r="H391" t="str">
            <v>J2420236</v>
          </cell>
          <cell r="I391">
            <v>28.3</v>
          </cell>
          <cell r="J391">
            <v>28.8</v>
          </cell>
        </row>
        <row r="392">
          <cell r="A392" t="str">
            <v>J2420332</v>
          </cell>
          <cell r="B392" t="str">
            <v>Open Pro C Black - 650</v>
          </cell>
          <cell r="C392" t="str">
            <v>-</v>
          </cell>
          <cell r="F392">
            <v>32</v>
          </cell>
          <cell r="H392" t="str">
            <v>J2420332</v>
          </cell>
          <cell r="I392">
            <v>28.3</v>
          </cell>
          <cell r="J392">
            <v>28.8</v>
          </cell>
        </row>
        <row r="393">
          <cell r="A393" t="str">
            <v>J2420432</v>
          </cell>
          <cell r="B393" t="str">
            <v>Open Pro C Silver</v>
          </cell>
          <cell r="C393" t="str">
            <v>-</v>
          </cell>
          <cell r="F393">
            <v>32</v>
          </cell>
          <cell r="H393" t="str">
            <v>J2420432</v>
          </cell>
          <cell r="I393">
            <v>25.3</v>
          </cell>
          <cell r="J393">
            <v>25.8</v>
          </cell>
        </row>
        <row r="394">
          <cell r="A394" t="str">
            <v>J2420436</v>
          </cell>
          <cell r="B394" t="str">
            <v>Open Pro C Silver</v>
          </cell>
          <cell r="C394" t="str">
            <v>-</v>
          </cell>
          <cell r="F394">
            <v>36</v>
          </cell>
          <cell r="H394" t="str">
            <v>J2420436</v>
          </cell>
          <cell r="I394">
            <v>25.3</v>
          </cell>
          <cell r="J394">
            <v>25.8</v>
          </cell>
        </row>
        <row r="395">
          <cell r="A395" t="str">
            <v>J2430132</v>
          </cell>
          <cell r="B395" t="str">
            <v>Open Elite Black</v>
          </cell>
          <cell r="C395" t="str">
            <v>-</v>
          </cell>
          <cell r="F395">
            <v>32</v>
          </cell>
          <cell r="H395" t="str">
            <v>J2430132</v>
          </cell>
          <cell r="I395">
            <v>14.6</v>
          </cell>
          <cell r="J395">
            <v>15.1</v>
          </cell>
          <cell r="K395">
            <v>11.21</v>
          </cell>
          <cell r="L395">
            <v>327.2</v>
          </cell>
        </row>
        <row r="396">
          <cell r="A396" t="str">
            <v>J2430136</v>
          </cell>
          <cell r="B396" t="str">
            <v>Open Elite Black</v>
          </cell>
          <cell r="C396" t="str">
            <v>-</v>
          </cell>
          <cell r="F396">
            <v>36</v>
          </cell>
          <cell r="H396" t="str">
            <v>J2430136</v>
          </cell>
          <cell r="I396">
            <v>14.6</v>
          </cell>
          <cell r="J396">
            <v>15.1</v>
          </cell>
          <cell r="K396">
            <v>11.21</v>
          </cell>
          <cell r="L396">
            <v>327.2</v>
          </cell>
        </row>
        <row r="397">
          <cell r="A397" t="str">
            <v>J2430232</v>
          </cell>
          <cell r="B397" t="str">
            <v>Open Elite Silver</v>
          </cell>
          <cell r="C397" t="str">
            <v>-</v>
          </cell>
          <cell r="F397">
            <v>32</v>
          </cell>
          <cell r="H397" t="str">
            <v>J2430232</v>
          </cell>
          <cell r="I397">
            <v>12.5</v>
          </cell>
          <cell r="J397">
            <v>13</v>
          </cell>
          <cell r="K397">
            <v>11.21</v>
          </cell>
          <cell r="L397">
            <v>327.2</v>
          </cell>
        </row>
        <row r="398">
          <cell r="A398" t="str">
            <v>J2430236</v>
          </cell>
          <cell r="B398" t="str">
            <v>Open Elite Silver</v>
          </cell>
          <cell r="C398" t="str">
            <v>-</v>
          </cell>
          <cell r="F398">
            <v>36</v>
          </cell>
          <cell r="H398" t="str">
            <v>J2430236</v>
          </cell>
          <cell r="I398">
            <v>12.5</v>
          </cell>
          <cell r="J398">
            <v>13</v>
          </cell>
          <cell r="K398">
            <v>11.21</v>
          </cell>
          <cell r="L398">
            <v>327.2</v>
          </cell>
        </row>
        <row r="399">
          <cell r="A399" t="str">
            <v>J2440132</v>
          </cell>
          <cell r="B399" t="str">
            <v>A 719 Black</v>
          </cell>
          <cell r="C399" t="str">
            <v>-</v>
          </cell>
          <cell r="F399">
            <v>32</v>
          </cell>
          <cell r="H399" t="str">
            <v>J2440132</v>
          </cell>
          <cell r="I399">
            <v>27.8</v>
          </cell>
          <cell r="J399">
            <v>28.3</v>
          </cell>
        </row>
        <row r="400">
          <cell r="A400" t="str">
            <v>J2440136</v>
          </cell>
          <cell r="B400" t="str">
            <v>A 719 Black</v>
          </cell>
          <cell r="C400" t="str">
            <v>-</v>
          </cell>
          <cell r="F400" t="str">
            <v>36</v>
          </cell>
          <cell r="H400" t="str">
            <v>J2440136</v>
          </cell>
          <cell r="I400">
            <v>27.8</v>
          </cell>
          <cell r="J400">
            <v>28.3</v>
          </cell>
        </row>
        <row r="401">
          <cell r="A401" t="str">
            <v>J2450132</v>
          </cell>
          <cell r="B401" t="str">
            <v>A 319 Black</v>
          </cell>
          <cell r="C401" t="str">
            <v>-</v>
          </cell>
          <cell r="F401">
            <v>32</v>
          </cell>
          <cell r="H401" t="str">
            <v>J2450132</v>
          </cell>
          <cell r="I401">
            <v>15.2</v>
          </cell>
          <cell r="J401">
            <v>15.7</v>
          </cell>
        </row>
        <row r="402">
          <cell r="A402" t="str">
            <v>J2450136</v>
          </cell>
          <cell r="B402" t="str">
            <v>A 319 Black</v>
          </cell>
          <cell r="C402" t="str">
            <v>-</v>
          </cell>
          <cell r="F402">
            <v>36</v>
          </cell>
          <cell r="H402" t="str">
            <v>J2450136</v>
          </cell>
          <cell r="I402">
            <v>15.2</v>
          </cell>
          <cell r="J402">
            <v>15.7</v>
          </cell>
        </row>
        <row r="403">
          <cell r="A403" t="str">
            <v>J2450232</v>
          </cell>
          <cell r="B403" t="str">
            <v>A 319 Silver</v>
          </cell>
          <cell r="C403" t="str">
            <v>-</v>
          </cell>
          <cell r="F403">
            <v>32</v>
          </cell>
          <cell r="H403" t="str">
            <v>J2450232</v>
          </cell>
          <cell r="I403">
            <v>14.1</v>
          </cell>
          <cell r="J403">
            <v>14.6</v>
          </cell>
        </row>
        <row r="404">
          <cell r="A404" t="str">
            <v>J2450236</v>
          </cell>
          <cell r="B404" t="str">
            <v>A 319 Silver</v>
          </cell>
          <cell r="C404" t="str">
            <v>-</v>
          </cell>
          <cell r="F404">
            <v>36</v>
          </cell>
          <cell r="H404" t="str">
            <v>J2450236</v>
          </cell>
          <cell r="I404">
            <v>14.1</v>
          </cell>
          <cell r="J404">
            <v>14.6</v>
          </cell>
        </row>
        <row r="405">
          <cell r="A405" t="str">
            <v>J2460132</v>
          </cell>
          <cell r="B405" t="str">
            <v>A 119 Black</v>
          </cell>
          <cell r="C405" t="str">
            <v>-</v>
          </cell>
          <cell r="F405">
            <v>32</v>
          </cell>
          <cell r="H405" t="str">
            <v>J2460132</v>
          </cell>
          <cell r="I405">
            <v>9.4</v>
          </cell>
          <cell r="J405">
            <v>9.9</v>
          </cell>
          <cell r="K405">
            <v>9.4499999999999993</v>
          </cell>
          <cell r="L405">
            <v>327.2</v>
          </cell>
        </row>
        <row r="406">
          <cell r="A406" t="str">
            <v>J2460136</v>
          </cell>
          <cell r="B406" t="str">
            <v>A 119 Black</v>
          </cell>
          <cell r="C406" t="str">
            <v>-</v>
          </cell>
          <cell r="F406">
            <v>36</v>
          </cell>
          <cell r="H406" t="str">
            <v>J2460136</v>
          </cell>
          <cell r="I406">
            <v>9.4</v>
          </cell>
          <cell r="J406">
            <v>9.9</v>
          </cell>
          <cell r="K406">
            <v>9.4499999999999993</v>
          </cell>
          <cell r="L406">
            <v>327.2</v>
          </cell>
        </row>
      </sheetData>
      <sheetData sheetId="1">
        <row r="1">
          <cell r="A1" t="str">
            <v>MAVIC MY19 OEM PRICE LIST - EUROS</v>
          </cell>
        </row>
        <row r="3">
          <cell r="A3" t="str">
            <v>REFERENCE</v>
          </cell>
          <cell r="B3" t="str">
            <v>MODEL</v>
          </cell>
          <cell r="D3" t="str">
            <v>TYRE / TUBULAR TYPE</v>
          </cell>
          <cell r="E3" t="str">
            <v>WHEEL ACCESSORIES</v>
          </cell>
          <cell r="F3" t="str">
            <v>FRONT / REAR COMPATIBILITY</v>
          </cell>
          <cell r="G3" t="str">
            <v>BY</v>
          </cell>
          <cell r="H3" t="str">
            <v>REFERENCE</v>
          </cell>
          <cell r="I3" t="str">
            <v>MY19
GROSS PRICE €
EXW ROMANIA</v>
          </cell>
          <cell r="J3" t="str">
            <v>MY19
GROSS PRICE €
DDP EUROPE</v>
          </cell>
        </row>
        <row r="6">
          <cell r="A6" t="str">
            <v>F7074101</v>
          </cell>
          <cell r="B6" t="str">
            <v>iO RIO</v>
          </cell>
          <cell r="C6" t="str">
            <v>-</v>
          </cell>
          <cell r="D6" t="str">
            <v>(w/o tyre)</v>
          </cell>
          <cell r="E6" t="str">
            <v>Axle bolts</v>
          </cell>
          <cell r="F6" t="str">
            <v>Front</v>
          </cell>
          <cell r="G6" t="str">
            <v>X1</v>
          </cell>
          <cell r="H6" t="str">
            <v>F7074101</v>
          </cell>
          <cell r="I6">
            <v>2147</v>
          </cell>
          <cell r="J6">
            <v>2150</v>
          </cell>
        </row>
        <row r="7">
          <cell r="A7" t="str">
            <v>F7177101</v>
          </cell>
          <cell r="B7" t="str">
            <v>COMETE</v>
          </cell>
          <cell r="C7" t="str">
            <v>-</v>
          </cell>
          <cell r="D7" t="str">
            <v>(w/o tyre)</v>
          </cell>
          <cell r="E7" t="str">
            <v>Axle bolts</v>
          </cell>
          <cell r="F7" t="str">
            <v>Front</v>
          </cell>
          <cell r="G7" t="str">
            <v>X1</v>
          </cell>
          <cell r="H7" t="str">
            <v>F7177101</v>
          </cell>
          <cell r="I7">
            <v>1277</v>
          </cell>
          <cell r="J7">
            <v>1280</v>
          </cell>
        </row>
        <row r="8">
          <cell r="A8" t="str">
            <v>R9935101</v>
          </cell>
          <cell r="B8" t="str">
            <v>COMETE</v>
          </cell>
          <cell r="C8" t="str">
            <v>-</v>
          </cell>
          <cell r="F8" t="str">
            <v>Rear</v>
          </cell>
          <cell r="G8" t="str">
            <v>X1</v>
          </cell>
          <cell r="H8" t="str">
            <v>R9935101</v>
          </cell>
          <cell r="I8">
            <v>1277</v>
          </cell>
          <cell r="J8">
            <v>1280</v>
          </cell>
        </row>
        <row r="9">
          <cell r="A9" t="str">
            <v>F3250110</v>
          </cell>
          <cell r="B9" t="str">
            <v>ELLIPSE</v>
          </cell>
          <cell r="C9" t="str">
            <v>-</v>
          </cell>
          <cell r="D9" t="str">
            <v>(w/o tyre)</v>
          </cell>
          <cell r="E9" t="str">
            <v>Axle bolts</v>
          </cell>
          <cell r="F9" t="str">
            <v>Front</v>
          </cell>
          <cell r="G9" t="str">
            <v>X1</v>
          </cell>
          <cell r="H9" t="str">
            <v>F3250110</v>
          </cell>
          <cell r="I9">
            <v>100</v>
          </cell>
          <cell r="J9">
            <v>103</v>
          </cell>
        </row>
        <row r="10">
          <cell r="A10" t="str">
            <v>R5670110</v>
          </cell>
          <cell r="B10" t="str">
            <v>ELLIPSE</v>
          </cell>
          <cell r="C10" t="str">
            <v>-</v>
          </cell>
          <cell r="F10" t="str">
            <v>Rear</v>
          </cell>
          <cell r="G10" t="str">
            <v>X1</v>
          </cell>
          <cell r="H10" t="str">
            <v>R5670110</v>
          </cell>
          <cell r="I10">
            <v>123</v>
          </cell>
          <cell r="J10">
            <v>126</v>
          </cell>
        </row>
        <row r="11">
          <cell r="A11" t="str">
            <v>R9936125</v>
          </cell>
          <cell r="B11" t="str">
            <v>COMETE ROAD T</v>
          </cell>
          <cell r="C11" t="str">
            <v>10x130</v>
          </cell>
          <cell r="D11" t="str">
            <v>Yksion Pro SSC PowerLink Tub23</v>
          </cell>
          <cell r="E11" t="str">
            <v>QR adapters, QR, brake pads</v>
          </cell>
          <cell r="F11" t="str">
            <v>Rear M11</v>
          </cell>
          <cell r="G11" t="str">
            <v>X1</v>
          </cell>
          <cell r="H11" t="str">
            <v>R9936125</v>
          </cell>
          <cell r="I11">
            <v>1397</v>
          </cell>
          <cell r="J11">
            <v>1400</v>
          </cell>
        </row>
        <row r="12">
          <cell r="A12" t="str">
            <v>F8437125</v>
          </cell>
          <cell r="B12" t="str">
            <v>COMETE PRO CARBON SL C DISC CL</v>
          </cell>
          <cell r="C12" t="str">
            <v>12x100</v>
          </cell>
          <cell r="D12" t="str">
            <v>Yksion Pro UST 25</v>
          </cell>
          <cell r="E12" t="str">
            <v>tubeless tape 25mm, 
tubeless valve 80mm, inner tube</v>
          </cell>
          <cell r="F12" t="str">
            <v>Front</v>
          </cell>
          <cell r="G12" t="str">
            <v>X6</v>
          </cell>
          <cell r="H12" t="str">
            <v>F8437125</v>
          </cell>
          <cell r="I12">
            <v>454</v>
          </cell>
          <cell r="J12">
            <v>457</v>
          </cell>
        </row>
        <row r="13">
          <cell r="A13" t="str">
            <v>R2888130</v>
          </cell>
          <cell r="B13" t="str">
            <v>COMETE PRO CARBON SL C DISC CL</v>
          </cell>
          <cell r="C13" t="str">
            <v>12x142</v>
          </cell>
          <cell r="F13" t="str">
            <v>Rear M11</v>
          </cell>
          <cell r="G13" t="str">
            <v>X6</v>
          </cell>
          <cell r="H13" t="str">
            <v>R2888130</v>
          </cell>
          <cell r="I13">
            <v>555</v>
          </cell>
          <cell r="J13">
            <v>558</v>
          </cell>
        </row>
        <row r="14">
          <cell r="A14" t="str">
            <v>F8438125</v>
          </cell>
          <cell r="B14" t="str">
            <v>COMETE PRO CARBON SL C</v>
          </cell>
          <cell r="C14" t="str">
            <v>9x100</v>
          </cell>
          <cell r="D14" t="str">
            <v>Yksion Pro UST 25</v>
          </cell>
          <cell r="E14" t="str">
            <v>QR adapters, QR, tubeless tape 23mm, tubeless valve 80mm, inner tube</v>
          </cell>
          <cell r="F14" t="str">
            <v>Front</v>
          </cell>
          <cell r="G14" t="str">
            <v>X6</v>
          </cell>
          <cell r="H14" t="str">
            <v>F8438125</v>
          </cell>
          <cell r="I14">
            <v>444</v>
          </cell>
          <cell r="J14">
            <v>447</v>
          </cell>
        </row>
        <row r="15">
          <cell r="A15" t="str">
            <v>R2889130</v>
          </cell>
          <cell r="B15" t="str">
            <v>COMETE PRO CARBON SL C</v>
          </cell>
          <cell r="C15" t="str">
            <v>10x130</v>
          </cell>
          <cell r="F15" t="str">
            <v>Rear M11</v>
          </cell>
          <cell r="G15" t="str">
            <v>X6</v>
          </cell>
          <cell r="H15" t="str">
            <v>R2889130</v>
          </cell>
          <cell r="I15">
            <v>544</v>
          </cell>
          <cell r="J15">
            <v>547</v>
          </cell>
        </row>
        <row r="16">
          <cell r="A16" t="str">
            <v>F8480125</v>
          </cell>
          <cell r="B16" t="str">
            <v>COMETE PRO CARBON DISC CL</v>
          </cell>
          <cell r="C16" t="str">
            <v>12x100</v>
          </cell>
          <cell r="D16" t="str">
            <v>Yksion Pro GripLink 25</v>
          </cell>
          <cell r="E16" t="str">
            <v>QR adapters, QR, brake pads, inner tube</v>
          </cell>
          <cell r="F16" t="str">
            <v>Front</v>
          </cell>
          <cell r="G16" t="str">
            <v>X6</v>
          </cell>
          <cell r="H16" t="str">
            <v>F8480125</v>
          </cell>
          <cell r="I16">
            <v>285</v>
          </cell>
          <cell r="J16">
            <v>288</v>
          </cell>
        </row>
        <row r="17">
          <cell r="A17" t="str">
            <v>R2936130</v>
          </cell>
          <cell r="B17" t="str">
            <v>COMETE PRO CARBON DISC CL</v>
          </cell>
          <cell r="C17" t="str">
            <v>12x142</v>
          </cell>
          <cell r="D17" t="str">
            <v>Yksion Pro PowerLink 25</v>
          </cell>
          <cell r="F17" t="str">
            <v>Rear M11</v>
          </cell>
          <cell r="G17" t="str">
            <v>X6</v>
          </cell>
          <cell r="H17" t="str">
            <v>R2936130</v>
          </cell>
          <cell r="I17">
            <v>349</v>
          </cell>
          <cell r="J17">
            <v>352</v>
          </cell>
        </row>
        <row r="18">
          <cell r="A18" t="str">
            <v>F8478125</v>
          </cell>
          <cell r="B18" t="str">
            <v>COMETE PRO CARBON EXALITH</v>
          </cell>
          <cell r="C18" t="str">
            <v>9x100</v>
          </cell>
          <cell r="D18" t="str">
            <v>Yksion Pro GripLink 25</v>
          </cell>
          <cell r="E18" t="str">
            <v>QR adapters, QR, brake pads, inner tube</v>
          </cell>
          <cell r="F18" t="str">
            <v>Front</v>
          </cell>
          <cell r="G18" t="str">
            <v>X6</v>
          </cell>
          <cell r="H18" t="str">
            <v>F8478125</v>
          </cell>
          <cell r="I18">
            <v>319</v>
          </cell>
          <cell r="J18">
            <v>322</v>
          </cell>
        </row>
        <row r="19">
          <cell r="A19" t="str">
            <v>R2934130</v>
          </cell>
          <cell r="B19" t="str">
            <v>COMETE PRO CARBON EXALITH</v>
          </cell>
          <cell r="C19" t="str">
            <v>10x130</v>
          </cell>
          <cell r="D19" t="str">
            <v>Yksion Pro PowerLink 25</v>
          </cell>
          <cell r="F19" t="str">
            <v>Rear M11</v>
          </cell>
          <cell r="G19" t="str">
            <v>X6</v>
          </cell>
          <cell r="H19" t="str">
            <v>R2934130</v>
          </cell>
          <cell r="I19">
            <v>390</v>
          </cell>
          <cell r="J19">
            <v>393</v>
          </cell>
        </row>
        <row r="20">
          <cell r="A20" t="str">
            <v>F8482125</v>
          </cell>
          <cell r="B20" t="str">
            <v>COMETE PRO CARBON</v>
          </cell>
          <cell r="C20" t="str">
            <v>9x100</v>
          </cell>
          <cell r="D20" t="str">
            <v>Yksion Pro GripLink 25</v>
          </cell>
          <cell r="E20" t="str">
            <v>QR adapters, QR, brake pads, inner tube</v>
          </cell>
          <cell r="F20" t="str">
            <v>Front</v>
          </cell>
          <cell r="G20" t="str">
            <v>X6</v>
          </cell>
          <cell r="H20" t="str">
            <v>F8482125</v>
          </cell>
          <cell r="I20">
            <v>274</v>
          </cell>
          <cell r="J20">
            <v>277</v>
          </cell>
        </row>
        <row r="21">
          <cell r="A21" t="str">
            <v>R2938130</v>
          </cell>
          <cell r="B21" t="str">
            <v>COMETE PRO CARBON</v>
          </cell>
          <cell r="C21" t="str">
            <v>10x130</v>
          </cell>
          <cell r="D21" t="str">
            <v>Yksion Pro PowerLink 25</v>
          </cell>
          <cell r="F21" t="str">
            <v>Rear M11</v>
          </cell>
          <cell r="G21" t="str">
            <v>X6</v>
          </cell>
          <cell r="H21" t="str">
            <v>R2938130</v>
          </cell>
          <cell r="I21">
            <v>336</v>
          </cell>
          <cell r="J21">
            <v>339</v>
          </cell>
        </row>
        <row r="22">
          <cell r="A22" t="str">
            <v>F8422128</v>
          </cell>
          <cell r="B22" t="str">
            <v>E-COSMIC PRO CARBON SL UST DISC CL</v>
          </cell>
          <cell r="C22" t="str">
            <v>12x110</v>
          </cell>
          <cell r="D22" t="str">
            <v>Yksion Pro UST 28</v>
          </cell>
          <cell r="E22" t="str">
            <v>tubeless tape 23mm, tubeless valve 57mm, inner tube</v>
          </cell>
          <cell r="F22" t="str">
            <v>Front</v>
          </cell>
          <cell r="G22" t="str">
            <v>X6</v>
          </cell>
          <cell r="H22" t="str">
            <v>F8422128</v>
          </cell>
          <cell r="I22">
            <v>443</v>
          </cell>
          <cell r="J22">
            <v>446</v>
          </cell>
        </row>
        <row r="23">
          <cell r="A23" t="str">
            <v>R2872135</v>
          </cell>
          <cell r="B23" t="str">
            <v>E-COSMIC PRO CARBON SL UST DISC CL</v>
          </cell>
          <cell r="C23" t="str">
            <v>12x148</v>
          </cell>
          <cell r="F23" t="str">
            <v>Rear M11</v>
          </cell>
          <cell r="G23" t="str">
            <v>X6</v>
          </cell>
          <cell r="H23" t="str">
            <v>R2872135</v>
          </cell>
          <cell r="I23">
            <v>541</v>
          </cell>
          <cell r="J23">
            <v>544</v>
          </cell>
        </row>
        <row r="24">
          <cell r="A24" t="str">
            <v>F8424128</v>
          </cell>
          <cell r="B24" t="str">
            <v>E-KSYRIUM PRO CARBON SL UST DISC CL</v>
          </cell>
          <cell r="C24" t="str">
            <v>12x110</v>
          </cell>
          <cell r="D24" t="str">
            <v>Yksion Pro UST 28</v>
          </cell>
          <cell r="E24" t="str">
            <v>tubeless tape 23mm, tubeless valve 57mm, inner tube</v>
          </cell>
          <cell r="F24" t="str">
            <v xml:space="preserve">Front </v>
          </cell>
          <cell r="G24" t="str">
            <v>X6</v>
          </cell>
          <cell r="H24" t="str">
            <v>F8424128</v>
          </cell>
          <cell r="I24">
            <v>443</v>
          </cell>
          <cell r="J24">
            <v>446</v>
          </cell>
        </row>
        <row r="25">
          <cell r="A25" t="str">
            <v>R2874135</v>
          </cell>
          <cell r="B25" t="str">
            <v>E-KSYRIUM PRO CARBON SL UST DISC CL</v>
          </cell>
          <cell r="C25" t="str">
            <v>12x148</v>
          </cell>
          <cell r="F25" t="str">
            <v>Rear M11</v>
          </cell>
          <cell r="G25" t="str">
            <v>X6</v>
          </cell>
          <cell r="H25" t="str">
            <v>R2874135</v>
          </cell>
          <cell r="I25">
            <v>541</v>
          </cell>
          <cell r="J25">
            <v>544</v>
          </cell>
        </row>
        <row r="26">
          <cell r="A26" t="str">
            <v>F8426128</v>
          </cell>
          <cell r="B26" t="str">
            <v xml:space="preserve">E-KSYRIUM ELITE UST DISC CL </v>
          </cell>
          <cell r="C26" t="str">
            <v>12x110</v>
          </cell>
          <cell r="D26" t="str">
            <v>Yksion Pro UST 28</v>
          </cell>
          <cell r="E26" t="str">
            <v>tubeless valve 35mm, inner tube</v>
          </cell>
          <cell r="F26" t="str">
            <v>Front</v>
          </cell>
          <cell r="G26" t="str">
            <v>X6</v>
          </cell>
          <cell r="H26" t="str">
            <v>F8426128</v>
          </cell>
          <cell r="I26">
            <v>177</v>
          </cell>
          <cell r="J26">
            <v>180</v>
          </cell>
        </row>
        <row r="27">
          <cell r="A27" t="str">
            <v>R2876135</v>
          </cell>
          <cell r="B27" t="str">
            <v xml:space="preserve">E-KSYRIUM ELITE UST DISC CL </v>
          </cell>
          <cell r="C27" t="str">
            <v>12x148</v>
          </cell>
          <cell r="F27" t="str">
            <v>Rear M11</v>
          </cell>
          <cell r="G27" t="str">
            <v>X6</v>
          </cell>
          <cell r="H27" t="str">
            <v>R2876135</v>
          </cell>
          <cell r="I27">
            <v>217</v>
          </cell>
          <cell r="J27">
            <v>220</v>
          </cell>
        </row>
        <row r="28">
          <cell r="A28" t="str">
            <v>F8379125</v>
          </cell>
          <cell r="B28" t="str">
            <v>COSMIC ULTIMATE C</v>
          </cell>
          <cell r="C28" t="str">
            <v>9x100</v>
          </cell>
          <cell r="D28" t="str">
            <v>Yksion Pro UST 25</v>
          </cell>
          <cell r="E28" t="str">
            <v>tubeless valve 57mm, brake pads, inner tube</v>
          </cell>
          <cell r="F28" t="str">
            <v>Front</v>
          </cell>
          <cell r="G28" t="str">
            <v>X6</v>
          </cell>
          <cell r="H28" t="str">
            <v>F8379125</v>
          </cell>
          <cell r="I28">
            <v>933</v>
          </cell>
          <cell r="J28">
            <v>936</v>
          </cell>
        </row>
        <row r="29">
          <cell r="A29" t="str">
            <v>R1786130</v>
          </cell>
          <cell r="B29" t="str">
            <v>COSMIC ULTIMATE C</v>
          </cell>
          <cell r="C29" t="str">
            <v>10x130</v>
          </cell>
          <cell r="F29" t="str">
            <v>Rear M11</v>
          </cell>
          <cell r="G29" t="str">
            <v>X6</v>
          </cell>
          <cell r="H29" t="str">
            <v>R1786130</v>
          </cell>
          <cell r="I29">
            <v>1141</v>
          </cell>
          <cell r="J29">
            <v>1144</v>
          </cell>
        </row>
        <row r="30">
          <cell r="A30" t="str">
            <v>F8056125</v>
          </cell>
          <cell r="B30" t="str">
            <v>COSMIC PRO CARBON SL C DISC CL</v>
          </cell>
          <cell r="C30" t="str">
            <v>12x100</v>
          </cell>
          <cell r="D30" t="str">
            <v>Yksion Pro UST 25</v>
          </cell>
          <cell r="E30" t="str">
            <v>tubeless tape 23mm, tubeless valve 57mm, inner tube</v>
          </cell>
          <cell r="F30" t="str">
            <v>Front</v>
          </cell>
          <cell r="G30" t="str">
            <v>X6</v>
          </cell>
          <cell r="H30" t="str">
            <v>F8056125</v>
          </cell>
          <cell r="I30">
            <v>429</v>
          </cell>
          <cell r="J30">
            <v>432</v>
          </cell>
        </row>
        <row r="31">
          <cell r="A31" t="str">
            <v>R2282130</v>
          </cell>
          <cell r="B31" t="str">
            <v>COSMIC PRO CARBON SL C DISC CL</v>
          </cell>
          <cell r="C31" t="str">
            <v>12x142</v>
          </cell>
          <cell r="F31" t="str">
            <v>Rear M11</v>
          </cell>
          <cell r="G31" t="str">
            <v>X6</v>
          </cell>
          <cell r="H31" t="str">
            <v>R2282130</v>
          </cell>
          <cell r="I31">
            <v>525</v>
          </cell>
          <cell r="J31">
            <v>528</v>
          </cell>
        </row>
        <row r="32">
          <cell r="A32" t="str">
            <v>F8483125</v>
          </cell>
          <cell r="B32" t="str">
            <v>COSMIC PRO CARBON SL C</v>
          </cell>
          <cell r="C32" t="str">
            <v>9x100</v>
          </cell>
          <cell r="D32" t="str">
            <v>Yksion Pro UST 25</v>
          </cell>
          <cell r="E32" t="str">
            <v>QR adapters, QR, tubeless tape 23mm, tubeless valve 57mm, inner tube</v>
          </cell>
          <cell r="F32" t="str">
            <v>Front</v>
          </cell>
          <cell r="G32" t="str">
            <v>X6</v>
          </cell>
          <cell r="H32" t="str">
            <v>F8483125</v>
          </cell>
          <cell r="I32">
            <v>429</v>
          </cell>
          <cell r="J32">
            <v>432</v>
          </cell>
        </row>
        <row r="33">
          <cell r="A33" t="str">
            <v>R2939130</v>
          </cell>
          <cell r="B33" t="str">
            <v>COSMIC PRO CARBON SL C</v>
          </cell>
          <cell r="C33" t="str">
            <v>10x130</v>
          </cell>
          <cell r="F33" t="str">
            <v>Rear M11</v>
          </cell>
          <cell r="G33" t="str">
            <v>X6</v>
          </cell>
          <cell r="H33" t="str">
            <v>R2939130</v>
          </cell>
          <cell r="I33">
            <v>525</v>
          </cell>
          <cell r="J33">
            <v>528</v>
          </cell>
        </row>
        <row r="34">
          <cell r="A34" t="str">
            <v>F8058125</v>
          </cell>
          <cell r="B34" t="str">
            <v>COSMIC PRO CARBON DISC CL</v>
          </cell>
          <cell r="C34" t="str">
            <v>12x100</v>
          </cell>
          <cell r="D34" t="str">
            <v>Yksion Pro UST 25</v>
          </cell>
          <cell r="E34" t="str">
            <v>tubeless tape 23mm, tubeless valve 57mm</v>
          </cell>
          <cell r="F34" t="str">
            <v>Front</v>
          </cell>
          <cell r="G34" t="str">
            <v>X6</v>
          </cell>
          <cell r="H34" t="str">
            <v>F8058125</v>
          </cell>
          <cell r="I34">
            <v>341</v>
          </cell>
          <cell r="J34">
            <v>344</v>
          </cell>
        </row>
        <row r="35">
          <cell r="A35" t="str">
            <v>R2284130</v>
          </cell>
          <cell r="B35" t="str">
            <v>COSMIC PRO CARBON DISC CL</v>
          </cell>
          <cell r="C35" t="str">
            <v>12x142</v>
          </cell>
          <cell r="F35" t="str">
            <v>Rear M11</v>
          </cell>
          <cell r="G35" t="str">
            <v>X6</v>
          </cell>
          <cell r="H35" t="str">
            <v>R2284130</v>
          </cell>
          <cell r="I35">
            <v>418</v>
          </cell>
          <cell r="J35">
            <v>421</v>
          </cell>
        </row>
        <row r="36">
          <cell r="A36" t="str">
            <v>F8368125</v>
          </cell>
          <cell r="B36" t="str">
            <v>COSMIC PRO CARBON</v>
          </cell>
          <cell r="C36" t="str">
            <v>9x100</v>
          </cell>
          <cell r="D36" t="str">
            <v>Yksion Pro UST 25</v>
          </cell>
          <cell r="E36" t="str">
            <v>tubeless tape 23mm, tubeless valve 57mm, inner tube</v>
          </cell>
          <cell r="F36" t="str">
            <v>Front</v>
          </cell>
          <cell r="G36" t="str">
            <v>X6</v>
          </cell>
          <cell r="H36" t="str">
            <v>F8368125</v>
          </cell>
          <cell r="I36">
            <v>330</v>
          </cell>
          <cell r="J36">
            <v>333</v>
          </cell>
        </row>
        <row r="37">
          <cell r="A37" t="str">
            <v>R2791130</v>
          </cell>
          <cell r="B37" t="str">
            <v>COSMIC PRO CARBON</v>
          </cell>
          <cell r="C37" t="str">
            <v>10x130</v>
          </cell>
          <cell r="F37" t="str">
            <v>Rear M11</v>
          </cell>
          <cell r="G37" t="str">
            <v>X6</v>
          </cell>
          <cell r="H37" t="str">
            <v>R2791130</v>
          </cell>
          <cell r="I37">
            <v>404</v>
          </cell>
          <cell r="J37">
            <v>407</v>
          </cell>
        </row>
        <row r="38">
          <cell r="A38" t="str">
            <v>F8484125</v>
          </cell>
          <cell r="B38" t="str">
            <v>COSMIC PRO CARBON (hybrid: alloy/carbon)</v>
          </cell>
          <cell r="C38" t="str">
            <v>9x100</v>
          </cell>
          <cell r="D38" t="str">
            <v>Yksion Pro GripLink 25</v>
          </cell>
          <cell r="E38" t="str">
            <v>QR adapters, QR, inner tube</v>
          </cell>
          <cell r="F38" t="str">
            <v>Front</v>
          </cell>
          <cell r="G38" t="str">
            <v>X6</v>
          </cell>
          <cell r="H38" t="str">
            <v>F8484125</v>
          </cell>
          <cell r="I38">
            <v>274</v>
          </cell>
          <cell r="J38">
            <v>277</v>
          </cell>
        </row>
        <row r="39">
          <cell r="A39" t="str">
            <v>R2941130</v>
          </cell>
          <cell r="B39" t="str">
            <v>COSMIC PRO CARBON (hybrid: alloy/carbon)</v>
          </cell>
          <cell r="C39" t="str">
            <v>10x130</v>
          </cell>
          <cell r="D39" t="str">
            <v>Yksion Pro PowerLink 25</v>
          </cell>
          <cell r="F39" t="str">
            <v>Rear M11</v>
          </cell>
          <cell r="G39" t="str">
            <v>X6</v>
          </cell>
          <cell r="H39" t="str">
            <v>R2941130</v>
          </cell>
          <cell r="I39">
            <v>336</v>
          </cell>
          <cell r="J39">
            <v>339</v>
          </cell>
        </row>
        <row r="40">
          <cell r="A40" t="str">
            <v>F8487125</v>
          </cell>
          <cell r="B40" t="str">
            <v>COSMIC ELITE DISC CL 25</v>
          </cell>
          <cell r="C40" t="str">
            <v>12x100</v>
          </cell>
          <cell r="D40" t="str">
            <v>Yksion Elite 25</v>
          </cell>
          <cell r="E40" t="str">
            <v>tubeless tape 23mm, tubeless valve 57mm, inner tube</v>
          </cell>
          <cell r="F40" t="str">
            <v>Front</v>
          </cell>
          <cell r="G40" t="str">
            <v>X6</v>
          </cell>
          <cell r="H40" t="str">
            <v>F8487125</v>
          </cell>
          <cell r="I40">
            <v>101</v>
          </cell>
          <cell r="J40">
            <v>104</v>
          </cell>
        </row>
        <row r="41">
          <cell r="A41" t="str">
            <v>R2944130</v>
          </cell>
          <cell r="B41" t="str">
            <v>COSMIC ELITE DISC CL 25</v>
          </cell>
          <cell r="C41" t="str">
            <v>12x142</v>
          </cell>
          <cell r="F41" t="str">
            <v>Rear M11</v>
          </cell>
          <cell r="G41" t="str">
            <v>X6</v>
          </cell>
          <cell r="H41" t="str">
            <v>R2944130</v>
          </cell>
          <cell r="I41">
            <v>123</v>
          </cell>
          <cell r="J41">
            <v>126</v>
          </cell>
        </row>
        <row r="42">
          <cell r="A42" t="str">
            <v>F8487128</v>
          </cell>
          <cell r="B42" t="str">
            <v>COSMIC ELITE DISC CL 28</v>
          </cell>
          <cell r="C42" t="str">
            <v>12x100</v>
          </cell>
          <cell r="D42" t="str">
            <v>Yksion Elite Guard 28</v>
          </cell>
          <cell r="E42" t="str">
            <v>tubeless tape 23mm, tubeless valve 57mm, inner tube</v>
          </cell>
          <cell r="F42" t="str">
            <v>Front</v>
          </cell>
          <cell r="G42" t="str">
            <v>X6</v>
          </cell>
          <cell r="H42" t="str">
            <v>F8487128</v>
          </cell>
          <cell r="I42">
            <v>101</v>
          </cell>
          <cell r="J42">
            <v>104</v>
          </cell>
        </row>
        <row r="43">
          <cell r="A43" t="str">
            <v>R2944130</v>
          </cell>
          <cell r="B43" t="str">
            <v>COSMIC ELITE DISC CL 28</v>
          </cell>
          <cell r="C43" t="str">
            <v>12x142</v>
          </cell>
          <cell r="F43" t="str">
            <v>Rear M11</v>
          </cell>
          <cell r="G43" t="str">
            <v>X6</v>
          </cell>
          <cell r="H43" t="str">
            <v>R2944130</v>
          </cell>
          <cell r="I43">
            <v>123</v>
          </cell>
          <cell r="J43">
            <v>126</v>
          </cell>
        </row>
        <row r="44">
          <cell r="A44" t="str">
            <v>F8488101</v>
          </cell>
          <cell r="B44" t="str">
            <v>COSMIC ELITE DISC CL (w/o tyre)</v>
          </cell>
          <cell r="C44" t="str">
            <v>12x100</v>
          </cell>
          <cell r="D44" t="str">
            <v>(w/o tyre)</v>
          </cell>
          <cell r="E44" t="str">
            <v>tubeless tape 23mm, tubeless valve 57mm</v>
          </cell>
          <cell r="F44" t="str">
            <v>Front</v>
          </cell>
          <cell r="G44" t="str">
            <v>X6</v>
          </cell>
          <cell r="H44" t="str">
            <v>F8488101</v>
          </cell>
          <cell r="I44">
            <v>92</v>
          </cell>
          <cell r="J44">
            <v>95</v>
          </cell>
        </row>
        <row r="45">
          <cell r="A45" t="str">
            <v>R2945155</v>
          </cell>
          <cell r="B45" t="str">
            <v>COSMIC ELITE DISC CL (w/o tyre)</v>
          </cell>
          <cell r="C45" t="str">
            <v>12x142</v>
          </cell>
          <cell r="F45" t="str">
            <v>Rear M11</v>
          </cell>
          <cell r="G45" t="str">
            <v>X6</v>
          </cell>
          <cell r="H45" t="str">
            <v>R2945155</v>
          </cell>
          <cell r="I45">
            <v>114</v>
          </cell>
          <cell r="J45">
            <v>117</v>
          </cell>
        </row>
        <row r="46">
          <cell r="A46" t="str">
            <v>F8485125</v>
          </cell>
          <cell r="B46" t="str">
            <v>COSMIC ELITE</v>
          </cell>
          <cell r="C46" t="str">
            <v>9x100</v>
          </cell>
          <cell r="D46" t="str">
            <v>Yksion Elite 25</v>
          </cell>
          <cell r="E46" t="str">
            <v>QR adapters, QR, tubeless tape 23mm, tubeless valve 57mm, inner tube</v>
          </cell>
          <cell r="F46" t="str">
            <v>Front</v>
          </cell>
          <cell r="G46" t="str">
            <v>X6</v>
          </cell>
          <cell r="H46" t="str">
            <v>F8485125</v>
          </cell>
          <cell r="I46">
            <v>80</v>
          </cell>
          <cell r="J46">
            <v>83</v>
          </cell>
        </row>
        <row r="47">
          <cell r="A47" t="str">
            <v>R2942130</v>
          </cell>
          <cell r="B47" t="str">
            <v>COSMIC ELITE</v>
          </cell>
          <cell r="C47" t="str">
            <v>10x130</v>
          </cell>
          <cell r="F47" t="str">
            <v>Rear M11</v>
          </cell>
          <cell r="G47" t="str">
            <v>X6</v>
          </cell>
          <cell r="H47" t="str">
            <v>R2942130</v>
          </cell>
          <cell r="I47">
            <v>100</v>
          </cell>
          <cell r="J47">
            <v>103</v>
          </cell>
        </row>
        <row r="48">
          <cell r="A48" t="str">
            <v>F8486101</v>
          </cell>
          <cell r="B48" t="str">
            <v>COSMIC ELITE (w/o tyre)</v>
          </cell>
          <cell r="C48" t="str">
            <v>9x100</v>
          </cell>
          <cell r="D48" t="str">
            <v>(w/o tyre)</v>
          </cell>
          <cell r="E48" t="str">
            <v>QR adapters, QR, tubeless tape 23mm, tubeless valve 57mm</v>
          </cell>
          <cell r="F48" t="str">
            <v>Front</v>
          </cell>
          <cell r="G48" t="str">
            <v>X6</v>
          </cell>
          <cell r="H48" t="str">
            <v>F8486101</v>
          </cell>
          <cell r="I48">
            <v>72</v>
          </cell>
          <cell r="J48">
            <v>75</v>
          </cell>
        </row>
        <row r="49">
          <cell r="A49" t="str">
            <v>R2943155</v>
          </cell>
          <cell r="B49" t="str">
            <v>COSMIC ELITE (w/o tyre)</v>
          </cell>
          <cell r="C49" t="str">
            <v>10x130</v>
          </cell>
          <cell r="F49" t="str">
            <v>Rear M11</v>
          </cell>
          <cell r="G49" t="str">
            <v>X6</v>
          </cell>
          <cell r="H49" t="str">
            <v>R2943155</v>
          </cell>
          <cell r="I49">
            <v>90</v>
          </cell>
          <cell r="J49">
            <v>93</v>
          </cell>
        </row>
        <row r="50">
          <cell r="A50" t="str">
            <v>F8068128</v>
          </cell>
          <cell r="B50" t="str">
            <v>KSYRIUM PRO CARBON SL DISC CL</v>
          </cell>
          <cell r="C50" t="str">
            <v>12x100</v>
          </cell>
          <cell r="D50" t="str">
            <v>Yksion Pro UST 28</v>
          </cell>
          <cell r="E50" t="str">
            <v>tubeless tape 25mm, tubeless valve 57mm, inner tube</v>
          </cell>
          <cell r="F50" t="str">
            <v>Front</v>
          </cell>
          <cell r="G50" t="str">
            <v>X6</v>
          </cell>
          <cell r="H50" t="str">
            <v>F8068128</v>
          </cell>
          <cell r="I50">
            <v>429</v>
          </cell>
          <cell r="J50">
            <v>432</v>
          </cell>
        </row>
        <row r="51">
          <cell r="A51" t="str">
            <v>R2295135</v>
          </cell>
          <cell r="B51" t="str">
            <v>KSYRIUM PRO CARBON SL DISC CL</v>
          </cell>
          <cell r="C51" t="str">
            <v>12x142</v>
          </cell>
          <cell r="F51" t="str">
            <v>Rear M11</v>
          </cell>
          <cell r="G51" t="str">
            <v>X6</v>
          </cell>
          <cell r="H51" t="str">
            <v>R2295135</v>
          </cell>
          <cell r="I51">
            <v>525</v>
          </cell>
          <cell r="J51">
            <v>528</v>
          </cell>
        </row>
        <row r="52">
          <cell r="A52" t="str">
            <v>F8378125</v>
          </cell>
          <cell r="B52" t="str">
            <v>KSYRIUM PRO CARBON SL C</v>
          </cell>
          <cell r="C52" t="str">
            <v>9x100</v>
          </cell>
          <cell r="D52" t="str">
            <v>Yksion Pro UST 25</v>
          </cell>
          <cell r="E52" t="str">
            <v>QR adapters, QR, tubeless tape 23mm, tubeless valve 57mm, inner tube</v>
          </cell>
          <cell r="F52" t="str">
            <v>Front</v>
          </cell>
          <cell r="G52" t="str">
            <v>X6</v>
          </cell>
          <cell r="H52" t="str">
            <v>F8378125</v>
          </cell>
          <cell r="I52">
            <v>429</v>
          </cell>
          <cell r="J52">
            <v>432</v>
          </cell>
        </row>
        <row r="53">
          <cell r="A53" t="str">
            <v>R1903130</v>
          </cell>
          <cell r="B53" t="str">
            <v>KSYRIUM PRO CARBON SL C</v>
          </cell>
          <cell r="C53" t="str">
            <v>10x130</v>
          </cell>
          <cell r="F53" t="str">
            <v>Rear M11</v>
          </cell>
          <cell r="G53" t="str">
            <v>X6</v>
          </cell>
          <cell r="H53" t="str">
            <v>R1903130</v>
          </cell>
          <cell r="I53">
            <v>525</v>
          </cell>
          <cell r="J53">
            <v>528</v>
          </cell>
        </row>
        <row r="54">
          <cell r="A54" t="str">
            <v>F8070128</v>
          </cell>
          <cell r="B54" t="str">
            <v>KSYRIUM PRO CARBON DISC CL</v>
          </cell>
          <cell r="C54" t="str">
            <v>12x100</v>
          </cell>
          <cell r="D54" t="str">
            <v>Yksion Pro UST 28</v>
          </cell>
          <cell r="E54" t="str">
            <v>tubeless tape 25mm, tubeless valve 57mm, inner tube</v>
          </cell>
          <cell r="F54" t="str">
            <v>Front</v>
          </cell>
          <cell r="G54" t="str">
            <v>X6</v>
          </cell>
          <cell r="H54" t="str">
            <v>F8070128</v>
          </cell>
          <cell r="I54">
            <v>341</v>
          </cell>
          <cell r="J54">
            <v>344</v>
          </cell>
        </row>
        <row r="55">
          <cell r="A55" t="str">
            <v>R2297135</v>
          </cell>
          <cell r="B55" t="str">
            <v>KSYRIUM PRO CARBON DISC CL</v>
          </cell>
          <cell r="C55" t="str">
            <v>12x142</v>
          </cell>
          <cell r="F55" t="str">
            <v>Rear M11</v>
          </cell>
          <cell r="G55" t="str">
            <v>X6</v>
          </cell>
          <cell r="H55" t="str">
            <v>R2297135</v>
          </cell>
          <cell r="I55">
            <v>418</v>
          </cell>
          <cell r="J55">
            <v>421</v>
          </cell>
        </row>
        <row r="56">
          <cell r="A56" t="str">
            <v>F7322125</v>
          </cell>
          <cell r="B56" t="str">
            <v>KSYRIUM PRO EXALITH 25</v>
          </cell>
          <cell r="C56" t="str">
            <v>9x100</v>
          </cell>
          <cell r="D56" t="str">
            <v>Yksion Pro GripLink 25</v>
          </cell>
          <cell r="E56" t="str">
            <v>QR adapters, QR, inner tube</v>
          </cell>
          <cell r="F56" t="str">
            <v>Front</v>
          </cell>
          <cell r="G56" t="str">
            <v>X6</v>
          </cell>
          <cell r="H56" t="str">
            <v>F7322125</v>
          </cell>
          <cell r="I56">
            <v>265</v>
          </cell>
          <cell r="J56">
            <v>268</v>
          </cell>
        </row>
        <row r="57">
          <cell r="A57" t="str">
            <v>R1721130</v>
          </cell>
          <cell r="B57" t="str">
            <v>KSYRIUM PRO EXALITH 25</v>
          </cell>
          <cell r="C57" t="str">
            <v>10x130</v>
          </cell>
          <cell r="D57" t="str">
            <v>Yksion Pro PowerLink 25</v>
          </cell>
          <cell r="F57" t="str">
            <v>Rear M11</v>
          </cell>
          <cell r="G57" t="str">
            <v>X6</v>
          </cell>
          <cell r="H57" t="str">
            <v>R1721130</v>
          </cell>
          <cell r="I57">
            <v>324</v>
          </cell>
          <cell r="J57">
            <v>327</v>
          </cell>
        </row>
        <row r="58">
          <cell r="A58" t="str">
            <v>F8490125</v>
          </cell>
          <cell r="B58" t="str">
            <v>KSYRIUM PRO UST</v>
          </cell>
          <cell r="C58" t="str">
            <v>9x100</v>
          </cell>
          <cell r="D58" t="str">
            <v>Yksion Pro UST 25</v>
          </cell>
          <cell r="E58" t="str">
            <v>QR adapters, QR, tubeless valve 35mm, inner tube</v>
          </cell>
          <cell r="F58" t="str">
            <v>Front</v>
          </cell>
          <cell r="G58" t="str">
            <v>X6</v>
          </cell>
          <cell r="H58" t="str">
            <v>F8490125</v>
          </cell>
          <cell r="I58">
            <v>220</v>
          </cell>
          <cell r="J58">
            <v>223</v>
          </cell>
        </row>
        <row r="59">
          <cell r="A59" t="str">
            <v>R2947130</v>
          </cell>
          <cell r="B59" t="str">
            <v>KSYRIUM PRO UST</v>
          </cell>
          <cell r="C59" t="str">
            <v>10x130</v>
          </cell>
          <cell r="F59" t="str">
            <v>Rear M11</v>
          </cell>
          <cell r="G59" t="str">
            <v>X6</v>
          </cell>
          <cell r="H59" t="str">
            <v>R2947130</v>
          </cell>
          <cell r="I59">
            <v>269</v>
          </cell>
          <cell r="J59">
            <v>272</v>
          </cell>
        </row>
        <row r="60">
          <cell r="A60" t="str">
            <v>F8493125</v>
          </cell>
          <cell r="B60" t="str">
            <v>KSYRIUM ELITE DISC CL 25</v>
          </cell>
          <cell r="C60" t="str">
            <v>12x100</v>
          </cell>
          <cell r="D60" t="str">
            <v>Yksion Pro UST 25</v>
          </cell>
          <cell r="E60" t="str">
            <v>tubeless valve 35mm, inner tube</v>
          </cell>
          <cell r="F60" t="str">
            <v>Front</v>
          </cell>
          <cell r="G60" t="str">
            <v>X6</v>
          </cell>
          <cell r="H60" t="str">
            <v>F8493125</v>
          </cell>
          <cell r="I60">
            <v>164</v>
          </cell>
          <cell r="J60">
            <v>167</v>
          </cell>
        </row>
        <row r="61">
          <cell r="A61" t="str">
            <v>R2951130</v>
          </cell>
          <cell r="B61" t="str">
            <v>KSYRIUM ELITE DISC CL 25</v>
          </cell>
          <cell r="C61" t="str">
            <v>12x142</v>
          </cell>
          <cell r="F61" t="str">
            <v>Rear M11</v>
          </cell>
          <cell r="G61" t="str">
            <v>X6</v>
          </cell>
          <cell r="H61" t="str">
            <v>R2951130</v>
          </cell>
          <cell r="I61">
            <v>201</v>
          </cell>
          <cell r="J61">
            <v>204</v>
          </cell>
        </row>
        <row r="62">
          <cell r="A62" t="str">
            <v>F8493128</v>
          </cell>
          <cell r="B62" t="str">
            <v>KSYRIUM ELITE DISC CL 28</v>
          </cell>
          <cell r="C62" t="str">
            <v>12x100</v>
          </cell>
          <cell r="D62" t="str">
            <v>Yksion Pro UST 28</v>
          </cell>
          <cell r="E62" t="str">
            <v>tubeless valve 35mm, inner tube</v>
          </cell>
          <cell r="F62" t="str">
            <v>Front</v>
          </cell>
          <cell r="G62" t="str">
            <v>X6</v>
          </cell>
          <cell r="H62" t="str">
            <v>F8493128</v>
          </cell>
          <cell r="I62">
            <v>164</v>
          </cell>
          <cell r="J62">
            <v>167</v>
          </cell>
        </row>
        <row r="63">
          <cell r="A63" t="str">
            <v>R2951135</v>
          </cell>
          <cell r="B63" t="str">
            <v>KSYRIUM ELITE DISC CL 28</v>
          </cell>
          <cell r="C63" t="str">
            <v>12x142</v>
          </cell>
          <cell r="F63" t="str">
            <v>Rear M11</v>
          </cell>
          <cell r="G63" t="str">
            <v>X6</v>
          </cell>
          <cell r="H63" t="str">
            <v>R2951135</v>
          </cell>
          <cell r="I63">
            <v>201</v>
          </cell>
          <cell r="J63">
            <v>204</v>
          </cell>
        </row>
        <row r="64">
          <cell r="A64" t="str">
            <v>F8492125</v>
          </cell>
          <cell r="B64" t="str">
            <v>KSYRIUM ELITE Black</v>
          </cell>
          <cell r="C64" t="str">
            <v>9x100</v>
          </cell>
          <cell r="D64" t="str">
            <v>Yksion Pro UST 25</v>
          </cell>
          <cell r="E64" t="str">
            <v>QR adapters, QR, tubeless valve 35mm, inner tube</v>
          </cell>
          <cell r="F64" t="str">
            <v>Front</v>
          </cell>
          <cell r="G64" t="str">
            <v>X6</v>
          </cell>
          <cell r="H64" t="str">
            <v>F8492125</v>
          </cell>
          <cell r="I64">
            <v>136</v>
          </cell>
          <cell r="J64">
            <v>139</v>
          </cell>
        </row>
        <row r="65">
          <cell r="A65" t="str">
            <v>R2949130</v>
          </cell>
          <cell r="B65" t="str">
            <v>KSYRIUM ELITE Black</v>
          </cell>
          <cell r="C65" t="str">
            <v>10x130</v>
          </cell>
          <cell r="F65" t="str">
            <v>Rear M11</v>
          </cell>
          <cell r="G65" t="str">
            <v>X6</v>
          </cell>
          <cell r="H65" t="str">
            <v>R2949130</v>
          </cell>
          <cell r="I65">
            <v>167</v>
          </cell>
          <cell r="J65">
            <v>170</v>
          </cell>
        </row>
        <row r="66">
          <cell r="A66" t="str">
            <v>F8492325</v>
          </cell>
          <cell r="B66" t="str">
            <v>KSYRIUM ELITE Red</v>
          </cell>
          <cell r="C66" t="str">
            <v>9x100</v>
          </cell>
          <cell r="D66" t="str">
            <v>Yksion Pro UST 25</v>
          </cell>
          <cell r="E66" t="str">
            <v>QR adapters, QR, tubeless valve 35mm, inner tube</v>
          </cell>
          <cell r="F66" t="str">
            <v>Front</v>
          </cell>
          <cell r="G66" t="str">
            <v>X6</v>
          </cell>
          <cell r="H66" t="str">
            <v>F8492325</v>
          </cell>
          <cell r="I66">
            <v>138</v>
          </cell>
          <cell r="J66">
            <v>141</v>
          </cell>
        </row>
        <row r="67">
          <cell r="A67" t="str">
            <v>R2949330</v>
          </cell>
          <cell r="B67" t="str">
            <v>KSYRIUM ELITE Red</v>
          </cell>
          <cell r="C67" t="str">
            <v>10x130</v>
          </cell>
          <cell r="F67" t="str">
            <v>Rear M11</v>
          </cell>
          <cell r="G67" t="str">
            <v>X6</v>
          </cell>
          <cell r="H67" t="str">
            <v>R2949330</v>
          </cell>
          <cell r="I67">
            <v>170</v>
          </cell>
          <cell r="J67">
            <v>173</v>
          </cell>
        </row>
        <row r="68">
          <cell r="A68" t="str">
            <v>F8492225</v>
          </cell>
          <cell r="B68" t="str">
            <v>KSYRIUM ELITE Yellow</v>
          </cell>
          <cell r="C68" t="str">
            <v>9x100</v>
          </cell>
          <cell r="D68" t="str">
            <v>Yksion Pro UST 25</v>
          </cell>
          <cell r="E68" t="str">
            <v>QR adapters, QR, tubeless valve 35mm, inner tube</v>
          </cell>
          <cell r="F68" t="str">
            <v>Front</v>
          </cell>
          <cell r="G68" t="str">
            <v>X6</v>
          </cell>
          <cell r="H68" t="str">
            <v>F8492225</v>
          </cell>
          <cell r="I68">
            <v>138</v>
          </cell>
          <cell r="J68">
            <v>141</v>
          </cell>
        </row>
        <row r="69">
          <cell r="A69" t="str">
            <v>R2949230</v>
          </cell>
          <cell r="B69" t="str">
            <v>KSYRIUM ELITE Yellow</v>
          </cell>
          <cell r="C69" t="str">
            <v>10x130</v>
          </cell>
          <cell r="F69" t="str">
            <v>Rear M11</v>
          </cell>
          <cell r="G69" t="str">
            <v>X6</v>
          </cell>
          <cell r="H69" t="str">
            <v>R2949230</v>
          </cell>
          <cell r="I69">
            <v>170</v>
          </cell>
          <cell r="J69">
            <v>173</v>
          </cell>
        </row>
        <row r="70">
          <cell r="A70" t="str">
            <v>F8076128</v>
          </cell>
          <cell r="B70" t="str">
            <v>KSYRIUM DISC CL 28</v>
          </cell>
          <cell r="C70" t="str">
            <v>12x100</v>
          </cell>
          <cell r="D70" t="str">
            <v>Yksion Elite 28</v>
          </cell>
          <cell r="E70" t="str">
            <v>tubeless valve 35mm, inner tube</v>
          </cell>
          <cell r="F70" t="str">
            <v>Front</v>
          </cell>
          <cell r="G70" t="str">
            <v>X6</v>
          </cell>
          <cell r="H70" t="str">
            <v>F8076128</v>
          </cell>
          <cell r="I70">
            <v>107</v>
          </cell>
          <cell r="J70">
            <v>110</v>
          </cell>
        </row>
        <row r="71">
          <cell r="A71" t="str">
            <v>R2304135</v>
          </cell>
          <cell r="B71" t="str">
            <v>KSYRIUM DISC CL 28</v>
          </cell>
          <cell r="C71" t="str">
            <v>12x142</v>
          </cell>
          <cell r="F71" t="str">
            <v>Rear M11</v>
          </cell>
          <cell r="G71" t="str">
            <v>X6</v>
          </cell>
          <cell r="H71" t="str">
            <v>R2304135</v>
          </cell>
          <cell r="I71">
            <v>132</v>
          </cell>
          <cell r="J71">
            <v>135</v>
          </cell>
        </row>
        <row r="72">
          <cell r="A72" t="str">
            <v>F8078101</v>
          </cell>
          <cell r="B72" t="str">
            <v>KSYRIUM DISC CL (w/o tyre)</v>
          </cell>
          <cell r="C72" t="str">
            <v>12x100</v>
          </cell>
          <cell r="D72" t="str">
            <v>(w/o tyre)</v>
          </cell>
          <cell r="E72" t="str">
            <v>tubeless valve 35mm</v>
          </cell>
          <cell r="F72" t="str">
            <v>Front</v>
          </cell>
          <cell r="G72" t="str">
            <v>X6</v>
          </cell>
          <cell r="H72" t="str">
            <v>F8078101</v>
          </cell>
          <cell r="I72">
            <v>98</v>
          </cell>
          <cell r="J72">
            <v>101</v>
          </cell>
        </row>
        <row r="73">
          <cell r="A73" t="str">
            <v>R2306155</v>
          </cell>
          <cell r="B73" t="str">
            <v>KSYRIUM DISC CL (w/o tyre)</v>
          </cell>
          <cell r="C73" t="str">
            <v>12x142</v>
          </cell>
          <cell r="F73" t="str">
            <v>Rear M11</v>
          </cell>
          <cell r="G73" t="str">
            <v>X6</v>
          </cell>
          <cell r="H73" t="str">
            <v>R2306155</v>
          </cell>
          <cell r="I73">
            <v>121</v>
          </cell>
          <cell r="J73">
            <v>124</v>
          </cell>
        </row>
        <row r="74">
          <cell r="A74" t="str">
            <v>F8133125</v>
          </cell>
          <cell r="B74" t="str">
            <v>KSYRIUM Black 25</v>
          </cell>
          <cell r="C74" t="str">
            <v>9x100</v>
          </cell>
          <cell r="D74" t="str">
            <v>Yksion Elite 25</v>
          </cell>
          <cell r="E74" t="str">
            <v>QR adapters, QR, tubeless tape 23mm, tubeless valve 35mm, inner tube</v>
          </cell>
          <cell r="F74" t="str">
            <v>Front</v>
          </cell>
          <cell r="G74" t="str">
            <v>X6</v>
          </cell>
          <cell r="H74" t="str">
            <v>F8133125</v>
          </cell>
          <cell r="I74">
            <v>96</v>
          </cell>
          <cell r="J74">
            <v>99</v>
          </cell>
        </row>
        <row r="75">
          <cell r="A75" t="str">
            <v>R2373130</v>
          </cell>
          <cell r="B75" t="str">
            <v>KSYRIUM Black 25</v>
          </cell>
          <cell r="C75" t="str">
            <v>10x130</v>
          </cell>
          <cell r="F75" t="str">
            <v>Rear M11</v>
          </cell>
          <cell r="G75" t="str">
            <v>X6</v>
          </cell>
          <cell r="H75" t="str">
            <v>R2373130</v>
          </cell>
          <cell r="I75">
            <v>118</v>
          </cell>
          <cell r="J75">
            <v>121</v>
          </cell>
        </row>
        <row r="76">
          <cell r="A76" t="str">
            <v>F8134101</v>
          </cell>
          <cell r="B76" t="str">
            <v>KSYRIUM Black (w/o tyre)</v>
          </cell>
          <cell r="C76" t="str">
            <v>9x100</v>
          </cell>
          <cell r="D76" t="str">
            <v>(w/o tyre)</v>
          </cell>
          <cell r="E76" t="str">
            <v>QR adapters, QR, tubeless tape 23mm, tubeless valve 35mm</v>
          </cell>
          <cell r="F76" t="str">
            <v>Front</v>
          </cell>
          <cell r="G76" t="str">
            <v>X6</v>
          </cell>
          <cell r="H76" t="str">
            <v>F8134101</v>
          </cell>
          <cell r="I76">
            <v>87</v>
          </cell>
          <cell r="J76">
            <v>90</v>
          </cell>
        </row>
        <row r="77">
          <cell r="A77" t="str">
            <v>R2374155</v>
          </cell>
          <cell r="B77" t="str">
            <v>KSYRIUM Black (w/o tyre)</v>
          </cell>
          <cell r="C77" t="str">
            <v>10x130</v>
          </cell>
          <cell r="F77" t="str">
            <v>Rear M11</v>
          </cell>
          <cell r="G77" t="str">
            <v>X6</v>
          </cell>
          <cell r="H77" t="str">
            <v>R2374155</v>
          </cell>
          <cell r="I77">
            <v>107</v>
          </cell>
          <cell r="J77">
            <v>110</v>
          </cell>
        </row>
        <row r="78">
          <cell r="A78" t="str">
            <v>F8231128</v>
          </cell>
          <cell r="B78" t="str">
            <v>AKSIUM ELITE DISC CL 28</v>
          </cell>
          <cell r="C78" t="str">
            <v>12x100</v>
          </cell>
          <cell r="D78" t="str">
            <v>Yksion Elite Guard 28</v>
          </cell>
          <cell r="E78" t="str">
            <v>tubeless valve 35mm, inner tube</v>
          </cell>
          <cell r="F78" t="str">
            <v>Front</v>
          </cell>
          <cell r="G78" t="str">
            <v>X6</v>
          </cell>
          <cell r="H78" t="str">
            <v>F8231128</v>
          </cell>
          <cell r="I78">
            <v>72</v>
          </cell>
          <cell r="J78">
            <v>75</v>
          </cell>
        </row>
        <row r="79">
          <cell r="A79" t="str">
            <v>R2562135</v>
          </cell>
          <cell r="B79" t="str">
            <v>AKSIUM ELITE DISC CL 28</v>
          </cell>
          <cell r="C79" t="str">
            <v>12x142</v>
          </cell>
          <cell r="F79" t="str">
            <v>Rear M11</v>
          </cell>
          <cell r="G79" t="str">
            <v>X6</v>
          </cell>
          <cell r="H79" t="str">
            <v>R2562135</v>
          </cell>
          <cell r="I79">
            <v>87</v>
          </cell>
          <cell r="J79">
            <v>90</v>
          </cell>
        </row>
        <row r="80">
          <cell r="A80" t="str">
            <v>F8233101</v>
          </cell>
          <cell r="B80" t="str">
            <v>AKSIUM ELITE DISC CL (w/o tyre)</v>
          </cell>
          <cell r="C80" t="str">
            <v>12x100</v>
          </cell>
          <cell r="D80" t="str">
            <v>(w/o tyre)</v>
          </cell>
          <cell r="E80" t="str">
            <v>tubeless valve 35mm</v>
          </cell>
          <cell r="F80" t="str">
            <v>Front</v>
          </cell>
          <cell r="G80" t="str">
            <v>X6</v>
          </cell>
          <cell r="H80" t="str">
            <v>F8233101</v>
          </cell>
          <cell r="I80">
            <v>63</v>
          </cell>
          <cell r="J80">
            <v>66</v>
          </cell>
        </row>
        <row r="81">
          <cell r="A81" t="str">
            <v>R2564155</v>
          </cell>
          <cell r="B81" t="str">
            <v>AKSIUM ELITE DISC CL (w/o tyre)</v>
          </cell>
          <cell r="C81" t="str">
            <v>12x142</v>
          </cell>
          <cell r="F81" t="str">
            <v>Rear M11</v>
          </cell>
          <cell r="G81" t="str">
            <v>X6</v>
          </cell>
          <cell r="H81" t="str">
            <v>R2564155</v>
          </cell>
          <cell r="I81">
            <v>77</v>
          </cell>
          <cell r="J81">
            <v>80</v>
          </cell>
        </row>
        <row r="82">
          <cell r="A82" t="str">
            <v>F8080128</v>
          </cell>
          <cell r="B82" t="str">
            <v>AKSIUM ELITE 28</v>
          </cell>
          <cell r="C82" t="str">
            <v>9x100</v>
          </cell>
          <cell r="D82" t="str">
            <v>Yksion Elite Guard 28</v>
          </cell>
          <cell r="E82" t="str">
            <v>QR adapters, QR, tubeless tape 23mm, tubeless valve 35mm, inner tube</v>
          </cell>
          <cell r="F82" t="str">
            <v>Front</v>
          </cell>
          <cell r="G82" t="str">
            <v>X6</v>
          </cell>
          <cell r="H82" t="str">
            <v>F8080128</v>
          </cell>
          <cell r="I82">
            <v>60</v>
          </cell>
          <cell r="J82">
            <v>63</v>
          </cell>
        </row>
        <row r="83">
          <cell r="A83" t="str">
            <v>R2308135</v>
          </cell>
          <cell r="B83" t="str">
            <v>AKSIUM ELITE 28</v>
          </cell>
          <cell r="C83" t="str">
            <v>10x130</v>
          </cell>
          <cell r="F83" t="str">
            <v>Rear M11</v>
          </cell>
          <cell r="G83" t="str">
            <v>X6</v>
          </cell>
          <cell r="H83" t="str">
            <v>R2308135</v>
          </cell>
          <cell r="I83">
            <v>74</v>
          </cell>
          <cell r="J83">
            <v>77</v>
          </cell>
        </row>
        <row r="84">
          <cell r="A84" t="str">
            <v>F8080125</v>
          </cell>
          <cell r="B84" t="str">
            <v>AKSIUM ELITE 25</v>
          </cell>
          <cell r="C84" t="str">
            <v>9x100</v>
          </cell>
          <cell r="D84" t="str">
            <v>Yksion Elite Guard 25</v>
          </cell>
          <cell r="E84" t="str">
            <v>QR adapters, QR, tubeless tape 23mm, tubeless valve 35mm, inner tube</v>
          </cell>
          <cell r="F84" t="str">
            <v>Front</v>
          </cell>
          <cell r="G84" t="str">
            <v>X6</v>
          </cell>
          <cell r="H84" t="str">
            <v>F8080125</v>
          </cell>
          <cell r="I84">
            <v>60</v>
          </cell>
          <cell r="J84">
            <v>63</v>
          </cell>
        </row>
        <row r="85">
          <cell r="A85" t="str">
            <v>R2308130</v>
          </cell>
          <cell r="B85" t="str">
            <v>AKSIUM ELITE 25</v>
          </cell>
          <cell r="C85" t="str">
            <v>10x130</v>
          </cell>
          <cell r="F85" t="str">
            <v>Rear M11</v>
          </cell>
          <cell r="G85" t="str">
            <v>X6</v>
          </cell>
          <cell r="H85" t="str">
            <v>R2308130</v>
          </cell>
          <cell r="I85">
            <v>74</v>
          </cell>
          <cell r="J85">
            <v>77</v>
          </cell>
        </row>
        <row r="86">
          <cell r="A86" t="str">
            <v>F8081101</v>
          </cell>
          <cell r="B86" t="str">
            <v>AKSIUM ELITE (w/o tyre)</v>
          </cell>
          <cell r="C86" t="str">
            <v>9x100</v>
          </cell>
          <cell r="D86" t="str">
            <v>(w/o tyre)</v>
          </cell>
          <cell r="E86" t="str">
            <v>QR adapters, QR, tubeless tape 23mm, tubeless valve 35mm</v>
          </cell>
          <cell r="F86" t="str">
            <v>Front</v>
          </cell>
          <cell r="G86" t="str">
            <v>X6</v>
          </cell>
          <cell r="H86" t="str">
            <v>F8081101</v>
          </cell>
          <cell r="I86">
            <v>51</v>
          </cell>
          <cell r="J86">
            <v>54</v>
          </cell>
        </row>
        <row r="87">
          <cell r="A87" t="str">
            <v>R2309155</v>
          </cell>
          <cell r="B87" t="str">
            <v>AKSIUM ELITE (w/o tyre)</v>
          </cell>
          <cell r="C87" t="str">
            <v>10x130</v>
          </cell>
          <cell r="F87" t="str">
            <v>Rear M11</v>
          </cell>
          <cell r="G87" t="str">
            <v>X6</v>
          </cell>
          <cell r="H87" t="str">
            <v>R2309155</v>
          </cell>
          <cell r="I87">
            <v>63</v>
          </cell>
          <cell r="J87">
            <v>66</v>
          </cell>
        </row>
        <row r="88">
          <cell r="A88" t="str">
            <v>F8089101</v>
          </cell>
          <cell r="B88" t="str">
            <v>AKSIUM DISC CL (w/o tyre)</v>
          </cell>
          <cell r="C88" t="str">
            <v>12x100</v>
          </cell>
          <cell r="D88" t="str">
            <v>(w/o tyre)</v>
          </cell>
          <cell r="E88" t="str">
            <v>-</v>
          </cell>
          <cell r="F88" t="str">
            <v>Front</v>
          </cell>
          <cell r="G88" t="str">
            <v>X6</v>
          </cell>
          <cell r="H88" t="str">
            <v>F8089101</v>
          </cell>
          <cell r="I88">
            <v>47</v>
          </cell>
          <cell r="J88">
            <v>50</v>
          </cell>
        </row>
        <row r="89">
          <cell r="A89" t="str">
            <v>R2318155</v>
          </cell>
          <cell r="B89" t="str">
            <v>AKSIUM DISC CL (w/o tyre)</v>
          </cell>
          <cell r="C89" t="str">
            <v>12x142</v>
          </cell>
          <cell r="F89" t="str">
            <v>Rear M11</v>
          </cell>
          <cell r="G89" t="str">
            <v>X6</v>
          </cell>
          <cell r="H89" t="str">
            <v>R2318155</v>
          </cell>
          <cell r="I89">
            <v>59</v>
          </cell>
          <cell r="J89">
            <v>62</v>
          </cell>
        </row>
        <row r="90">
          <cell r="A90" t="str">
            <v>F8095101</v>
          </cell>
          <cell r="B90" t="str">
            <v>AKSIUM  (w/o tyre)</v>
          </cell>
          <cell r="C90" t="str">
            <v>9x100</v>
          </cell>
          <cell r="D90" t="str">
            <v>(w/o tyre)</v>
          </cell>
          <cell r="E90" t="str">
            <v>QR adapters, QR</v>
          </cell>
          <cell r="F90" t="str">
            <v>Front</v>
          </cell>
          <cell r="G90" t="str">
            <v>X6</v>
          </cell>
          <cell r="H90" t="str">
            <v>F8095101</v>
          </cell>
          <cell r="I90">
            <v>33</v>
          </cell>
          <cell r="J90">
            <v>36</v>
          </cell>
        </row>
        <row r="91">
          <cell r="A91" t="str">
            <v>R2325155</v>
          </cell>
          <cell r="B91" t="str">
            <v>AKSIUM  (w/o tyre)</v>
          </cell>
          <cell r="C91" t="str">
            <v>10x130</v>
          </cell>
          <cell r="F91" t="str">
            <v>Rear M11</v>
          </cell>
          <cell r="G91" t="str">
            <v>X6</v>
          </cell>
          <cell r="H91" t="str">
            <v>R2325155</v>
          </cell>
          <cell r="I91">
            <v>41</v>
          </cell>
          <cell r="J91">
            <v>44</v>
          </cell>
        </row>
        <row r="92">
          <cell r="A92" t="str">
            <v>F8494130</v>
          </cell>
          <cell r="B92" t="str">
            <v>ALLROAD PRO DISC CL 30</v>
          </cell>
          <cell r="C92" t="str">
            <v>12x100</v>
          </cell>
          <cell r="D92" t="str">
            <v>Yksion Elite Allroad UST 30</v>
          </cell>
          <cell r="E92" t="str">
            <v>tubeless valve 35mm, inner tube</v>
          </cell>
          <cell r="F92" t="str">
            <v>Front</v>
          </cell>
          <cell r="G92" t="str">
            <v>X6</v>
          </cell>
          <cell r="H92" t="str">
            <v>F8494130</v>
          </cell>
          <cell r="I92">
            <v>250</v>
          </cell>
          <cell r="J92">
            <v>253</v>
          </cell>
        </row>
        <row r="93">
          <cell r="A93" t="str">
            <v>R2952137</v>
          </cell>
          <cell r="B93" t="str">
            <v>ALLROAD PRO DISC CL 30</v>
          </cell>
          <cell r="C93" t="str">
            <v>12x142</v>
          </cell>
          <cell r="F93" t="str">
            <v>Rear M11</v>
          </cell>
          <cell r="G93" t="str">
            <v>X6</v>
          </cell>
          <cell r="H93" t="str">
            <v>R2952137</v>
          </cell>
          <cell r="I93">
            <v>304</v>
          </cell>
          <cell r="J93">
            <v>307</v>
          </cell>
        </row>
        <row r="94">
          <cell r="A94" t="str">
            <v>F8503135</v>
          </cell>
          <cell r="B94" t="str">
            <v>ALLROAD PRO DISC CL 35</v>
          </cell>
          <cell r="C94" t="str">
            <v>12x100</v>
          </cell>
          <cell r="D94" t="str">
            <v>Yksion Elite Allroad XL UST 35</v>
          </cell>
          <cell r="E94" t="str">
            <v>tubeless valve 35mm, inner tube</v>
          </cell>
          <cell r="F94" t="str">
            <v>Front</v>
          </cell>
          <cell r="G94" t="str">
            <v>X6</v>
          </cell>
          <cell r="H94" t="str">
            <v>F8503135</v>
          </cell>
          <cell r="I94">
            <v>250</v>
          </cell>
          <cell r="J94">
            <v>253</v>
          </cell>
        </row>
        <row r="95">
          <cell r="A95" t="str">
            <v>R2962142</v>
          </cell>
          <cell r="B95" t="str">
            <v>ALLROAD PRO DISC CL 35</v>
          </cell>
          <cell r="C95" t="str">
            <v>12x142</v>
          </cell>
          <cell r="F95" t="str">
            <v>Rear M11</v>
          </cell>
          <cell r="G95" t="str">
            <v>X6</v>
          </cell>
          <cell r="H95" t="str">
            <v>R2962142</v>
          </cell>
          <cell r="I95">
            <v>304</v>
          </cell>
          <cell r="J95">
            <v>307</v>
          </cell>
        </row>
        <row r="96">
          <cell r="A96" t="str">
            <v>F8503136</v>
          </cell>
          <cell r="B96" t="str">
            <v>ALLROAD PRO DISC CL 40</v>
          </cell>
          <cell r="C96" t="str">
            <v>12x100</v>
          </cell>
          <cell r="D96" t="str">
            <v>Yksion Elite Allroad XL UST 40</v>
          </cell>
          <cell r="E96" t="str">
            <v>tubeless valve 35mm, inner tube</v>
          </cell>
          <cell r="F96" t="str">
            <v>Front</v>
          </cell>
          <cell r="G96" t="str">
            <v>X6</v>
          </cell>
          <cell r="H96" t="str">
            <v>F8503136</v>
          </cell>
          <cell r="I96">
            <v>250</v>
          </cell>
          <cell r="J96">
            <v>253</v>
          </cell>
        </row>
        <row r="97">
          <cell r="A97" t="str">
            <v>R2962143</v>
          </cell>
          <cell r="B97" t="str">
            <v>ALLROAD PRO DISC CL 40</v>
          </cell>
          <cell r="C97" t="str">
            <v>12x142</v>
          </cell>
          <cell r="F97" t="str">
            <v>Rear M11</v>
          </cell>
          <cell r="G97" t="str">
            <v>X6</v>
          </cell>
          <cell r="H97" t="str">
            <v>R2962143</v>
          </cell>
          <cell r="I97">
            <v>304</v>
          </cell>
          <cell r="J97">
            <v>307</v>
          </cell>
        </row>
        <row r="98">
          <cell r="A98" t="str">
            <v>F8402101</v>
          </cell>
          <cell r="B98" t="str">
            <v>ALLROAD ELITE ROAD+ DISC CL - 650B (w/o tyre)</v>
          </cell>
          <cell r="C98" t="str">
            <v>12x100</v>
          </cell>
          <cell r="D98" t="str">
            <v>(w/o tyre)</v>
          </cell>
          <cell r="E98" t="str">
            <v>tubeless valve 35mm</v>
          </cell>
          <cell r="F98" t="str">
            <v>Front</v>
          </cell>
          <cell r="G98" t="str">
            <v>X6</v>
          </cell>
          <cell r="H98" t="str">
            <v>F8402101</v>
          </cell>
          <cell r="I98">
            <v>171</v>
          </cell>
          <cell r="J98">
            <v>174</v>
          </cell>
        </row>
        <row r="99">
          <cell r="A99" t="str">
            <v>R2837155</v>
          </cell>
          <cell r="B99" t="str">
            <v>ALLROAD ELITE ROAD+ DISC CL - 650B (w/o tyre)</v>
          </cell>
          <cell r="C99" t="str">
            <v>12x142</v>
          </cell>
          <cell r="F99" t="str">
            <v>Rear M11</v>
          </cell>
          <cell r="G99" t="str">
            <v>X6</v>
          </cell>
          <cell r="H99" t="str">
            <v>R2837155</v>
          </cell>
          <cell r="I99">
            <v>211</v>
          </cell>
          <cell r="J99">
            <v>214</v>
          </cell>
        </row>
        <row r="100">
          <cell r="A100" t="str">
            <v>F8495130</v>
          </cell>
          <cell r="B100" t="str">
            <v>ALLROAD ELITE DISC CL 30</v>
          </cell>
          <cell r="C100" t="str">
            <v>12x100</v>
          </cell>
          <cell r="D100" t="str">
            <v>Yksion Elite Allroad UST 30</v>
          </cell>
          <cell r="E100" t="str">
            <v>tubeless valve 35mm, inner tube</v>
          </cell>
          <cell r="F100" t="str">
            <v>Front</v>
          </cell>
          <cell r="G100" t="str">
            <v>X6</v>
          </cell>
          <cell r="H100" t="str">
            <v>F8495130</v>
          </cell>
          <cell r="I100">
            <v>181</v>
          </cell>
          <cell r="J100">
            <v>184</v>
          </cell>
        </row>
        <row r="101">
          <cell r="A101" t="str">
            <v>R2953137</v>
          </cell>
          <cell r="B101" t="str">
            <v>ALLROAD ELITE DISC CL 30</v>
          </cell>
          <cell r="C101" t="str">
            <v>12x142</v>
          </cell>
          <cell r="F101" t="str">
            <v>Rear M11</v>
          </cell>
          <cell r="G101" t="str">
            <v>X6</v>
          </cell>
          <cell r="H101" t="str">
            <v>R2953137</v>
          </cell>
          <cell r="I101">
            <v>221</v>
          </cell>
          <cell r="J101">
            <v>224</v>
          </cell>
        </row>
        <row r="102">
          <cell r="A102" t="str">
            <v>F8504135</v>
          </cell>
          <cell r="B102" t="str">
            <v>ALLROAD ELITE DISC CL 35</v>
          </cell>
          <cell r="C102" t="str">
            <v>12x100</v>
          </cell>
          <cell r="D102" t="str">
            <v>Yksion Elite Allroad UST 35</v>
          </cell>
          <cell r="E102" t="str">
            <v>tubeless valve 35mm, inner tube</v>
          </cell>
          <cell r="F102" t="str">
            <v>Front</v>
          </cell>
          <cell r="G102" t="str">
            <v>X6</v>
          </cell>
          <cell r="H102" t="str">
            <v>F8504135</v>
          </cell>
          <cell r="I102">
            <v>181</v>
          </cell>
          <cell r="J102">
            <v>184</v>
          </cell>
        </row>
        <row r="103">
          <cell r="A103" t="str">
            <v>R2963142</v>
          </cell>
          <cell r="B103" t="str">
            <v>ALLROAD ELITE DISC CL 35</v>
          </cell>
          <cell r="C103" t="str">
            <v>12x142</v>
          </cell>
          <cell r="F103" t="str">
            <v>Rear M11</v>
          </cell>
          <cell r="G103" t="str">
            <v>X6</v>
          </cell>
          <cell r="H103" t="str">
            <v>R2963142</v>
          </cell>
          <cell r="I103">
            <v>221</v>
          </cell>
          <cell r="J103">
            <v>224</v>
          </cell>
        </row>
        <row r="104">
          <cell r="A104" t="str">
            <v>F8504136</v>
          </cell>
          <cell r="B104" t="str">
            <v>ALLROAD ELITE DISC CL 40</v>
          </cell>
          <cell r="C104" t="str">
            <v>12x100</v>
          </cell>
          <cell r="D104" t="str">
            <v>Yksion Elite Allroad XL UST 40</v>
          </cell>
          <cell r="E104" t="str">
            <v>tubeless valve 35mm, inner tube</v>
          </cell>
          <cell r="F104" t="str">
            <v>Front</v>
          </cell>
          <cell r="G104" t="str">
            <v>X6</v>
          </cell>
          <cell r="H104" t="str">
            <v>F8504136</v>
          </cell>
          <cell r="I104">
            <v>181</v>
          </cell>
          <cell r="J104">
            <v>184</v>
          </cell>
        </row>
        <row r="105">
          <cell r="A105" t="str">
            <v>R2963143</v>
          </cell>
          <cell r="B105" t="str">
            <v>ALLROAD ELITE DISC CL 40</v>
          </cell>
          <cell r="C105" t="str">
            <v>12x142</v>
          </cell>
          <cell r="F105" t="str">
            <v>Rear M11</v>
          </cell>
          <cell r="G105" t="str">
            <v>X6</v>
          </cell>
          <cell r="H105" t="str">
            <v>R2963143</v>
          </cell>
          <cell r="I105">
            <v>221</v>
          </cell>
          <cell r="J105">
            <v>224</v>
          </cell>
        </row>
        <row r="106">
          <cell r="A106" t="str">
            <v>F8125101</v>
          </cell>
          <cell r="B106" t="str">
            <v>ALLROAD DISC CL (w/o tyre)</v>
          </cell>
          <cell r="C106" t="str">
            <v>12x100</v>
          </cell>
          <cell r="D106" t="str">
            <v>(w/o tyre)</v>
          </cell>
          <cell r="E106" t="str">
            <v>tubeless tape 25mm, tubeless valve 35mm</v>
          </cell>
          <cell r="F106" t="str">
            <v>Front</v>
          </cell>
          <cell r="G106" t="str">
            <v>X6</v>
          </cell>
          <cell r="H106" t="str">
            <v>F8125101</v>
          </cell>
          <cell r="I106">
            <v>55</v>
          </cell>
          <cell r="J106">
            <v>58</v>
          </cell>
        </row>
        <row r="107">
          <cell r="A107" t="str">
            <v>R2336155</v>
          </cell>
          <cell r="B107" t="str">
            <v>ALLROAD DISC CL (w/o tyre)</v>
          </cell>
          <cell r="C107" t="str">
            <v>12x142</v>
          </cell>
          <cell r="F107" t="str">
            <v>Rear M11</v>
          </cell>
          <cell r="G107" t="str">
            <v>X6</v>
          </cell>
          <cell r="H107" t="str">
            <v>R2336155</v>
          </cell>
          <cell r="I107">
            <v>68</v>
          </cell>
          <cell r="J107">
            <v>71</v>
          </cell>
        </row>
        <row r="108">
          <cell r="A108" t="str">
            <v>F8237110</v>
          </cell>
          <cell r="B108" t="str">
            <v>E-CROSSMAX 29</v>
          </cell>
          <cell r="C108" t="str">
            <v>Boost 15x110</v>
          </cell>
          <cell r="E108" t="str">
            <v>tubeless tape 37mm, 
tubeless valve 35mm</v>
          </cell>
          <cell r="F108" t="str">
            <v>Front</v>
          </cell>
          <cell r="G108" t="str">
            <v>X6</v>
          </cell>
          <cell r="H108" t="str">
            <v>F8237110</v>
          </cell>
          <cell r="I108">
            <v>69</v>
          </cell>
          <cell r="J108">
            <v>72</v>
          </cell>
        </row>
        <row r="109">
          <cell r="A109" t="str">
            <v>R2572110</v>
          </cell>
          <cell r="B109" t="str">
            <v>E-CROSSMAX 29</v>
          </cell>
          <cell r="C109" t="str">
            <v>Boost 12x148</v>
          </cell>
          <cell r="F109" t="str">
            <v>Rear</v>
          </cell>
          <cell r="G109" t="str">
            <v>X6</v>
          </cell>
          <cell r="H109" t="str">
            <v>R2572110</v>
          </cell>
          <cell r="I109">
            <v>84</v>
          </cell>
          <cell r="J109">
            <v>87</v>
          </cell>
        </row>
        <row r="110">
          <cell r="A110" t="str">
            <v>R2573110</v>
          </cell>
          <cell r="B110" t="str">
            <v>E-CROSSMAX 29</v>
          </cell>
          <cell r="C110" t="str">
            <v>XD Boost 12x148</v>
          </cell>
          <cell r="F110" t="str">
            <v>Rear XD</v>
          </cell>
          <cell r="G110" t="str">
            <v>X6</v>
          </cell>
          <cell r="H110" t="str">
            <v>R2573110</v>
          </cell>
          <cell r="I110">
            <v>94</v>
          </cell>
          <cell r="J110">
            <v>97</v>
          </cell>
        </row>
        <row r="111">
          <cell r="A111" t="str">
            <v>F8228110</v>
          </cell>
          <cell r="B111" t="str">
            <v>E-CROSSMAX 27,5</v>
          </cell>
          <cell r="C111" t="str">
            <v>Boost 15x110</v>
          </cell>
          <cell r="E111" t="str">
            <v>tubeless tape 37mm, 
tubeless valve 35mm</v>
          </cell>
          <cell r="F111" t="str">
            <v>Front</v>
          </cell>
          <cell r="G111" t="str">
            <v>X6</v>
          </cell>
          <cell r="H111" t="str">
            <v>F8228110</v>
          </cell>
          <cell r="I111">
            <v>69</v>
          </cell>
          <cell r="J111">
            <v>72</v>
          </cell>
        </row>
        <row r="112">
          <cell r="A112" t="str">
            <v>R2557110</v>
          </cell>
          <cell r="B112" t="str">
            <v>E-CROSSMAX 27,5</v>
          </cell>
          <cell r="C112" t="str">
            <v>Boost 12x148</v>
          </cell>
          <cell r="F112" t="str">
            <v>Rear</v>
          </cell>
          <cell r="G112" t="str">
            <v>X6</v>
          </cell>
          <cell r="H112" t="str">
            <v>R2557110</v>
          </cell>
          <cell r="I112">
            <v>84</v>
          </cell>
          <cell r="J112">
            <v>87</v>
          </cell>
        </row>
        <row r="113">
          <cell r="A113" t="str">
            <v>R2558110</v>
          </cell>
          <cell r="B113" t="str">
            <v>E-CROSSMAX 27,5</v>
          </cell>
          <cell r="C113" t="str">
            <v>XD Boost 12x148</v>
          </cell>
          <cell r="F113" t="str">
            <v>Rear XD</v>
          </cell>
          <cell r="G113" t="str">
            <v>X6</v>
          </cell>
          <cell r="H113" t="str">
            <v>R2558110</v>
          </cell>
          <cell r="I113">
            <v>94</v>
          </cell>
          <cell r="J113">
            <v>97</v>
          </cell>
        </row>
        <row r="114">
          <cell r="A114" t="str">
            <v>F8430110</v>
          </cell>
          <cell r="B114" t="str">
            <v>E-XA ELITE 29 INTL</v>
          </cell>
          <cell r="C114" t="str">
            <v>20x110</v>
          </cell>
          <cell r="E114" t="str">
            <v>tubeless valve 35mm</v>
          </cell>
          <cell r="F114" t="str">
            <v>Front</v>
          </cell>
          <cell r="G114" t="str">
            <v>X6</v>
          </cell>
          <cell r="H114" t="str">
            <v>F8430110</v>
          </cell>
          <cell r="I114">
            <v>109</v>
          </cell>
          <cell r="J114">
            <v>112</v>
          </cell>
        </row>
        <row r="115">
          <cell r="A115" t="str">
            <v>F8343110</v>
          </cell>
          <cell r="B115" t="str">
            <v>E-XA ELITE 29 INTL</v>
          </cell>
          <cell r="C115" t="str">
            <v>Boost 15x110</v>
          </cell>
          <cell r="F115" t="str">
            <v>Front</v>
          </cell>
          <cell r="G115" t="str">
            <v>X6</v>
          </cell>
          <cell r="H115" t="str">
            <v>F8343110</v>
          </cell>
          <cell r="I115">
            <v>109</v>
          </cell>
          <cell r="J115">
            <v>112</v>
          </cell>
        </row>
        <row r="116">
          <cell r="A116" t="str">
            <v>R2745110</v>
          </cell>
          <cell r="B116" t="str">
            <v>E-XA ELITE 29 INTL</v>
          </cell>
          <cell r="C116" t="str">
            <v>Boost 12x148</v>
          </cell>
          <cell r="F116" t="str">
            <v>Rear</v>
          </cell>
          <cell r="G116" t="str">
            <v>X6</v>
          </cell>
          <cell r="H116" t="str">
            <v>R2745110</v>
          </cell>
          <cell r="I116">
            <v>135</v>
          </cell>
          <cell r="J116">
            <v>138</v>
          </cell>
        </row>
        <row r="117">
          <cell r="A117" t="str">
            <v>R2747110</v>
          </cell>
          <cell r="B117" t="str">
            <v>E-XA ELITE 29 INTL</v>
          </cell>
          <cell r="C117" t="str">
            <v>XD Boost 12x148</v>
          </cell>
          <cell r="F117" t="str">
            <v>Rear XD</v>
          </cell>
          <cell r="G117" t="str">
            <v>X6</v>
          </cell>
          <cell r="H117" t="str">
            <v>R2747110</v>
          </cell>
          <cell r="I117">
            <v>135</v>
          </cell>
          <cell r="J117">
            <v>138</v>
          </cell>
        </row>
        <row r="118">
          <cell r="A118" t="str">
            <v>F8428110</v>
          </cell>
          <cell r="B118" t="str">
            <v>E-XA ELITE 27,5 INTL</v>
          </cell>
          <cell r="C118" t="str">
            <v>20x110</v>
          </cell>
          <cell r="E118" t="str">
            <v>tubeless valve 35mm</v>
          </cell>
          <cell r="F118" t="str">
            <v>Front</v>
          </cell>
          <cell r="G118" t="str">
            <v>X6</v>
          </cell>
          <cell r="H118" t="str">
            <v>F8428110</v>
          </cell>
          <cell r="I118">
            <v>109</v>
          </cell>
          <cell r="J118">
            <v>112</v>
          </cell>
        </row>
        <row r="119">
          <cell r="A119" t="str">
            <v>F8340110</v>
          </cell>
          <cell r="B119" t="str">
            <v>E-XA ELITE 27,5 INTL</v>
          </cell>
          <cell r="C119" t="str">
            <v>Boost 15x110</v>
          </cell>
          <cell r="F119" t="str">
            <v>Front</v>
          </cell>
          <cell r="G119" t="str">
            <v>X6</v>
          </cell>
          <cell r="H119" t="str">
            <v>F8340110</v>
          </cell>
          <cell r="I119">
            <v>109</v>
          </cell>
          <cell r="J119">
            <v>112</v>
          </cell>
        </row>
        <row r="120">
          <cell r="A120" t="str">
            <v>R2739110</v>
          </cell>
          <cell r="B120" t="str">
            <v>E-XA ELITE 27,5 INTL</v>
          </cell>
          <cell r="C120" t="str">
            <v>Boost 12x148</v>
          </cell>
          <cell r="F120" t="str">
            <v>Rear</v>
          </cell>
          <cell r="G120" t="str">
            <v>X6</v>
          </cell>
          <cell r="H120" t="str">
            <v>R2739110</v>
          </cell>
          <cell r="I120">
            <v>135</v>
          </cell>
          <cell r="J120">
            <v>138</v>
          </cell>
        </row>
        <row r="121">
          <cell r="A121" t="str">
            <v>R2741110</v>
          </cell>
          <cell r="B121" t="str">
            <v>E-XA ELITE 27,5 INTL</v>
          </cell>
          <cell r="C121" t="str">
            <v>XD Boost 12x148</v>
          </cell>
          <cell r="F121" t="str">
            <v>Rear XD</v>
          </cell>
          <cell r="G121" t="str">
            <v>X6</v>
          </cell>
          <cell r="H121" t="str">
            <v>R2741110</v>
          </cell>
          <cell r="I121">
            <v>135</v>
          </cell>
          <cell r="J121">
            <v>138</v>
          </cell>
        </row>
        <row r="122">
          <cell r="A122" t="str">
            <v>F8260110</v>
          </cell>
          <cell r="B122" t="str">
            <v>E-XA35 27,5 INTL</v>
          </cell>
          <cell r="C122" t="str">
            <v>Boost 15x110</v>
          </cell>
          <cell r="E122" t="str">
            <v>tubeless tape 40mm, 
tubeless valve 35mm</v>
          </cell>
          <cell r="F122" t="str">
            <v>Front</v>
          </cell>
          <cell r="G122" t="str">
            <v>X6</v>
          </cell>
          <cell r="H122" t="str">
            <v>F8260110</v>
          </cell>
          <cell r="I122">
            <v>69</v>
          </cell>
          <cell r="J122">
            <v>72</v>
          </cell>
        </row>
        <row r="123">
          <cell r="A123" t="str">
            <v>R2606110</v>
          </cell>
          <cell r="B123" t="str">
            <v>E-XA35 27,5 INTL</v>
          </cell>
          <cell r="C123" t="str">
            <v>Boost 12x148</v>
          </cell>
          <cell r="F123" t="str">
            <v>Rear</v>
          </cell>
          <cell r="G123" t="str">
            <v>X6</v>
          </cell>
          <cell r="H123" t="str">
            <v>R2606110</v>
          </cell>
          <cell r="I123">
            <v>84</v>
          </cell>
          <cell r="J123">
            <v>87</v>
          </cell>
        </row>
        <row r="124">
          <cell r="A124" t="str">
            <v>R2607110</v>
          </cell>
          <cell r="B124" t="str">
            <v>E-XA35 27,5 INTL</v>
          </cell>
          <cell r="C124" t="str">
            <v>XD Boost 12x148</v>
          </cell>
          <cell r="F124" t="str">
            <v>Rear XD</v>
          </cell>
          <cell r="G124" t="str">
            <v>X6</v>
          </cell>
          <cell r="H124" t="str">
            <v>R2607110</v>
          </cell>
          <cell r="I124">
            <v>94</v>
          </cell>
          <cell r="J124">
            <v>97</v>
          </cell>
        </row>
        <row r="125">
          <cell r="A125" t="str">
            <v>F83 661 10</v>
          </cell>
          <cell r="B125" t="str">
            <v>E-DEEMAX PRO 27,5 INTL</v>
          </cell>
          <cell r="C125" t="str">
            <v>20x110</v>
          </cell>
          <cell r="E125" t="str">
            <v>tubeless valve 35mm</v>
          </cell>
          <cell r="F125" t="str">
            <v>Front</v>
          </cell>
          <cell r="G125" t="str">
            <v>X6</v>
          </cell>
          <cell r="H125" t="str">
            <v>F83 661 10</v>
          </cell>
          <cell r="I125">
            <v>235</v>
          </cell>
          <cell r="J125">
            <v>238</v>
          </cell>
        </row>
        <row r="126">
          <cell r="A126" t="str">
            <v>F83 651 10</v>
          </cell>
          <cell r="B126" t="str">
            <v>E-DEEMAX PRO 27,5 INTL</v>
          </cell>
          <cell r="C126" t="str">
            <v>Boost 15x110</v>
          </cell>
          <cell r="F126" t="str">
            <v>Front</v>
          </cell>
          <cell r="G126" t="str">
            <v>X6</v>
          </cell>
          <cell r="H126" t="str">
            <v>F83 651 10</v>
          </cell>
          <cell r="I126">
            <v>235</v>
          </cell>
          <cell r="J126">
            <v>238</v>
          </cell>
        </row>
        <row r="127">
          <cell r="A127" t="str">
            <v>R27 871 10</v>
          </cell>
          <cell r="B127" t="str">
            <v>E-DEEMAX PRO 27,5 INTL</v>
          </cell>
          <cell r="C127" t="str">
            <v>Boost 12x148</v>
          </cell>
          <cell r="F127" t="str">
            <v>Rear</v>
          </cell>
          <cell r="G127" t="str">
            <v>X6</v>
          </cell>
          <cell r="H127" t="str">
            <v>R27 871 10</v>
          </cell>
          <cell r="I127">
            <v>288</v>
          </cell>
          <cell r="J127">
            <v>291</v>
          </cell>
        </row>
        <row r="128">
          <cell r="A128" t="str">
            <v>R27 881 10</v>
          </cell>
          <cell r="B128" t="str">
            <v>E-DEEMAX PRO 27,5 INTL</v>
          </cell>
          <cell r="C128" t="str">
            <v>XD Boost 12x148</v>
          </cell>
          <cell r="F128" t="str">
            <v>Rear XD</v>
          </cell>
          <cell r="G128" t="str">
            <v>X6</v>
          </cell>
          <cell r="H128" t="str">
            <v>R27 881 10</v>
          </cell>
          <cell r="I128">
            <v>288</v>
          </cell>
          <cell r="J128">
            <v>291</v>
          </cell>
        </row>
        <row r="129">
          <cell r="A129" t="str">
            <v>F8114110</v>
          </cell>
          <cell r="B129" t="str">
            <v>CROSSMAX PRO CARBON 29 INTL</v>
          </cell>
          <cell r="C129" t="str">
            <v>15x100</v>
          </cell>
          <cell r="E129" t="str">
            <v>FRT : tubeless tape 28mm, 
tubeless valve 35mm
REAR : tubeless tape 25mm, tubeless valve 35mm</v>
          </cell>
          <cell r="F129" t="str">
            <v>Front</v>
          </cell>
          <cell r="G129" t="str">
            <v>X6</v>
          </cell>
          <cell r="H129" t="str">
            <v>F8114110</v>
          </cell>
          <cell r="I129">
            <v>370</v>
          </cell>
          <cell r="J129">
            <v>373</v>
          </cell>
        </row>
        <row r="130">
          <cell r="A130" t="str">
            <v>F8113110</v>
          </cell>
          <cell r="B130" t="str">
            <v>CROSSMAX PRO CARBON 29 INTL</v>
          </cell>
          <cell r="C130" t="str">
            <v>Boost 15x110</v>
          </cell>
          <cell r="F130" t="str">
            <v>Front</v>
          </cell>
          <cell r="G130" t="str">
            <v>X6</v>
          </cell>
          <cell r="H130" t="str">
            <v>F8113110</v>
          </cell>
          <cell r="I130">
            <v>370</v>
          </cell>
          <cell r="J130">
            <v>373</v>
          </cell>
        </row>
        <row r="131">
          <cell r="A131" t="str">
            <v>R2347110</v>
          </cell>
          <cell r="B131" t="str">
            <v>CROSSMAX PRO CARBON 29 INTL</v>
          </cell>
          <cell r="C131" t="str">
            <v>12x142</v>
          </cell>
          <cell r="F131" t="str">
            <v>Rear</v>
          </cell>
          <cell r="G131" t="str">
            <v>X6</v>
          </cell>
          <cell r="H131" t="str">
            <v>R2347110</v>
          </cell>
          <cell r="I131">
            <v>454</v>
          </cell>
          <cell r="J131">
            <v>457</v>
          </cell>
        </row>
        <row r="132">
          <cell r="A132" t="str">
            <v>R2348110</v>
          </cell>
          <cell r="B132" t="str">
            <v>CROSSMAX PRO CARBON 29 INTL</v>
          </cell>
          <cell r="C132" t="str">
            <v>XD/12x142</v>
          </cell>
          <cell r="F132" t="str">
            <v>Rear XD</v>
          </cell>
          <cell r="G132" t="str">
            <v>X6</v>
          </cell>
          <cell r="H132" t="str">
            <v>R2348110</v>
          </cell>
          <cell r="I132">
            <v>454</v>
          </cell>
          <cell r="J132">
            <v>457</v>
          </cell>
        </row>
        <row r="133">
          <cell r="A133" t="str">
            <v>R2349110</v>
          </cell>
          <cell r="B133" t="str">
            <v>CROSSMAX PRO CARBON 29 INTL</v>
          </cell>
          <cell r="C133" t="str">
            <v>Boost 12x148</v>
          </cell>
          <cell r="F133" t="str">
            <v>Rear</v>
          </cell>
          <cell r="G133" t="str">
            <v>X6</v>
          </cell>
          <cell r="H133" t="str">
            <v>R2349110</v>
          </cell>
          <cell r="I133">
            <v>454</v>
          </cell>
          <cell r="J133">
            <v>457</v>
          </cell>
        </row>
        <row r="134">
          <cell r="A134" t="str">
            <v>R2351110</v>
          </cell>
          <cell r="B134" t="str">
            <v>CROSSMAX PRO CARBON 29 INTL</v>
          </cell>
          <cell r="C134" t="str">
            <v>XD Boost 12x148</v>
          </cell>
          <cell r="F134" t="str">
            <v>Rear XD</v>
          </cell>
          <cell r="G134" t="str">
            <v>X6</v>
          </cell>
          <cell r="H134" t="str">
            <v>R2351110</v>
          </cell>
          <cell r="I134">
            <v>454</v>
          </cell>
          <cell r="J134">
            <v>457</v>
          </cell>
        </row>
        <row r="135">
          <cell r="A135" t="str">
            <v>F8117110</v>
          </cell>
          <cell r="B135" t="str">
            <v>CROSSMAX PRO CARBON 27,5 INTL</v>
          </cell>
          <cell r="C135" t="str">
            <v>15x100</v>
          </cell>
          <cell r="E135" t="str">
            <v>FRT : tubeless tape 28mm, 
tubeless valve 35mm
REAR : tubeless tape 25mm, tubeless valve 35mm</v>
          </cell>
          <cell r="F135" t="str">
            <v>Front</v>
          </cell>
          <cell r="G135" t="str">
            <v>X6</v>
          </cell>
          <cell r="H135" t="str">
            <v>F8117110</v>
          </cell>
          <cell r="I135">
            <v>370</v>
          </cell>
          <cell r="J135">
            <v>373</v>
          </cell>
        </row>
        <row r="136">
          <cell r="A136" t="str">
            <v>F8118110</v>
          </cell>
          <cell r="B136" t="str">
            <v>CROSSMAX PRO CARBON 27,5 INTL</v>
          </cell>
          <cell r="C136" t="str">
            <v>Boost 15x110</v>
          </cell>
          <cell r="F136" t="str">
            <v>Front</v>
          </cell>
          <cell r="G136" t="str">
            <v>X6</v>
          </cell>
          <cell r="H136" t="str">
            <v>F8118110</v>
          </cell>
          <cell r="I136">
            <v>370</v>
          </cell>
          <cell r="J136">
            <v>373</v>
          </cell>
        </row>
        <row r="137">
          <cell r="A137" t="str">
            <v>R2357110</v>
          </cell>
          <cell r="B137" t="str">
            <v>CROSSMAX PRO CARBON 27,5 INTL</v>
          </cell>
          <cell r="C137" t="str">
            <v>12x142</v>
          </cell>
          <cell r="F137" t="str">
            <v>Rear</v>
          </cell>
          <cell r="G137" t="str">
            <v>X6</v>
          </cell>
          <cell r="H137" t="str">
            <v>R2357110</v>
          </cell>
          <cell r="I137">
            <v>454</v>
          </cell>
          <cell r="J137">
            <v>457</v>
          </cell>
        </row>
        <row r="138">
          <cell r="A138" t="str">
            <v>R2358110</v>
          </cell>
          <cell r="B138" t="str">
            <v>CROSSMAX PRO CARBON 27,5 INTL</v>
          </cell>
          <cell r="C138" t="str">
            <v>XD/12x142</v>
          </cell>
          <cell r="F138" t="str">
            <v>Rear XD</v>
          </cell>
          <cell r="G138" t="str">
            <v>X6</v>
          </cell>
          <cell r="H138" t="str">
            <v>R2358110</v>
          </cell>
          <cell r="I138">
            <v>454</v>
          </cell>
          <cell r="J138">
            <v>457</v>
          </cell>
        </row>
        <row r="139">
          <cell r="A139" t="str">
            <v>R2359110</v>
          </cell>
          <cell r="B139" t="str">
            <v>CROSSMAX PRO CARBON 27,5 INTL</v>
          </cell>
          <cell r="C139" t="str">
            <v>Boost 12x148</v>
          </cell>
          <cell r="F139" t="str">
            <v>Rear</v>
          </cell>
          <cell r="G139" t="str">
            <v>X6</v>
          </cell>
          <cell r="H139" t="str">
            <v>R2359110</v>
          </cell>
          <cell r="I139">
            <v>454</v>
          </cell>
          <cell r="J139">
            <v>457</v>
          </cell>
        </row>
        <row r="140">
          <cell r="A140" t="str">
            <v>R2361110</v>
          </cell>
          <cell r="B140" t="str">
            <v>CROSSMAX PRO CARBON 27,5 INTL</v>
          </cell>
          <cell r="C140" t="str">
            <v>XD Boost 12x148</v>
          </cell>
          <cell r="F140" t="str">
            <v>Rear XD</v>
          </cell>
          <cell r="G140" t="str">
            <v>X6</v>
          </cell>
          <cell r="H140" t="str">
            <v>R2361110</v>
          </cell>
          <cell r="I140">
            <v>454</v>
          </cell>
          <cell r="J140">
            <v>457</v>
          </cell>
        </row>
        <row r="141">
          <cell r="A141" t="str">
            <v>F8301110</v>
          </cell>
          <cell r="B141" t="str">
            <v>CROSSMAX PRO 29 INTL</v>
          </cell>
          <cell r="C141" t="str">
            <v>15x100</v>
          </cell>
          <cell r="E141" t="str">
            <v>tubeless valve 35mm</v>
          </cell>
          <cell r="F141" t="str">
            <v>Front</v>
          </cell>
          <cell r="G141" t="str">
            <v>X6</v>
          </cell>
          <cell r="H141" t="str">
            <v>F8301110</v>
          </cell>
          <cell r="I141">
            <v>220</v>
          </cell>
          <cell r="J141">
            <v>223</v>
          </cell>
        </row>
        <row r="142">
          <cell r="A142" t="str">
            <v>F8302110</v>
          </cell>
          <cell r="B142" t="str">
            <v>CROSSMAX PRO 29 INTL</v>
          </cell>
          <cell r="C142" t="str">
            <v>Boost 15x110</v>
          </cell>
          <cell r="F142" t="str">
            <v>Front</v>
          </cell>
          <cell r="G142" t="str">
            <v>X6</v>
          </cell>
          <cell r="H142" t="str">
            <v>F8302110</v>
          </cell>
          <cell r="I142">
            <v>220</v>
          </cell>
          <cell r="J142">
            <v>223</v>
          </cell>
        </row>
        <row r="143">
          <cell r="A143" t="str">
            <v>R2666110</v>
          </cell>
          <cell r="B143" t="str">
            <v>CROSSMAX PRO 29 INTL</v>
          </cell>
          <cell r="C143" t="str">
            <v>12x142</v>
          </cell>
          <cell r="F143" t="str">
            <v>Rear</v>
          </cell>
          <cell r="G143" t="str">
            <v>X6</v>
          </cell>
          <cell r="H143" t="str">
            <v>R2666110</v>
          </cell>
          <cell r="I143">
            <v>269</v>
          </cell>
          <cell r="J143">
            <v>272</v>
          </cell>
        </row>
        <row r="144">
          <cell r="A144" t="str">
            <v>R2667110</v>
          </cell>
          <cell r="B144" t="str">
            <v>CROSSMAX PRO 29 INTL</v>
          </cell>
          <cell r="C144" t="str">
            <v>XD/12x142</v>
          </cell>
          <cell r="F144" t="str">
            <v>Rear XD</v>
          </cell>
          <cell r="G144" t="str">
            <v>X6</v>
          </cell>
          <cell r="H144" t="str">
            <v>R2667110</v>
          </cell>
          <cell r="I144">
            <v>269</v>
          </cell>
          <cell r="J144">
            <v>272</v>
          </cell>
        </row>
        <row r="145">
          <cell r="A145" t="str">
            <v>R2668110</v>
          </cell>
          <cell r="B145" t="str">
            <v>CROSSMAX PRO 29 INTL</v>
          </cell>
          <cell r="C145" t="str">
            <v>Boost 12x148</v>
          </cell>
          <cell r="F145" t="str">
            <v>Rear</v>
          </cell>
          <cell r="G145" t="str">
            <v>X6</v>
          </cell>
          <cell r="H145" t="str">
            <v>R2668110</v>
          </cell>
          <cell r="I145">
            <v>269</v>
          </cell>
          <cell r="J145">
            <v>272</v>
          </cell>
        </row>
        <row r="146">
          <cell r="A146" t="str">
            <v>R2669110</v>
          </cell>
          <cell r="B146" t="str">
            <v>CROSSMAX PRO 29 INTL</v>
          </cell>
          <cell r="C146" t="str">
            <v>XD Boost 12x148</v>
          </cell>
          <cell r="F146" t="str">
            <v>Rear XD</v>
          </cell>
          <cell r="G146" t="str">
            <v>X6</v>
          </cell>
          <cell r="H146" t="str">
            <v>R2669110</v>
          </cell>
          <cell r="I146">
            <v>269</v>
          </cell>
          <cell r="J146">
            <v>272</v>
          </cell>
        </row>
        <row r="147">
          <cell r="A147" t="str">
            <v>F8307110</v>
          </cell>
          <cell r="B147" t="str">
            <v>CROSSMAX PRO 27,5 INTL</v>
          </cell>
          <cell r="C147" t="str">
            <v>15x100</v>
          </cell>
          <cell r="E147" t="str">
            <v>tubeless valve 35mm</v>
          </cell>
          <cell r="F147" t="str">
            <v>Front</v>
          </cell>
          <cell r="G147" t="str">
            <v>X6</v>
          </cell>
          <cell r="H147" t="str">
            <v>F8307110</v>
          </cell>
          <cell r="I147">
            <v>220</v>
          </cell>
          <cell r="J147">
            <v>223</v>
          </cell>
        </row>
        <row r="148">
          <cell r="A148" t="str">
            <v>F8308110</v>
          </cell>
          <cell r="B148" t="str">
            <v>CROSSMAX PRO 27,5 INTL</v>
          </cell>
          <cell r="C148" t="str">
            <v>Boost 15x110</v>
          </cell>
          <cell r="F148" t="str">
            <v>Front</v>
          </cell>
          <cell r="G148" t="str">
            <v>X6</v>
          </cell>
          <cell r="H148" t="str">
            <v>F8308110</v>
          </cell>
          <cell r="I148">
            <v>220</v>
          </cell>
          <cell r="J148">
            <v>223</v>
          </cell>
        </row>
        <row r="149">
          <cell r="A149" t="str">
            <v>R2676110</v>
          </cell>
          <cell r="B149" t="str">
            <v>CROSSMAX PRO 27,5 INTL</v>
          </cell>
          <cell r="C149" t="str">
            <v>12x142</v>
          </cell>
          <cell r="F149" t="str">
            <v>Rear</v>
          </cell>
          <cell r="G149" t="str">
            <v>X6</v>
          </cell>
          <cell r="H149" t="str">
            <v>R2676110</v>
          </cell>
          <cell r="I149">
            <v>269</v>
          </cell>
          <cell r="J149">
            <v>272</v>
          </cell>
        </row>
        <row r="150">
          <cell r="A150" t="str">
            <v>R2677110</v>
          </cell>
          <cell r="B150" t="str">
            <v>CROSSMAX PRO 27,5 INTL</v>
          </cell>
          <cell r="C150" t="str">
            <v>XD/12x142</v>
          </cell>
          <cell r="F150" t="str">
            <v>Rear XD</v>
          </cell>
          <cell r="G150" t="str">
            <v>X6</v>
          </cell>
          <cell r="H150" t="str">
            <v>R2677110</v>
          </cell>
          <cell r="I150">
            <v>269</v>
          </cell>
          <cell r="J150">
            <v>272</v>
          </cell>
        </row>
        <row r="151">
          <cell r="A151" t="str">
            <v>R2678110</v>
          </cell>
          <cell r="B151" t="str">
            <v>CROSSMAX PRO 27,5 INTL</v>
          </cell>
          <cell r="C151" t="str">
            <v>Boost 12x148</v>
          </cell>
          <cell r="F151" t="str">
            <v>Rear</v>
          </cell>
          <cell r="G151" t="str">
            <v>X6</v>
          </cell>
          <cell r="H151" t="str">
            <v>R2678110</v>
          </cell>
          <cell r="I151">
            <v>269</v>
          </cell>
          <cell r="J151">
            <v>272</v>
          </cell>
        </row>
        <row r="152">
          <cell r="A152" t="str">
            <v>R2679110</v>
          </cell>
          <cell r="B152" t="str">
            <v>CROSSMAX PRO 27,5 INTL</v>
          </cell>
          <cell r="C152" t="str">
            <v>XD Boost 12x148</v>
          </cell>
          <cell r="F152" t="str">
            <v>Rear XD</v>
          </cell>
          <cell r="G152" t="str">
            <v>X6</v>
          </cell>
          <cell r="H152" t="str">
            <v>R2679110</v>
          </cell>
          <cell r="I152">
            <v>269</v>
          </cell>
          <cell r="J152">
            <v>272</v>
          </cell>
        </row>
        <row r="153">
          <cell r="A153" t="str">
            <v>F8152110</v>
          </cell>
          <cell r="B153" t="str">
            <v>CROSSMAX ELITE CARBON 29</v>
          </cell>
          <cell r="C153" t="str">
            <v>15x100</v>
          </cell>
          <cell r="E153" t="str">
            <v>tubeless tape 28mm, 
tubeless valve 35mm</v>
          </cell>
          <cell r="F153" t="str">
            <v>Front</v>
          </cell>
          <cell r="G153" t="str">
            <v>X6</v>
          </cell>
          <cell r="H153" t="str">
            <v>F8152110</v>
          </cell>
          <cell r="I153">
            <v>312</v>
          </cell>
          <cell r="J153">
            <v>315</v>
          </cell>
        </row>
        <row r="154">
          <cell r="A154" t="str">
            <v>F8153110</v>
          </cell>
          <cell r="B154" t="str">
            <v>CROSSMAX ELITE CARBON 29</v>
          </cell>
          <cell r="C154" t="str">
            <v>Boost 15x110</v>
          </cell>
          <cell r="F154" t="str">
            <v>Front</v>
          </cell>
          <cell r="G154" t="str">
            <v>X6</v>
          </cell>
          <cell r="H154" t="str">
            <v>F8153110</v>
          </cell>
          <cell r="I154">
            <v>312</v>
          </cell>
          <cell r="J154">
            <v>315</v>
          </cell>
        </row>
        <row r="155">
          <cell r="A155" t="str">
            <v>R2405110</v>
          </cell>
          <cell r="B155" t="str">
            <v>CROSSMAX ELITE CARBON 29</v>
          </cell>
          <cell r="C155" t="str">
            <v>12x142</v>
          </cell>
          <cell r="F155" t="str">
            <v>Rear</v>
          </cell>
          <cell r="G155" t="str">
            <v>X6</v>
          </cell>
          <cell r="H155" t="str">
            <v>R2405110</v>
          </cell>
          <cell r="I155">
            <v>381</v>
          </cell>
          <cell r="J155">
            <v>384</v>
          </cell>
        </row>
        <row r="156">
          <cell r="A156" t="str">
            <v>R2406110</v>
          </cell>
          <cell r="B156" t="str">
            <v>CROSSMAX ELITE CARBON 29</v>
          </cell>
          <cell r="C156" t="str">
            <v>XD/12x142</v>
          </cell>
          <cell r="F156" t="str">
            <v>Rear XD</v>
          </cell>
          <cell r="G156" t="str">
            <v>X6</v>
          </cell>
          <cell r="H156" t="str">
            <v>R2406110</v>
          </cell>
          <cell r="I156">
            <v>381</v>
          </cell>
          <cell r="J156">
            <v>384</v>
          </cell>
        </row>
        <row r="157">
          <cell r="A157" t="str">
            <v>R2407110</v>
          </cell>
          <cell r="B157" t="str">
            <v>CROSSMAX ELITE CARBON 29</v>
          </cell>
          <cell r="C157" t="str">
            <v>Boost 12x148</v>
          </cell>
          <cell r="F157" t="str">
            <v>Rear</v>
          </cell>
          <cell r="G157" t="str">
            <v>X6</v>
          </cell>
          <cell r="H157" t="str">
            <v>R2407110</v>
          </cell>
          <cell r="I157">
            <v>381</v>
          </cell>
          <cell r="J157">
            <v>384</v>
          </cell>
        </row>
        <row r="158">
          <cell r="A158" t="str">
            <v>R2408110</v>
          </cell>
          <cell r="B158" t="str">
            <v>CROSSMAX ELITE CARBON 29</v>
          </cell>
          <cell r="C158" t="str">
            <v>XD Boost 12x148</v>
          </cell>
          <cell r="F158" t="str">
            <v>Rear XD</v>
          </cell>
          <cell r="G158" t="str">
            <v>X6</v>
          </cell>
          <cell r="H158" t="str">
            <v>R2408110</v>
          </cell>
          <cell r="I158">
            <v>381</v>
          </cell>
          <cell r="J158">
            <v>384</v>
          </cell>
        </row>
        <row r="159">
          <cell r="A159" t="str">
            <v>F8157110</v>
          </cell>
          <cell r="B159" t="str">
            <v>CROSSMAX ELITE CARBON 27,5</v>
          </cell>
          <cell r="C159" t="str">
            <v>15x100</v>
          </cell>
          <cell r="E159" t="str">
            <v>tubeless tape 28mm, 
tubeless valve 35mm</v>
          </cell>
          <cell r="F159" t="str">
            <v>Front</v>
          </cell>
          <cell r="G159" t="str">
            <v>X6</v>
          </cell>
          <cell r="H159" t="str">
            <v>F8157110</v>
          </cell>
          <cell r="I159">
            <v>312</v>
          </cell>
          <cell r="J159">
            <v>315</v>
          </cell>
        </row>
        <row r="160">
          <cell r="A160" t="str">
            <v>F8158110</v>
          </cell>
          <cell r="B160" t="str">
            <v>CROSSMAX ELITE CARBON 27,5</v>
          </cell>
          <cell r="C160" t="str">
            <v>Boost 15x110</v>
          </cell>
          <cell r="F160" t="str">
            <v>Front</v>
          </cell>
          <cell r="G160" t="str">
            <v>X6</v>
          </cell>
          <cell r="H160" t="str">
            <v>F8158110</v>
          </cell>
          <cell r="I160">
            <v>312</v>
          </cell>
          <cell r="J160">
            <v>315</v>
          </cell>
        </row>
        <row r="161">
          <cell r="A161" t="str">
            <v>R2415110</v>
          </cell>
          <cell r="B161" t="str">
            <v>CROSSMAX ELITE CARBON 27,5</v>
          </cell>
          <cell r="C161" t="str">
            <v>12x142</v>
          </cell>
          <cell r="F161" t="str">
            <v>Rear</v>
          </cell>
          <cell r="G161" t="str">
            <v>X6</v>
          </cell>
          <cell r="H161" t="str">
            <v>R2415110</v>
          </cell>
          <cell r="I161">
            <v>381</v>
          </cell>
          <cell r="J161">
            <v>384</v>
          </cell>
        </row>
        <row r="162">
          <cell r="A162" t="str">
            <v>R2416110</v>
          </cell>
          <cell r="B162" t="str">
            <v>CROSSMAX ELITE CARBON 27,5</v>
          </cell>
          <cell r="C162" t="str">
            <v>XD/12x142</v>
          </cell>
          <cell r="F162" t="str">
            <v>Rear XD</v>
          </cell>
          <cell r="G162" t="str">
            <v>X6</v>
          </cell>
          <cell r="H162" t="str">
            <v>R2416110</v>
          </cell>
          <cell r="I162">
            <v>381</v>
          </cell>
          <cell r="J162">
            <v>384</v>
          </cell>
        </row>
        <row r="163">
          <cell r="A163" t="str">
            <v>R2417110</v>
          </cell>
          <cell r="B163" t="str">
            <v>CROSSMAX ELITE CARBON 27,5</v>
          </cell>
          <cell r="C163" t="str">
            <v>Boost 12x148</v>
          </cell>
          <cell r="F163" t="str">
            <v>Rear</v>
          </cell>
          <cell r="G163" t="str">
            <v>X6</v>
          </cell>
          <cell r="H163" t="str">
            <v>R2417110</v>
          </cell>
          <cell r="I163">
            <v>381</v>
          </cell>
          <cell r="J163">
            <v>384</v>
          </cell>
        </row>
        <row r="164">
          <cell r="A164" t="str">
            <v>R2418110</v>
          </cell>
          <cell r="B164" t="str">
            <v>CROSSMAX ELITE CARBON 27,5</v>
          </cell>
          <cell r="C164" t="str">
            <v>XD Boost 12x148</v>
          </cell>
          <cell r="F164" t="str">
            <v>Rear XD</v>
          </cell>
          <cell r="G164" t="str">
            <v>X6</v>
          </cell>
          <cell r="H164" t="str">
            <v>R2418110</v>
          </cell>
          <cell r="I164">
            <v>381</v>
          </cell>
          <cell r="J164">
            <v>384</v>
          </cell>
        </row>
        <row r="165">
          <cell r="A165" t="str">
            <v>F8313110</v>
          </cell>
          <cell r="B165" t="str">
            <v>CROSSMAX ELITE 29 INTL Black</v>
          </cell>
          <cell r="C165" t="str">
            <v>15x100</v>
          </cell>
          <cell r="E165" t="str">
            <v>tubeless valve 35mm</v>
          </cell>
          <cell r="F165" t="str">
            <v>Front</v>
          </cell>
          <cell r="G165" t="str">
            <v>X6</v>
          </cell>
          <cell r="H165" t="str">
            <v>F8313110</v>
          </cell>
          <cell r="I165">
            <v>96</v>
          </cell>
          <cell r="J165">
            <v>99</v>
          </cell>
        </row>
        <row r="166">
          <cell r="A166" t="str">
            <v>F8314110</v>
          </cell>
          <cell r="B166" t="str">
            <v>CROSSMAX ELITE 29 INTL Black</v>
          </cell>
          <cell r="C166" t="str">
            <v>Boost 15x110</v>
          </cell>
          <cell r="F166" t="str">
            <v>Front</v>
          </cell>
          <cell r="G166" t="str">
            <v>X6</v>
          </cell>
          <cell r="H166" t="str">
            <v>F8314110</v>
          </cell>
          <cell r="I166">
            <v>96</v>
          </cell>
          <cell r="J166">
            <v>99</v>
          </cell>
        </row>
        <row r="167">
          <cell r="A167" t="str">
            <v>R2688110</v>
          </cell>
          <cell r="B167" t="str">
            <v>CROSSMAX ELITE 29 INTL Black</v>
          </cell>
          <cell r="C167" t="str">
            <v>12x142</v>
          </cell>
          <cell r="F167" t="str">
            <v>Rear</v>
          </cell>
          <cell r="G167" t="str">
            <v>X6</v>
          </cell>
          <cell r="H167" t="str">
            <v>R2688110</v>
          </cell>
          <cell r="I167">
            <v>118</v>
          </cell>
          <cell r="J167">
            <v>121</v>
          </cell>
        </row>
        <row r="168">
          <cell r="A168" t="str">
            <v>R2689110</v>
          </cell>
          <cell r="B168" t="str">
            <v>CROSSMAX ELITE 29 INTL Black</v>
          </cell>
          <cell r="C168" t="str">
            <v>XD/12x142</v>
          </cell>
          <cell r="F168" t="str">
            <v>Rear XD</v>
          </cell>
          <cell r="G168" t="str">
            <v>X6</v>
          </cell>
          <cell r="H168" t="str">
            <v>R2689110</v>
          </cell>
          <cell r="I168">
            <v>118</v>
          </cell>
          <cell r="J168">
            <v>121</v>
          </cell>
        </row>
        <row r="169">
          <cell r="A169" t="str">
            <v>R2691110</v>
          </cell>
          <cell r="B169" t="str">
            <v>CROSSMAX ELITE 29 INTL Black</v>
          </cell>
          <cell r="C169" t="str">
            <v>Boost 12x148</v>
          </cell>
          <cell r="F169" t="str">
            <v>Rear</v>
          </cell>
          <cell r="G169" t="str">
            <v>X6</v>
          </cell>
          <cell r="H169" t="str">
            <v>R2691110</v>
          </cell>
          <cell r="I169">
            <v>118</v>
          </cell>
          <cell r="J169">
            <v>121</v>
          </cell>
        </row>
        <row r="170">
          <cell r="A170" t="str">
            <v>R2692110</v>
          </cell>
          <cell r="B170" t="str">
            <v>CROSSMAX ELITE 29 INTL Black</v>
          </cell>
          <cell r="C170" t="str">
            <v>XD Boost 12x148</v>
          </cell>
          <cell r="F170" t="str">
            <v>Rear XD</v>
          </cell>
          <cell r="G170" t="str">
            <v>X6</v>
          </cell>
          <cell r="H170" t="str">
            <v>R2692110</v>
          </cell>
          <cell r="I170">
            <v>118</v>
          </cell>
          <cell r="J170">
            <v>121</v>
          </cell>
        </row>
        <row r="171">
          <cell r="A171" t="str">
            <v>F8319110</v>
          </cell>
          <cell r="B171" t="str">
            <v>CROSSMAX ELITE 27,5 INTL Black</v>
          </cell>
          <cell r="C171" t="str">
            <v>15x100</v>
          </cell>
          <cell r="E171" t="str">
            <v>tubeless valve 35mm</v>
          </cell>
          <cell r="F171" t="str">
            <v>Front</v>
          </cell>
          <cell r="G171" t="str">
            <v>X6</v>
          </cell>
          <cell r="H171" t="str">
            <v>F8319110</v>
          </cell>
          <cell r="I171">
            <v>96</v>
          </cell>
          <cell r="J171">
            <v>99</v>
          </cell>
        </row>
        <row r="172">
          <cell r="A172" t="str">
            <v>F8320110</v>
          </cell>
          <cell r="B172" t="str">
            <v>CROSSMAX ELITE 27,5 INTL Black</v>
          </cell>
          <cell r="C172" t="str">
            <v>Boost 15x110</v>
          </cell>
          <cell r="F172" t="str">
            <v>Front</v>
          </cell>
          <cell r="G172" t="str">
            <v>X6</v>
          </cell>
          <cell r="H172" t="str">
            <v>F8320110</v>
          </cell>
          <cell r="I172">
            <v>96</v>
          </cell>
          <cell r="J172">
            <v>99</v>
          </cell>
        </row>
        <row r="173">
          <cell r="A173" t="str">
            <v>R2699110</v>
          </cell>
          <cell r="B173" t="str">
            <v>CROSSMAX ELITE 27,5 INTL Black</v>
          </cell>
          <cell r="C173" t="str">
            <v>12x142</v>
          </cell>
          <cell r="F173" t="str">
            <v>Rear</v>
          </cell>
          <cell r="G173" t="str">
            <v>X6</v>
          </cell>
          <cell r="H173" t="str">
            <v>R2699110</v>
          </cell>
          <cell r="I173">
            <v>118</v>
          </cell>
          <cell r="J173">
            <v>121</v>
          </cell>
        </row>
        <row r="174">
          <cell r="A174" t="str">
            <v>R2701110</v>
          </cell>
          <cell r="B174" t="str">
            <v>CROSSMAX ELITE 27,5 INTL Black</v>
          </cell>
          <cell r="C174" t="str">
            <v>XD/12x142</v>
          </cell>
          <cell r="F174" t="str">
            <v>Rear XD</v>
          </cell>
          <cell r="G174" t="str">
            <v>X6</v>
          </cell>
          <cell r="H174" t="str">
            <v>R2701110</v>
          </cell>
          <cell r="I174">
            <v>118</v>
          </cell>
          <cell r="J174">
            <v>121</v>
          </cell>
        </row>
        <row r="175">
          <cell r="A175" t="str">
            <v>R2702110</v>
          </cell>
          <cell r="B175" t="str">
            <v>CROSSMAX ELITE 27,5 INTL Black</v>
          </cell>
          <cell r="C175" t="str">
            <v>Boost 12x148</v>
          </cell>
          <cell r="F175" t="str">
            <v>Rear</v>
          </cell>
          <cell r="G175" t="str">
            <v>X6</v>
          </cell>
          <cell r="H175" t="str">
            <v>R2702110</v>
          </cell>
          <cell r="I175">
            <v>118</v>
          </cell>
          <cell r="J175">
            <v>121</v>
          </cell>
        </row>
        <row r="176">
          <cell r="A176" t="str">
            <v>R2703110</v>
          </cell>
          <cell r="B176" t="str">
            <v>CROSSMAX ELITE 27,5 INTL Black</v>
          </cell>
          <cell r="C176" t="str">
            <v>XD Boost 12x148</v>
          </cell>
          <cell r="F176" t="str">
            <v>Rear XD</v>
          </cell>
          <cell r="G176" t="str">
            <v>X6</v>
          </cell>
          <cell r="H176" t="str">
            <v>R2703110</v>
          </cell>
          <cell r="I176">
            <v>118</v>
          </cell>
          <cell r="J176">
            <v>121</v>
          </cell>
        </row>
        <row r="177">
          <cell r="A177" t="str">
            <v>F8167110</v>
          </cell>
          <cell r="B177" t="str">
            <v xml:space="preserve">CROSSMAX LIGHT 29            </v>
          </cell>
          <cell r="C177" t="str">
            <v>15x100</v>
          </cell>
          <cell r="E177" t="str">
            <v>tubeless tape 28mm, 
tubeless valve 35mm</v>
          </cell>
          <cell r="F177" t="str">
            <v>Front</v>
          </cell>
          <cell r="G177" t="str">
            <v>X6</v>
          </cell>
          <cell r="H177" t="str">
            <v>F8167110</v>
          </cell>
          <cell r="I177">
            <v>73</v>
          </cell>
          <cell r="J177">
            <v>76</v>
          </cell>
        </row>
        <row r="178">
          <cell r="A178" t="str">
            <v>F8169110</v>
          </cell>
          <cell r="B178" t="str">
            <v xml:space="preserve">CROSSMAX LIGHT 29            </v>
          </cell>
          <cell r="C178" t="str">
            <v>Boost 15x110</v>
          </cell>
          <cell r="F178" t="str">
            <v>Front</v>
          </cell>
          <cell r="G178" t="str">
            <v>X6</v>
          </cell>
          <cell r="H178" t="str">
            <v>F8169110</v>
          </cell>
          <cell r="I178">
            <v>73</v>
          </cell>
          <cell r="J178">
            <v>76</v>
          </cell>
        </row>
        <row r="179">
          <cell r="A179" t="str">
            <v>R2443110</v>
          </cell>
          <cell r="B179" t="str">
            <v xml:space="preserve">CROSSMAX LIGHT 29            </v>
          </cell>
          <cell r="C179" t="str">
            <v>12x142</v>
          </cell>
          <cell r="F179" t="str">
            <v>Rear</v>
          </cell>
          <cell r="G179" t="str">
            <v>X6</v>
          </cell>
          <cell r="H179" t="str">
            <v>R2443110</v>
          </cell>
          <cell r="I179">
            <v>91</v>
          </cell>
          <cell r="J179">
            <v>94</v>
          </cell>
        </row>
        <row r="180">
          <cell r="A180" t="str">
            <v>R2444110</v>
          </cell>
          <cell r="B180" t="str">
            <v xml:space="preserve">CROSSMAX LIGHT 29            </v>
          </cell>
          <cell r="C180" t="str">
            <v>XD/12x142</v>
          </cell>
          <cell r="F180" t="str">
            <v>Rear XD</v>
          </cell>
          <cell r="G180" t="str">
            <v>X6</v>
          </cell>
          <cell r="H180" t="str">
            <v>R2444110</v>
          </cell>
          <cell r="I180">
            <v>101</v>
          </cell>
          <cell r="J180">
            <v>104</v>
          </cell>
        </row>
        <row r="181">
          <cell r="A181" t="str">
            <v>R2445110</v>
          </cell>
          <cell r="B181" t="str">
            <v xml:space="preserve">CROSSMAX LIGHT 29            </v>
          </cell>
          <cell r="C181" t="str">
            <v>Boost 12x148</v>
          </cell>
          <cell r="F181" t="str">
            <v>Rear</v>
          </cell>
          <cell r="G181" t="str">
            <v>X6</v>
          </cell>
          <cell r="H181" t="str">
            <v>R2445110</v>
          </cell>
          <cell r="I181">
            <v>91</v>
          </cell>
          <cell r="J181">
            <v>94</v>
          </cell>
        </row>
        <row r="182">
          <cell r="A182" t="str">
            <v>R2446110</v>
          </cell>
          <cell r="B182" t="str">
            <v xml:space="preserve">CROSSMAX LIGHT 29            </v>
          </cell>
          <cell r="C182" t="str">
            <v>XD Boost 12x148</v>
          </cell>
          <cell r="F182" t="str">
            <v>Rear XD</v>
          </cell>
          <cell r="G182" t="str">
            <v>X6</v>
          </cell>
          <cell r="H182" t="str">
            <v>R2446110</v>
          </cell>
          <cell r="I182">
            <v>101</v>
          </cell>
          <cell r="J182">
            <v>104</v>
          </cell>
        </row>
        <row r="183">
          <cell r="A183" t="str">
            <v>F8180110</v>
          </cell>
          <cell r="B183" t="str">
            <v xml:space="preserve">CROSSMAX LIGHT 27,5      </v>
          </cell>
          <cell r="C183" t="str">
            <v>15x100</v>
          </cell>
          <cell r="E183" t="str">
            <v>tubeless tape 28mm, 
tubeless valve 35mm</v>
          </cell>
          <cell r="F183" t="str">
            <v>Front</v>
          </cell>
          <cell r="G183" t="str">
            <v>X6</v>
          </cell>
          <cell r="H183" t="str">
            <v>F8180110</v>
          </cell>
          <cell r="I183">
            <v>73</v>
          </cell>
          <cell r="J183">
            <v>76</v>
          </cell>
        </row>
        <row r="184">
          <cell r="A184" t="str">
            <v>F8181110</v>
          </cell>
          <cell r="B184" t="str">
            <v xml:space="preserve">CROSSMAX LIGHT 27,5      </v>
          </cell>
          <cell r="C184" t="str">
            <v>Boost 15x110</v>
          </cell>
          <cell r="F184" t="str">
            <v>Front</v>
          </cell>
          <cell r="G184" t="str">
            <v>X6</v>
          </cell>
          <cell r="H184" t="str">
            <v>F8181110</v>
          </cell>
          <cell r="I184">
            <v>73</v>
          </cell>
          <cell r="J184">
            <v>76</v>
          </cell>
        </row>
        <row r="185">
          <cell r="A185" t="str">
            <v>R2462110</v>
          </cell>
          <cell r="B185" t="str">
            <v xml:space="preserve">CROSSMAX LIGHT 27,5      </v>
          </cell>
          <cell r="C185" t="str">
            <v>12x142</v>
          </cell>
          <cell r="F185" t="str">
            <v>Rear</v>
          </cell>
          <cell r="G185" t="str">
            <v>X6</v>
          </cell>
          <cell r="H185" t="str">
            <v>R2462110</v>
          </cell>
          <cell r="I185">
            <v>91</v>
          </cell>
          <cell r="J185">
            <v>94</v>
          </cell>
        </row>
        <row r="186">
          <cell r="A186" t="str">
            <v>R2463110</v>
          </cell>
          <cell r="B186" t="str">
            <v xml:space="preserve">CROSSMAX LIGHT 27,5      </v>
          </cell>
          <cell r="C186" t="str">
            <v>XD/12x142</v>
          </cell>
          <cell r="F186" t="str">
            <v>Rear XD</v>
          </cell>
          <cell r="G186" t="str">
            <v>X6</v>
          </cell>
          <cell r="H186" t="str">
            <v>R2463110</v>
          </cell>
          <cell r="I186">
            <v>101</v>
          </cell>
          <cell r="J186">
            <v>104</v>
          </cell>
        </row>
        <row r="187">
          <cell r="A187" t="str">
            <v>R2464110</v>
          </cell>
          <cell r="B187" t="str">
            <v xml:space="preserve">CROSSMAX LIGHT 27,5      </v>
          </cell>
          <cell r="C187" t="str">
            <v>Boost 12x148</v>
          </cell>
          <cell r="F187" t="str">
            <v>Rear</v>
          </cell>
          <cell r="G187" t="str">
            <v>X6</v>
          </cell>
          <cell r="H187" t="str">
            <v>R2464110</v>
          </cell>
          <cell r="I187">
            <v>91</v>
          </cell>
          <cell r="J187">
            <v>94</v>
          </cell>
        </row>
        <row r="188">
          <cell r="A188" t="str">
            <v>R2465110</v>
          </cell>
          <cell r="B188" t="str">
            <v xml:space="preserve">CROSSMAX LIGHT 27,5      </v>
          </cell>
          <cell r="C188" t="str">
            <v>XD Boost 12x148</v>
          </cell>
          <cell r="F188" t="str">
            <v>Rear XD</v>
          </cell>
          <cell r="G188" t="str">
            <v>X6</v>
          </cell>
          <cell r="H188" t="str">
            <v>R2465110</v>
          </cell>
          <cell r="I188">
            <v>101</v>
          </cell>
          <cell r="J188">
            <v>104</v>
          </cell>
        </row>
        <row r="189">
          <cell r="A189" t="str">
            <v>F8184110</v>
          </cell>
          <cell r="B189" t="str">
            <v>CROSSMAX 29</v>
          </cell>
          <cell r="C189" t="str">
            <v>9x100</v>
          </cell>
          <cell r="E189" t="str">
            <v>tubeless tape 25mm, 
tubeless valve 35m. 
QR adapters &amp; QR for 9mm only</v>
          </cell>
          <cell r="F189" t="str">
            <v>Front</v>
          </cell>
          <cell r="G189" t="str">
            <v>X6</v>
          </cell>
          <cell r="H189" t="str">
            <v>F8184110</v>
          </cell>
          <cell r="I189">
            <v>55</v>
          </cell>
          <cell r="J189">
            <v>58</v>
          </cell>
        </row>
        <row r="190">
          <cell r="A190" t="str">
            <v>F8185110</v>
          </cell>
          <cell r="B190" t="str">
            <v>CROSSMAX 29</v>
          </cell>
          <cell r="C190" t="str">
            <v>15x100</v>
          </cell>
          <cell r="F190" t="str">
            <v>Front</v>
          </cell>
          <cell r="G190" t="str">
            <v>X6</v>
          </cell>
          <cell r="H190" t="str">
            <v>F8185110</v>
          </cell>
          <cell r="I190">
            <v>55</v>
          </cell>
          <cell r="J190">
            <v>58</v>
          </cell>
        </row>
        <row r="191">
          <cell r="A191" t="str">
            <v>F8186110</v>
          </cell>
          <cell r="B191" t="str">
            <v>CROSSMAX 29</v>
          </cell>
          <cell r="C191" t="str">
            <v>Boost 15x110</v>
          </cell>
          <cell r="F191" t="str">
            <v>Front</v>
          </cell>
          <cell r="G191" t="str">
            <v>X6</v>
          </cell>
          <cell r="H191" t="str">
            <v>F8186110</v>
          </cell>
          <cell r="I191">
            <v>55</v>
          </cell>
          <cell r="J191">
            <v>58</v>
          </cell>
        </row>
        <row r="192">
          <cell r="A192" t="str">
            <v>R2471110</v>
          </cell>
          <cell r="B192" t="str">
            <v>CROSSMAX 29</v>
          </cell>
          <cell r="C192" t="str">
            <v>9x135</v>
          </cell>
          <cell r="F192" t="str">
            <v>Rear</v>
          </cell>
          <cell r="G192" t="str">
            <v>X6</v>
          </cell>
          <cell r="H192" t="str">
            <v>R2471110</v>
          </cell>
          <cell r="I192">
            <v>68</v>
          </cell>
          <cell r="J192">
            <v>71</v>
          </cell>
        </row>
        <row r="193">
          <cell r="A193" t="str">
            <v>R2472110</v>
          </cell>
          <cell r="B193" t="str">
            <v>CROSSMAX 29</v>
          </cell>
          <cell r="C193" t="str">
            <v>12x142</v>
          </cell>
          <cell r="F193" t="str">
            <v>Rear</v>
          </cell>
          <cell r="G193" t="str">
            <v>X6</v>
          </cell>
          <cell r="H193" t="str">
            <v>R2472110</v>
          </cell>
          <cell r="I193">
            <v>68</v>
          </cell>
          <cell r="J193">
            <v>71</v>
          </cell>
        </row>
        <row r="194">
          <cell r="A194" t="str">
            <v>R2473110</v>
          </cell>
          <cell r="B194" t="str">
            <v>CROSSMAX 29</v>
          </cell>
          <cell r="C194" t="str">
            <v>XD/12x142</v>
          </cell>
          <cell r="F194" t="str">
            <v>Rear XD</v>
          </cell>
          <cell r="G194" t="str">
            <v>X6</v>
          </cell>
          <cell r="H194" t="str">
            <v>R2473110</v>
          </cell>
          <cell r="I194">
            <v>78</v>
          </cell>
          <cell r="J194">
            <v>81</v>
          </cell>
        </row>
        <row r="195">
          <cell r="A195" t="str">
            <v>R2474110</v>
          </cell>
          <cell r="B195" t="str">
            <v>CROSSMAX 29</v>
          </cell>
          <cell r="C195" t="str">
            <v>Boost 12x148</v>
          </cell>
          <cell r="F195" t="str">
            <v>Rear</v>
          </cell>
          <cell r="G195" t="str">
            <v>X6</v>
          </cell>
          <cell r="H195" t="str">
            <v>R2474110</v>
          </cell>
          <cell r="I195">
            <v>68</v>
          </cell>
          <cell r="J195">
            <v>71</v>
          </cell>
        </row>
        <row r="196">
          <cell r="A196" t="str">
            <v>R2475110</v>
          </cell>
          <cell r="B196" t="str">
            <v>CROSSMAX 29</v>
          </cell>
          <cell r="C196" t="str">
            <v>XD Boost 12x148</v>
          </cell>
          <cell r="F196" t="str">
            <v>Rear XD</v>
          </cell>
          <cell r="G196" t="str">
            <v>X6</v>
          </cell>
          <cell r="H196" t="str">
            <v>R2475110</v>
          </cell>
          <cell r="I196">
            <v>78</v>
          </cell>
          <cell r="J196">
            <v>81</v>
          </cell>
        </row>
        <row r="197">
          <cell r="A197" t="str">
            <v>F8189110</v>
          </cell>
          <cell r="B197" t="str">
            <v>CROSSMAX 27,5</v>
          </cell>
          <cell r="C197" t="str">
            <v>9x100</v>
          </cell>
          <cell r="E197" t="str">
            <v>tubeless tape 25mm, 
tubeless valve 35m. 
QR adapters &amp; QR for 9mm only</v>
          </cell>
          <cell r="F197" t="str">
            <v>Front</v>
          </cell>
          <cell r="G197" t="str">
            <v>X6</v>
          </cell>
          <cell r="H197" t="str">
            <v>F8189110</v>
          </cell>
          <cell r="I197">
            <v>55</v>
          </cell>
          <cell r="J197">
            <v>58</v>
          </cell>
        </row>
        <row r="198">
          <cell r="A198" t="str">
            <v>F8190110</v>
          </cell>
          <cell r="B198" t="str">
            <v>CROSSMAX 27,5</v>
          </cell>
          <cell r="C198" t="str">
            <v>15x100</v>
          </cell>
          <cell r="F198" t="str">
            <v>Front</v>
          </cell>
          <cell r="G198" t="str">
            <v>X6</v>
          </cell>
          <cell r="H198" t="str">
            <v>F8190110</v>
          </cell>
          <cell r="I198">
            <v>55</v>
          </cell>
          <cell r="J198">
            <v>58</v>
          </cell>
        </row>
        <row r="199">
          <cell r="A199" t="str">
            <v>F8191110</v>
          </cell>
          <cell r="B199" t="str">
            <v>CROSSMAX 27,5</v>
          </cell>
          <cell r="C199" t="str">
            <v>Boost 15x110</v>
          </cell>
          <cell r="F199" t="str">
            <v>Front</v>
          </cell>
          <cell r="G199" t="str">
            <v>X6</v>
          </cell>
          <cell r="H199" t="str">
            <v>F8191110</v>
          </cell>
          <cell r="I199">
            <v>55</v>
          </cell>
          <cell r="J199">
            <v>58</v>
          </cell>
        </row>
        <row r="200">
          <cell r="A200" t="str">
            <v>R2481110</v>
          </cell>
          <cell r="B200" t="str">
            <v>CROSSMAX 27,5</v>
          </cell>
          <cell r="C200" t="str">
            <v>9x135</v>
          </cell>
          <cell r="F200" t="str">
            <v>Rear</v>
          </cell>
          <cell r="G200" t="str">
            <v>X6</v>
          </cell>
          <cell r="H200" t="str">
            <v>R2481110</v>
          </cell>
          <cell r="I200">
            <v>68</v>
          </cell>
          <cell r="J200">
            <v>71</v>
          </cell>
        </row>
        <row r="201">
          <cell r="A201" t="str">
            <v>R2482110</v>
          </cell>
          <cell r="B201" t="str">
            <v>CROSSMAX 27,5</v>
          </cell>
          <cell r="C201" t="str">
            <v>12x142</v>
          </cell>
          <cell r="F201" t="str">
            <v>Rear</v>
          </cell>
          <cell r="G201" t="str">
            <v>X6</v>
          </cell>
          <cell r="H201" t="str">
            <v>R2482110</v>
          </cell>
          <cell r="I201">
            <v>68</v>
          </cell>
          <cell r="J201">
            <v>71</v>
          </cell>
        </row>
        <row r="202">
          <cell r="A202" t="str">
            <v>R2483110</v>
          </cell>
          <cell r="B202" t="str">
            <v>CROSSMAX 27,5</v>
          </cell>
          <cell r="C202" t="str">
            <v>XD/12x142</v>
          </cell>
          <cell r="F202" t="str">
            <v>Rear XD</v>
          </cell>
          <cell r="G202" t="str">
            <v>X6</v>
          </cell>
          <cell r="H202" t="str">
            <v>R2483110</v>
          </cell>
          <cell r="I202">
            <v>78</v>
          </cell>
          <cell r="J202">
            <v>81</v>
          </cell>
        </row>
        <row r="203">
          <cell r="A203" t="str">
            <v>R2484110</v>
          </cell>
          <cell r="B203" t="str">
            <v>CROSSMAX 27,5</v>
          </cell>
          <cell r="C203" t="str">
            <v>Boost 12x148</v>
          </cell>
          <cell r="F203" t="str">
            <v>Rear</v>
          </cell>
          <cell r="G203" t="str">
            <v>X6</v>
          </cell>
          <cell r="H203" t="str">
            <v>R2484110</v>
          </cell>
          <cell r="I203">
            <v>68</v>
          </cell>
          <cell r="J203">
            <v>71</v>
          </cell>
        </row>
        <row r="204">
          <cell r="A204" t="str">
            <v>R2485110</v>
          </cell>
          <cell r="B204" t="str">
            <v>CROSSMAX 27,5</v>
          </cell>
          <cell r="C204" t="str">
            <v>XD Boost 12x148</v>
          </cell>
          <cell r="F204" t="str">
            <v>Rear XD</v>
          </cell>
          <cell r="G204" t="str">
            <v>X6</v>
          </cell>
          <cell r="H204" t="str">
            <v>R2485110</v>
          </cell>
          <cell r="I204">
            <v>78</v>
          </cell>
          <cell r="J204">
            <v>81</v>
          </cell>
        </row>
        <row r="205">
          <cell r="A205" t="str">
            <v>F8498110</v>
          </cell>
          <cell r="B205" t="str">
            <v>CROSSRIDE FTS-X 29 INTL (w/o tyre)</v>
          </cell>
          <cell r="C205" t="str">
            <v>9x100</v>
          </cell>
          <cell r="E205" t="str">
            <v>QR adapters, QR</v>
          </cell>
          <cell r="F205" t="str">
            <v>Front</v>
          </cell>
          <cell r="G205" t="str">
            <v>X6</v>
          </cell>
          <cell r="H205" t="str">
            <v>F8498110</v>
          </cell>
          <cell r="I205">
            <v>37</v>
          </cell>
          <cell r="J205">
            <v>40</v>
          </cell>
        </row>
        <row r="206">
          <cell r="A206" t="str">
            <v>F8497110</v>
          </cell>
          <cell r="B206" t="str">
            <v>CROSSRIDE FTS-X 29 INTL (w/o tyre)</v>
          </cell>
          <cell r="C206" t="str">
            <v>15x100</v>
          </cell>
          <cell r="F206" t="str">
            <v>Front</v>
          </cell>
          <cell r="G206" t="str">
            <v>X6</v>
          </cell>
          <cell r="H206" t="str">
            <v>F8497110</v>
          </cell>
          <cell r="I206">
            <v>37</v>
          </cell>
          <cell r="J206">
            <v>40</v>
          </cell>
        </row>
        <row r="207">
          <cell r="A207" t="str">
            <v>R2958110</v>
          </cell>
          <cell r="B207" t="str">
            <v>CROSSRIDE FTS-X 29 INTL (w/o tyre)</v>
          </cell>
          <cell r="C207" t="str">
            <v>9x135</v>
          </cell>
          <cell r="F207" t="str">
            <v>Rear</v>
          </cell>
          <cell r="G207" t="str">
            <v>X6</v>
          </cell>
          <cell r="H207" t="str">
            <v>R2958110</v>
          </cell>
          <cell r="I207">
            <v>45</v>
          </cell>
          <cell r="J207">
            <v>48</v>
          </cell>
        </row>
        <row r="208">
          <cell r="A208" t="str">
            <v>F8500110</v>
          </cell>
          <cell r="B208" t="str">
            <v>CROSSRIDE FTS-X 27,5 INTL (w/o tyre)</v>
          </cell>
          <cell r="C208" t="str">
            <v>9x100</v>
          </cell>
          <cell r="E208" t="str">
            <v>QR adapters, QR</v>
          </cell>
          <cell r="F208" t="str">
            <v>Front</v>
          </cell>
          <cell r="G208" t="str">
            <v>X6</v>
          </cell>
          <cell r="H208" t="str">
            <v>F8500110</v>
          </cell>
          <cell r="I208">
            <v>37</v>
          </cell>
          <cell r="J208">
            <v>40</v>
          </cell>
        </row>
        <row r="209">
          <cell r="A209" t="str">
            <v>F8499110</v>
          </cell>
          <cell r="B209" t="str">
            <v>CROSSRIDE FTS-X 27,5 INTL (w/o tyre)</v>
          </cell>
          <cell r="C209" t="str">
            <v>15x100</v>
          </cell>
          <cell r="F209" t="str">
            <v>Front</v>
          </cell>
          <cell r="G209" t="str">
            <v>X6</v>
          </cell>
          <cell r="H209" t="str">
            <v>F8499110</v>
          </cell>
          <cell r="I209">
            <v>37</v>
          </cell>
          <cell r="J209">
            <v>40</v>
          </cell>
        </row>
        <row r="210">
          <cell r="A210" t="str">
            <v>R2959110</v>
          </cell>
          <cell r="B210" t="str">
            <v>CROSSRIDE FTS-X 27,5 INTL (w/o tyre)</v>
          </cell>
          <cell r="C210" t="str">
            <v>9x135</v>
          </cell>
          <cell r="F210" t="str">
            <v>Rear</v>
          </cell>
          <cell r="G210" t="str">
            <v>X6</v>
          </cell>
          <cell r="H210" t="str">
            <v>R2959110</v>
          </cell>
          <cell r="I210">
            <v>45</v>
          </cell>
          <cell r="J210">
            <v>48</v>
          </cell>
        </row>
        <row r="211">
          <cell r="A211" t="str">
            <v>F8336110</v>
          </cell>
          <cell r="B211" t="str">
            <v>XA PRO CARBON 29 INTL</v>
          </cell>
          <cell r="C211" t="str">
            <v>15x100</v>
          </cell>
          <cell r="E211" t="str">
            <v>tubeless tape 28mm, 
tubeless valve 35mm</v>
          </cell>
          <cell r="F211" t="str">
            <v>Front</v>
          </cell>
          <cell r="G211" t="str">
            <v>X6</v>
          </cell>
          <cell r="H211" t="str">
            <v>F8336110</v>
          </cell>
          <cell r="I211">
            <v>370</v>
          </cell>
          <cell r="J211">
            <v>373</v>
          </cell>
        </row>
        <row r="212">
          <cell r="A212" t="str">
            <v>F8337110</v>
          </cell>
          <cell r="B212" t="str">
            <v>XA PRO CARBON 29 INTL</v>
          </cell>
          <cell r="C212" t="str">
            <v>Boost 15x110</v>
          </cell>
          <cell r="F212" t="str">
            <v>Front</v>
          </cell>
          <cell r="G212" t="str">
            <v>X6</v>
          </cell>
          <cell r="H212" t="str">
            <v>F8337110</v>
          </cell>
          <cell r="I212">
            <v>370</v>
          </cell>
          <cell r="J212">
            <v>373</v>
          </cell>
        </row>
        <row r="213">
          <cell r="A213" t="str">
            <v>R2731110</v>
          </cell>
          <cell r="B213" t="str">
            <v>XA PRO CARBON 29 INTL</v>
          </cell>
          <cell r="C213" t="str">
            <v>12x142</v>
          </cell>
          <cell r="F213" t="str">
            <v>Rear</v>
          </cell>
          <cell r="G213" t="str">
            <v>X6</v>
          </cell>
          <cell r="H213" t="str">
            <v>R2731110</v>
          </cell>
          <cell r="I213">
            <v>454</v>
          </cell>
          <cell r="J213">
            <v>457</v>
          </cell>
        </row>
        <row r="214">
          <cell r="A214" t="str">
            <v>R2732110</v>
          </cell>
          <cell r="B214" t="str">
            <v>XA PRO CARBON 29 INTL</v>
          </cell>
          <cell r="C214" t="str">
            <v>XD/12x142</v>
          </cell>
          <cell r="F214" t="str">
            <v>Rear XD</v>
          </cell>
          <cell r="G214" t="str">
            <v>X6</v>
          </cell>
          <cell r="H214" t="str">
            <v>R2732110</v>
          </cell>
          <cell r="I214">
            <v>454</v>
          </cell>
          <cell r="J214">
            <v>457</v>
          </cell>
        </row>
        <row r="215">
          <cell r="A215" t="str">
            <v>R2733110</v>
          </cell>
          <cell r="B215" t="str">
            <v>XA PRO CARBON 29 INTL</v>
          </cell>
          <cell r="C215" t="str">
            <v>Boost 12x148</v>
          </cell>
          <cell r="F215" t="str">
            <v>Rear</v>
          </cell>
          <cell r="G215" t="str">
            <v>X6</v>
          </cell>
          <cell r="H215" t="str">
            <v>R2733110</v>
          </cell>
          <cell r="I215">
            <v>454</v>
          </cell>
          <cell r="J215">
            <v>457</v>
          </cell>
        </row>
        <row r="216">
          <cell r="A216" t="str">
            <v>R2734110</v>
          </cell>
          <cell r="B216" t="str">
            <v>XA PRO CARBON 29 INTL</v>
          </cell>
          <cell r="C216" t="str">
            <v>XD Boost 12x148</v>
          </cell>
          <cell r="F216" t="str">
            <v>Rear XD</v>
          </cell>
          <cell r="G216" t="str">
            <v>X6</v>
          </cell>
          <cell r="H216" t="str">
            <v>R2734110</v>
          </cell>
          <cell r="I216">
            <v>454</v>
          </cell>
          <cell r="J216">
            <v>457</v>
          </cell>
        </row>
        <row r="217">
          <cell r="A217" t="str">
            <v>F8358110</v>
          </cell>
          <cell r="B217" t="str">
            <v>XA PRO CARBON 27,5 INTL</v>
          </cell>
          <cell r="C217" t="str">
            <v>15x100</v>
          </cell>
          <cell r="E217" t="str">
            <v>tubeless tape 28mm, 
tubeless valve 35mm</v>
          </cell>
          <cell r="F217" t="str">
            <v>Front</v>
          </cell>
          <cell r="G217" t="str">
            <v>X6</v>
          </cell>
          <cell r="H217" t="str">
            <v>F8358110</v>
          </cell>
          <cell r="I217">
            <v>370</v>
          </cell>
          <cell r="J217">
            <v>373</v>
          </cell>
        </row>
        <row r="218">
          <cell r="A218" t="str">
            <v>F8359110</v>
          </cell>
          <cell r="B218" t="str">
            <v>XA PRO CARBON 27,5 INTL</v>
          </cell>
          <cell r="C218" t="str">
            <v>Boost 15x110</v>
          </cell>
          <cell r="F218" t="str">
            <v>Front</v>
          </cell>
          <cell r="G218" t="str">
            <v>X6</v>
          </cell>
          <cell r="H218" t="str">
            <v>F8359110</v>
          </cell>
          <cell r="I218">
            <v>370</v>
          </cell>
          <cell r="J218">
            <v>373</v>
          </cell>
        </row>
        <row r="219">
          <cell r="A219" t="str">
            <v>R2772110</v>
          </cell>
          <cell r="B219" t="str">
            <v>XA PRO CARBON 27,5 INTL</v>
          </cell>
          <cell r="C219" t="str">
            <v>12x142</v>
          </cell>
          <cell r="F219" t="str">
            <v>Rear</v>
          </cell>
          <cell r="G219" t="str">
            <v>X6</v>
          </cell>
          <cell r="H219" t="str">
            <v>R2772110</v>
          </cell>
          <cell r="I219">
            <v>454</v>
          </cell>
          <cell r="J219">
            <v>457</v>
          </cell>
        </row>
        <row r="220">
          <cell r="A220" t="str">
            <v>R2773110</v>
          </cell>
          <cell r="B220" t="str">
            <v>XA PRO CARBON 27,5 INTL</v>
          </cell>
          <cell r="C220" t="str">
            <v>XD/12x142</v>
          </cell>
          <cell r="F220" t="str">
            <v>Rear XD</v>
          </cell>
          <cell r="G220" t="str">
            <v>X6</v>
          </cell>
          <cell r="H220" t="str">
            <v>R2773110</v>
          </cell>
          <cell r="I220">
            <v>454</v>
          </cell>
          <cell r="J220">
            <v>457</v>
          </cell>
        </row>
        <row r="221">
          <cell r="A221" t="str">
            <v>R2774110</v>
          </cell>
          <cell r="B221" t="str">
            <v>XA PRO CARBON 27,5 INTL</v>
          </cell>
          <cell r="C221" t="str">
            <v>Boost 12x148</v>
          </cell>
          <cell r="F221" t="str">
            <v>Rear</v>
          </cell>
          <cell r="G221" t="str">
            <v>X6</v>
          </cell>
          <cell r="H221" t="str">
            <v>R2774110</v>
          </cell>
          <cell r="I221">
            <v>454</v>
          </cell>
          <cell r="J221">
            <v>457</v>
          </cell>
        </row>
        <row r="222">
          <cell r="A222" t="str">
            <v>R2775110</v>
          </cell>
          <cell r="B222" t="str">
            <v>XA PRO CARBON 27,5 INTL</v>
          </cell>
          <cell r="C222" t="str">
            <v>XD Boost 12x148</v>
          </cell>
          <cell r="F222" t="str">
            <v>Rear XD</v>
          </cell>
          <cell r="G222" t="str">
            <v>X6</v>
          </cell>
          <cell r="H222" t="str">
            <v>R2775110</v>
          </cell>
          <cell r="I222">
            <v>454</v>
          </cell>
          <cell r="J222">
            <v>457</v>
          </cell>
        </row>
        <row r="223">
          <cell r="A223" t="str">
            <v>F8327110</v>
          </cell>
          <cell r="B223" t="str">
            <v>XA35 PRO CARBON 27,5 INTL</v>
          </cell>
          <cell r="C223" t="str">
            <v>Boost 15x110</v>
          </cell>
          <cell r="E223" t="str">
            <v>tubeless tape 40mm, 
tubeless valve 35mm</v>
          </cell>
          <cell r="F223" t="str">
            <v>Front</v>
          </cell>
          <cell r="G223" t="str">
            <v>X6</v>
          </cell>
          <cell r="H223" t="str">
            <v>F8327110</v>
          </cell>
          <cell r="I223">
            <v>370</v>
          </cell>
          <cell r="J223">
            <v>373</v>
          </cell>
        </row>
        <row r="224">
          <cell r="A224" t="str">
            <v>R2715110</v>
          </cell>
          <cell r="B224" t="str">
            <v>XA35 PRO CARBON 27,5 INTL</v>
          </cell>
          <cell r="C224" t="str">
            <v>Boost 12x148</v>
          </cell>
          <cell r="F224" t="str">
            <v>Rear</v>
          </cell>
          <cell r="G224" t="str">
            <v>X6</v>
          </cell>
          <cell r="H224" t="str">
            <v>R2715110</v>
          </cell>
          <cell r="I224">
            <v>454</v>
          </cell>
          <cell r="J224">
            <v>457</v>
          </cell>
        </row>
        <row r="225">
          <cell r="A225" t="str">
            <v>R2716110</v>
          </cell>
          <cell r="B225" t="str">
            <v>XA35 PRO CARBON 27,5 INTL</v>
          </cell>
          <cell r="C225" t="str">
            <v>XD Boost 12x148</v>
          </cell>
          <cell r="F225" t="str">
            <v>Rear XD</v>
          </cell>
          <cell r="G225" t="str">
            <v>X6</v>
          </cell>
          <cell r="H225" t="str">
            <v>R2716110</v>
          </cell>
          <cell r="I225">
            <v>454</v>
          </cell>
          <cell r="J225">
            <v>457</v>
          </cell>
        </row>
        <row r="226">
          <cell r="A226" t="str">
            <v>F8324110</v>
          </cell>
          <cell r="B226" t="str">
            <v>XA PRO 29 INTL</v>
          </cell>
          <cell r="C226" t="str">
            <v>15x100</v>
          </cell>
          <cell r="E226" t="str">
            <v>tubeless valve 35mm</v>
          </cell>
          <cell r="F226" t="str">
            <v>Front</v>
          </cell>
          <cell r="G226" t="str">
            <v>X6</v>
          </cell>
          <cell r="H226" t="str">
            <v>F8324110</v>
          </cell>
          <cell r="I226">
            <v>220</v>
          </cell>
          <cell r="J226">
            <v>223</v>
          </cell>
        </row>
        <row r="227">
          <cell r="A227" t="str">
            <v>F8325110</v>
          </cell>
          <cell r="B227" t="str">
            <v>XA PRO 29 INTL</v>
          </cell>
          <cell r="C227" t="str">
            <v>Boost 15x110</v>
          </cell>
          <cell r="F227" t="str">
            <v>Front</v>
          </cell>
          <cell r="G227" t="str">
            <v>X6</v>
          </cell>
          <cell r="H227" t="str">
            <v>F8325110</v>
          </cell>
          <cell r="I227">
            <v>220</v>
          </cell>
          <cell r="J227">
            <v>223</v>
          </cell>
        </row>
        <row r="228">
          <cell r="A228" t="str">
            <v>R2708110</v>
          </cell>
          <cell r="B228" t="str">
            <v>XA PRO 29 INTL</v>
          </cell>
          <cell r="C228" t="str">
            <v>12x142</v>
          </cell>
          <cell r="F228" t="str">
            <v>Rear</v>
          </cell>
          <cell r="G228" t="str">
            <v>X6</v>
          </cell>
          <cell r="H228" t="str">
            <v>R2708110</v>
          </cell>
          <cell r="I228">
            <v>269</v>
          </cell>
          <cell r="J228">
            <v>272</v>
          </cell>
        </row>
        <row r="229">
          <cell r="A229" t="str">
            <v>R2711110</v>
          </cell>
          <cell r="B229" t="str">
            <v>XA PRO 29 INTL</v>
          </cell>
          <cell r="C229" t="str">
            <v>XD/12x142</v>
          </cell>
          <cell r="F229" t="str">
            <v>Rear XD</v>
          </cell>
          <cell r="G229" t="str">
            <v>X6</v>
          </cell>
          <cell r="H229" t="str">
            <v>R2711110</v>
          </cell>
          <cell r="I229">
            <v>269</v>
          </cell>
          <cell r="J229">
            <v>272</v>
          </cell>
        </row>
        <row r="230">
          <cell r="A230" t="str">
            <v>R2709110</v>
          </cell>
          <cell r="B230" t="str">
            <v>XA PRO 29 INTL</v>
          </cell>
          <cell r="C230" t="str">
            <v>Boost 12x148</v>
          </cell>
          <cell r="F230" t="str">
            <v>Rear</v>
          </cell>
          <cell r="G230" t="str">
            <v>X6</v>
          </cell>
          <cell r="H230" t="str">
            <v>R2709110</v>
          </cell>
          <cell r="I230">
            <v>269</v>
          </cell>
          <cell r="J230">
            <v>272</v>
          </cell>
        </row>
        <row r="231">
          <cell r="A231" t="str">
            <v>R2712110</v>
          </cell>
          <cell r="B231" t="str">
            <v>XA PRO 29 INTL</v>
          </cell>
          <cell r="C231" t="str">
            <v>XD Boost 12x148</v>
          </cell>
          <cell r="F231" t="str">
            <v>Rear XD</v>
          </cell>
          <cell r="G231" t="str">
            <v>X6</v>
          </cell>
          <cell r="H231" t="str">
            <v>R2712110</v>
          </cell>
          <cell r="I231">
            <v>269</v>
          </cell>
          <cell r="J231">
            <v>272</v>
          </cell>
        </row>
        <row r="232">
          <cell r="A232" t="str">
            <v>F8331110</v>
          </cell>
          <cell r="B232" t="str">
            <v>XA PRO 27,5 INTL</v>
          </cell>
          <cell r="C232" t="str">
            <v>15x100</v>
          </cell>
          <cell r="E232" t="str">
            <v>tubeless valve 35mm</v>
          </cell>
          <cell r="F232" t="str">
            <v>Front</v>
          </cell>
          <cell r="G232" t="str">
            <v>X6</v>
          </cell>
          <cell r="H232" t="str">
            <v>F8331110</v>
          </cell>
          <cell r="I232">
            <v>220</v>
          </cell>
          <cell r="J232">
            <v>223</v>
          </cell>
        </row>
        <row r="233">
          <cell r="A233" t="str">
            <v>F8332110</v>
          </cell>
          <cell r="B233" t="str">
            <v>XA PRO 27,5 INTL</v>
          </cell>
          <cell r="C233" t="str">
            <v>Boost 15x110</v>
          </cell>
          <cell r="F233" t="str">
            <v>Front</v>
          </cell>
          <cell r="G233" t="str">
            <v>X6</v>
          </cell>
          <cell r="H233" t="str">
            <v>F8332110</v>
          </cell>
          <cell r="I233">
            <v>220</v>
          </cell>
          <cell r="J233">
            <v>223</v>
          </cell>
        </row>
        <row r="234">
          <cell r="A234" t="str">
            <v>R2722110</v>
          </cell>
          <cell r="B234" t="str">
            <v>XA PRO 27,5 INTL</v>
          </cell>
          <cell r="C234" t="str">
            <v>12x142</v>
          </cell>
          <cell r="F234" t="str">
            <v>Rear</v>
          </cell>
          <cell r="G234" t="str">
            <v>X6</v>
          </cell>
          <cell r="H234" t="str">
            <v>R2722110</v>
          </cell>
          <cell r="I234">
            <v>269</v>
          </cell>
          <cell r="J234">
            <v>272</v>
          </cell>
        </row>
        <row r="235">
          <cell r="A235" t="str">
            <v>R2723110</v>
          </cell>
          <cell r="B235" t="str">
            <v>XA PRO 27,5 INTL</v>
          </cell>
          <cell r="C235" t="str">
            <v>XD/12x142</v>
          </cell>
          <cell r="F235" t="str">
            <v>Rear XD</v>
          </cell>
          <cell r="G235" t="str">
            <v>X6</v>
          </cell>
          <cell r="H235" t="str">
            <v>R2723110</v>
          </cell>
          <cell r="I235">
            <v>269</v>
          </cell>
          <cell r="J235">
            <v>272</v>
          </cell>
        </row>
        <row r="236">
          <cell r="A236" t="str">
            <v>R2724110</v>
          </cell>
          <cell r="B236" t="str">
            <v>XA PRO 27,5 INTL</v>
          </cell>
          <cell r="C236" t="str">
            <v>Boost 12x148</v>
          </cell>
          <cell r="F236" t="str">
            <v>Rear</v>
          </cell>
          <cell r="G236" t="str">
            <v>X6</v>
          </cell>
          <cell r="H236" t="str">
            <v>R2724110</v>
          </cell>
          <cell r="I236">
            <v>269</v>
          </cell>
          <cell r="J236">
            <v>272</v>
          </cell>
        </row>
        <row r="237">
          <cell r="A237" t="str">
            <v>R2725110</v>
          </cell>
          <cell r="B237" t="str">
            <v>XA PRO 27,5 INTL</v>
          </cell>
          <cell r="C237" t="str">
            <v>XD Boost 12x148</v>
          </cell>
          <cell r="F237" t="str">
            <v>Rear XD</v>
          </cell>
          <cell r="G237" t="str">
            <v>X6</v>
          </cell>
          <cell r="H237" t="str">
            <v>R2725110</v>
          </cell>
          <cell r="I237">
            <v>269</v>
          </cell>
          <cell r="J237">
            <v>272</v>
          </cell>
        </row>
        <row r="238">
          <cell r="A238" t="str">
            <v>F8161110</v>
          </cell>
          <cell r="B238" t="str">
            <v>XA ELITE CARBON 29 INTL</v>
          </cell>
          <cell r="C238" t="str">
            <v>15x100</v>
          </cell>
          <cell r="E238" t="str">
            <v>tubeless tape 37mm, 
tubeless valve 35mm</v>
          </cell>
          <cell r="F238" t="str">
            <v>Front</v>
          </cell>
          <cell r="G238" t="str">
            <v>X6</v>
          </cell>
          <cell r="H238" t="str">
            <v>F8161110</v>
          </cell>
          <cell r="I238">
            <v>312</v>
          </cell>
          <cell r="J238">
            <v>315</v>
          </cell>
        </row>
        <row r="239">
          <cell r="A239" t="str">
            <v>F8162110</v>
          </cell>
          <cell r="B239" t="str">
            <v>XA ELITE CARBON 29 INTL</v>
          </cell>
          <cell r="C239" t="str">
            <v>Boost 15x110</v>
          </cell>
          <cell r="F239" t="str">
            <v>Front</v>
          </cell>
          <cell r="G239" t="str">
            <v>X6</v>
          </cell>
          <cell r="H239" t="str">
            <v>F8162110</v>
          </cell>
          <cell r="I239">
            <v>312</v>
          </cell>
          <cell r="J239">
            <v>315</v>
          </cell>
        </row>
        <row r="240">
          <cell r="A240" t="str">
            <v>R2424110</v>
          </cell>
          <cell r="B240" t="str">
            <v>XA ELITE CARBON 29 INTL</v>
          </cell>
          <cell r="C240" t="str">
            <v>12x142</v>
          </cell>
          <cell r="F240" t="str">
            <v>Rear</v>
          </cell>
          <cell r="G240" t="str">
            <v>X6</v>
          </cell>
          <cell r="H240" t="str">
            <v>R2424110</v>
          </cell>
          <cell r="I240">
            <v>381</v>
          </cell>
          <cell r="J240">
            <v>384</v>
          </cell>
        </row>
        <row r="241">
          <cell r="A241" t="str">
            <v>R2425110</v>
          </cell>
          <cell r="B241" t="str">
            <v>XA ELITE CARBON 29 INTL</v>
          </cell>
          <cell r="C241" t="str">
            <v>XD/12x142</v>
          </cell>
          <cell r="F241" t="str">
            <v>Rear XD</v>
          </cell>
          <cell r="G241" t="str">
            <v>X6</v>
          </cell>
          <cell r="H241" t="str">
            <v>R2425110</v>
          </cell>
          <cell r="I241">
            <v>381</v>
          </cell>
          <cell r="J241">
            <v>384</v>
          </cell>
        </row>
        <row r="242">
          <cell r="A242" t="str">
            <v>R2426110</v>
          </cell>
          <cell r="B242" t="str">
            <v>XA ELITE CARBON 29 INTL</v>
          </cell>
          <cell r="C242" t="str">
            <v>Boost 12x148</v>
          </cell>
          <cell r="F242" t="str">
            <v>Rear</v>
          </cell>
          <cell r="G242" t="str">
            <v>X6</v>
          </cell>
          <cell r="H242" t="str">
            <v>R2426110</v>
          </cell>
          <cell r="I242">
            <v>381</v>
          </cell>
          <cell r="J242">
            <v>384</v>
          </cell>
        </row>
        <row r="243">
          <cell r="A243" t="str">
            <v>R2427110</v>
          </cell>
          <cell r="B243" t="str">
            <v>XA ELITE CARBON 29 INTL</v>
          </cell>
          <cell r="C243" t="str">
            <v>XD Boost 12x148</v>
          </cell>
          <cell r="F243" t="str">
            <v>Rear XD</v>
          </cell>
          <cell r="G243" t="str">
            <v>X6</v>
          </cell>
          <cell r="H243" t="str">
            <v>R2427110</v>
          </cell>
          <cell r="I243">
            <v>381</v>
          </cell>
          <cell r="J243">
            <v>384</v>
          </cell>
        </row>
        <row r="244">
          <cell r="A244" t="str">
            <v>F8170110</v>
          </cell>
          <cell r="B244" t="str">
            <v>XA ELITE CARBON 27,5 INTL</v>
          </cell>
          <cell r="C244" t="str">
            <v>15x100</v>
          </cell>
          <cell r="E244" t="str">
            <v>tubeless tape 37mm, 
tubeless valve 35mm</v>
          </cell>
          <cell r="F244" t="str">
            <v>Front</v>
          </cell>
          <cell r="G244" t="str">
            <v>X6</v>
          </cell>
          <cell r="H244" t="str">
            <v>F8170110</v>
          </cell>
          <cell r="I244">
            <v>312</v>
          </cell>
          <cell r="J244">
            <v>315</v>
          </cell>
        </row>
        <row r="245">
          <cell r="A245" t="str">
            <v>F8171110</v>
          </cell>
          <cell r="B245" t="str">
            <v>XA ELITE CARBON 27,5 INTL</v>
          </cell>
          <cell r="C245" t="str">
            <v>Boost 15x110</v>
          </cell>
          <cell r="F245" t="str">
            <v>Front</v>
          </cell>
          <cell r="G245" t="str">
            <v>X6</v>
          </cell>
          <cell r="H245" t="str">
            <v>F8171110</v>
          </cell>
          <cell r="I245">
            <v>312</v>
          </cell>
          <cell r="J245">
            <v>315</v>
          </cell>
        </row>
        <row r="246">
          <cell r="A246" t="str">
            <v>R2438110</v>
          </cell>
          <cell r="B246" t="str">
            <v>XA ELITE CARBON 27,5 INTL</v>
          </cell>
          <cell r="C246" t="str">
            <v>12x142</v>
          </cell>
          <cell r="F246" t="str">
            <v>Rear</v>
          </cell>
          <cell r="G246" t="str">
            <v>X6</v>
          </cell>
          <cell r="H246" t="str">
            <v>R2438110</v>
          </cell>
          <cell r="I246">
            <v>381</v>
          </cell>
          <cell r="J246">
            <v>384</v>
          </cell>
        </row>
        <row r="247">
          <cell r="A247" t="str">
            <v>R2439110</v>
          </cell>
          <cell r="B247" t="str">
            <v>XA ELITE CARBON 27,5 INTL</v>
          </cell>
          <cell r="C247" t="str">
            <v>XD/12x142</v>
          </cell>
          <cell r="F247" t="str">
            <v>Rear XD</v>
          </cell>
          <cell r="G247" t="str">
            <v>X6</v>
          </cell>
          <cell r="H247" t="str">
            <v>R2439110</v>
          </cell>
          <cell r="I247">
            <v>381</v>
          </cell>
          <cell r="J247">
            <v>384</v>
          </cell>
        </row>
        <row r="248">
          <cell r="A248" t="str">
            <v>R2441110</v>
          </cell>
          <cell r="B248" t="str">
            <v>XA ELITE CARBON 27,5 INTL</v>
          </cell>
          <cell r="C248" t="str">
            <v>Boost 12x148</v>
          </cell>
          <cell r="F248" t="str">
            <v>Rear</v>
          </cell>
          <cell r="G248" t="str">
            <v>X6</v>
          </cell>
          <cell r="H248" t="str">
            <v>R2441110</v>
          </cell>
          <cell r="I248">
            <v>381</v>
          </cell>
          <cell r="J248">
            <v>384</v>
          </cell>
        </row>
        <row r="249">
          <cell r="A249" t="str">
            <v>R2442110</v>
          </cell>
          <cell r="B249" t="str">
            <v>XA ELITE CARBON 27,5 INTL</v>
          </cell>
          <cell r="C249" t="str">
            <v>XD Boost 12x148</v>
          </cell>
          <cell r="F249" t="str">
            <v>Rear XD</v>
          </cell>
          <cell r="G249" t="str">
            <v>X6</v>
          </cell>
          <cell r="H249" t="str">
            <v>R2442110</v>
          </cell>
          <cell r="I249">
            <v>381</v>
          </cell>
          <cell r="J249">
            <v>384</v>
          </cell>
        </row>
        <row r="250">
          <cell r="A250" t="str">
            <v>F8347110</v>
          </cell>
          <cell r="B250" t="str">
            <v>XA ELITE 29 INTL</v>
          </cell>
          <cell r="C250" t="str">
            <v>15x100</v>
          </cell>
          <cell r="E250" t="str">
            <v>tubeless valve 35mm</v>
          </cell>
          <cell r="F250" t="str">
            <v>Front</v>
          </cell>
          <cell r="G250" t="str">
            <v>X6</v>
          </cell>
          <cell r="H250" t="str">
            <v>F8347110</v>
          </cell>
          <cell r="I250">
            <v>96</v>
          </cell>
          <cell r="J250">
            <v>99</v>
          </cell>
        </row>
        <row r="251">
          <cell r="A251" t="str">
            <v>F8348110</v>
          </cell>
          <cell r="B251" t="str">
            <v>XA ELITE 29 INTL</v>
          </cell>
          <cell r="C251" t="str">
            <v>Boost 15x110</v>
          </cell>
          <cell r="F251" t="str">
            <v>Front</v>
          </cell>
          <cell r="G251" t="str">
            <v>X6</v>
          </cell>
          <cell r="H251" t="str">
            <v>F8348110</v>
          </cell>
          <cell r="I251">
            <v>96</v>
          </cell>
          <cell r="J251">
            <v>99</v>
          </cell>
        </row>
        <row r="252">
          <cell r="A252" t="str">
            <v>R2753110</v>
          </cell>
          <cell r="B252" t="str">
            <v>XA ELITE 29 INTL</v>
          </cell>
          <cell r="C252" t="str">
            <v>12x142</v>
          </cell>
          <cell r="F252" t="str">
            <v>Rear</v>
          </cell>
          <cell r="G252" t="str">
            <v>X6</v>
          </cell>
          <cell r="H252" t="str">
            <v>R2753110</v>
          </cell>
          <cell r="I252">
            <v>118</v>
          </cell>
          <cell r="J252">
            <v>121</v>
          </cell>
        </row>
        <row r="253">
          <cell r="A253" t="str">
            <v>R2754110</v>
          </cell>
          <cell r="B253" t="str">
            <v>XA ELITE 29 INTL</v>
          </cell>
          <cell r="C253" t="str">
            <v>XD/12x142</v>
          </cell>
          <cell r="F253" t="str">
            <v>Rear XD</v>
          </cell>
          <cell r="G253" t="str">
            <v>X6</v>
          </cell>
          <cell r="H253" t="str">
            <v>R2754110</v>
          </cell>
          <cell r="I253">
            <v>118</v>
          </cell>
          <cell r="J253">
            <v>121</v>
          </cell>
        </row>
        <row r="254">
          <cell r="A254" t="str">
            <v>R2755110</v>
          </cell>
          <cell r="B254" t="str">
            <v>XA ELITE 29 INTL</v>
          </cell>
          <cell r="C254" t="str">
            <v>Boost 12x148</v>
          </cell>
          <cell r="F254" t="str">
            <v>Rear</v>
          </cell>
          <cell r="G254" t="str">
            <v>X6</v>
          </cell>
          <cell r="H254" t="str">
            <v>R2755110</v>
          </cell>
          <cell r="I254">
            <v>118</v>
          </cell>
          <cell r="J254">
            <v>121</v>
          </cell>
        </row>
        <row r="255">
          <cell r="A255" t="str">
            <v>R2756110</v>
          </cell>
          <cell r="B255" t="str">
            <v>XA ELITE 29 INTL</v>
          </cell>
          <cell r="C255" t="str">
            <v>XD Boost 12x148</v>
          </cell>
          <cell r="F255" t="str">
            <v>Rear XD</v>
          </cell>
          <cell r="G255" t="str">
            <v>X6</v>
          </cell>
          <cell r="H255" t="str">
            <v>R2756110</v>
          </cell>
          <cell r="I255">
            <v>118</v>
          </cell>
          <cell r="J255">
            <v>121</v>
          </cell>
        </row>
        <row r="256">
          <cell r="A256" t="str">
            <v>F8352110</v>
          </cell>
          <cell r="B256" t="str">
            <v>XA ELITE 27,5 INTL</v>
          </cell>
          <cell r="C256" t="str">
            <v>15x100</v>
          </cell>
          <cell r="E256" t="str">
            <v>tubeless valve 35mm</v>
          </cell>
          <cell r="F256" t="str">
            <v>Front</v>
          </cell>
          <cell r="G256" t="str">
            <v>X6</v>
          </cell>
          <cell r="H256" t="str">
            <v>F8352110</v>
          </cell>
          <cell r="I256">
            <v>96</v>
          </cell>
          <cell r="J256">
            <v>99</v>
          </cell>
        </row>
        <row r="257">
          <cell r="A257" t="str">
            <v>F8353110</v>
          </cell>
          <cell r="B257" t="str">
            <v>XA ELITE 27,5 INTL</v>
          </cell>
          <cell r="C257" t="str">
            <v>Boost 15x110</v>
          </cell>
          <cell r="F257" t="str">
            <v>Front</v>
          </cell>
          <cell r="G257" t="str">
            <v>X6</v>
          </cell>
          <cell r="H257" t="str">
            <v>F8353110</v>
          </cell>
          <cell r="I257">
            <v>96</v>
          </cell>
          <cell r="J257">
            <v>99</v>
          </cell>
        </row>
        <row r="258">
          <cell r="A258" t="str">
            <v>R2762110</v>
          </cell>
          <cell r="B258" t="str">
            <v>XA ELITE 27,5 INTL</v>
          </cell>
          <cell r="C258" t="str">
            <v>12x142</v>
          </cell>
          <cell r="F258" t="str">
            <v>Rear</v>
          </cell>
          <cell r="G258" t="str">
            <v>X6</v>
          </cell>
          <cell r="H258" t="str">
            <v>R2762110</v>
          </cell>
          <cell r="I258">
            <v>118</v>
          </cell>
          <cell r="J258">
            <v>121</v>
          </cell>
        </row>
        <row r="259">
          <cell r="A259" t="str">
            <v>R2763110</v>
          </cell>
          <cell r="B259" t="str">
            <v>XA ELITE 27,5 INTL</v>
          </cell>
          <cell r="C259" t="str">
            <v>XD/12x142</v>
          </cell>
          <cell r="F259" t="str">
            <v>Rear XD</v>
          </cell>
          <cell r="G259" t="str">
            <v>X6</v>
          </cell>
          <cell r="H259" t="str">
            <v>R2763110</v>
          </cell>
          <cell r="I259">
            <v>118</v>
          </cell>
          <cell r="J259">
            <v>121</v>
          </cell>
        </row>
        <row r="260">
          <cell r="A260" t="str">
            <v>R2764110</v>
          </cell>
          <cell r="B260" t="str">
            <v>XA ELITE 27,5 INTL</v>
          </cell>
          <cell r="C260" t="str">
            <v>Boost 12x148</v>
          </cell>
          <cell r="F260" t="str">
            <v>Rear</v>
          </cell>
          <cell r="G260" t="str">
            <v>X6</v>
          </cell>
          <cell r="H260" t="str">
            <v>R2764110</v>
          </cell>
          <cell r="I260">
            <v>118</v>
          </cell>
          <cell r="J260">
            <v>121</v>
          </cell>
        </row>
        <row r="261">
          <cell r="A261" t="str">
            <v>R2765110</v>
          </cell>
          <cell r="B261" t="str">
            <v>XA ELITE 27,5 INTL</v>
          </cell>
          <cell r="C261" t="str">
            <v>XD Boost 12x148</v>
          </cell>
          <cell r="F261" t="str">
            <v>Rear XD</v>
          </cell>
          <cell r="G261" t="str">
            <v>X6</v>
          </cell>
          <cell r="H261" t="str">
            <v>R2765110</v>
          </cell>
          <cell r="I261">
            <v>118</v>
          </cell>
          <cell r="J261">
            <v>121</v>
          </cell>
        </row>
        <row r="262">
          <cell r="A262" t="str">
            <v>F8208110</v>
          </cell>
          <cell r="B262" t="str">
            <v>XA LIGHT 29 INTL</v>
          </cell>
          <cell r="C262" t="str">
            <v>15x100</v>
          </cell>
          <cell r="E262" t="str">
            <v>tubeless tape 28mm, 
tubeless valve 35mm</v>
          </cell>
          <cell r="F262" t="str">
            <v>Front</v>
          </cell>
          <cell r="G262" t="str">
            <v>X6</v>
          </cell>
          <cell r="H262" t="str">
            <v>F8208110</v>
          </cell>
          <cell r="I262">
            <v>73</v>
          </cell>
          <cell r="J262">
            <v>76</v>
          </cell>
        </row>
        <row r="263">
          <cell r="A263" t="str">
            <v>F8209110</v>
          </cell>
          <cell r="B263" t="str">
            <v>XA LIGHT 29 INTL</v>
          </cell>
          <cell r="C263" t="str">
            <v>Boost 15x110</v>
          </cell>
          <cell r="F263" t="str">
            <v>Front</v>
          </cell>
          <cell r="G263" t="str">
            <v>X6</v>
          </cell>
          <cell r="H263" t="str">
            <v>F8209110</v>
          </cell>
          <cell r="I263">
            <v>73</v>
          </cell>
          <cell r="J263">
            <v>76</v>
          </cell>
        </row>
        <row r="264">
          <cell r="A264" t="str">
            <v>R2516110</v>
          </cell>
          <cell r="B264" t="str">
            <v>XA LIGHT 29 INTL</v>
          </cell>
          <cell r="C264" t="str">
            <v>12x142</v>
          </cell>
          <cell r="F264" t="str">
            <v>Rear</v>
          </cell>
          <cell r="G264" t="str">
            <v>X6</v>
          </cell>
          <cell r="H264" t="str">
            <v>R2516110</v>
          </cell>
          <cell r="I264">
            <v>91</v>
          </cell>
          <cell r="J264">
            <v>94</v>
          </cell>
        </row>
        <row r="265">
          <cell r="A265" t="str">
            <v>R2517110</v>
          </cell>
          <cell r="B265" t="str">
            <v>XA LIGHT 29 INTL</v>
          </cell>
          <cell r="C265" t="str">
            <v>XD/12x142</v>
          </cell>
          <cell r="F265" t="str">
            <v>Rear XD</v>
          </cell>
          <cell r="G265" t="str">
            <v>X6</v>
          </cell>
          <cell r="H265" t="str">
            <v>R2517110</v>
          </cell>
          <cell r="I265">
            <v>101</v>
          </cell>
          <cell r="J265">
            <v>104</v>
          </cell>
        </row>
        <row r="266">
          <cell r="A266" t="str">
            <v>R2518110</v>
          </cell>
          <cell r="B266" t="str">
            <v>XA LIGHT 29 INTL</v>
          </cell>
          <cell r="C266" t="str">
            <v>Boost 12x148</v>
          </cell>
          <cell r="F266" t="str">
            <v>Rear</v>
          </cell>
          <cell r="G266" t="str">
            <v>X6</v>
          </cell>
          <cell r="H266" t="str">
            <v>R2518110</v>
          </cell>
          <cell r="I266">
            <v>91</v>
          </cell>
          <cell r="J266">
            <v>94</v>
          </cell>
        </row>
        <row r="267">
          <cell r="A267" t="str">
            <v>R2519110</v>
          </cell>
          <cell r="B267" t="str">
            <v>XA LIGHT 29 INTL</v>
          </cell>
          <cell r="C267" t="str">
            <v>XD Boost 12x148</v>
          </cell>
          <cell r="F267" t="str">
            <v>Rear XD</v>
          </cell>
          <cell r="G267" t="str">
            <v>X6</v>
          </cell>
          <cell r="H267" t="str">
            <v>R2519110</v>
          </cell>
          <cell r="I267">
            <v>101</v>
          </cell>
          <cell r="J267">
            <v>104</v>
          </cell>
        </row>
        <row r="268">
          <cell r="A268" t="str">
            <v>F8212110</v>
          </cell>
          <cell r="B268" t="str">
            <v>XA LIGHT 27,5 INTL</v>
          </cell>
          <cell r="C268" t="str">
            <v>15x100</v>
          </cell>
          <cell r="E268" t="str">
            <v>tubeless tape 28mm, 
tubeless valve 35mm</v>
          </cell>
          <cell r="F268" t="str">
            <v>Front</v>
          </cell>
          <cell r="G268" t="str">
            <v>X6</v>
          </cell>
          <cell r="H268" t="str">
            <v>F8212110</v>
          </cell>
          <cell r="I268">
            <v>73</v>
          </cell>
          <cell r="J268">
            <v>76</v>
          </cell>
        </row>
        <row r="269">
          <cell r="A269" t="str">
            <v>F8213110</v>
          </cell>
          <cell r="B269" t="str">
            <v>XA LIGHT 27,5 INTL</v>
          </cell>
          <cell r="C269" t="str">
            <v>Boost 15x110</v>
          </cell>
          <cell r="F269" t="str">
            <v>Front</v>
          </cell>
          <cell r="G269" t="str">
            <v>X6</v>
          </cell>
          <cell r="H269" t="str">
            <v>F8213110</v>
          </cell>
          <cell r="I269">
            <v>73</v>
          </cell>
          <cell r="J269">
            <v>76</v>
          </cell>
        </row>
        <row r="270">
          <cell r="A270" t="str">
            <v>R2525110</v>
          </cell>
          <cell r="B270" t="str">
            <v>XA LIGHT 27,5 INTL</v>
          </cell>
          <cell r="C270" t="str">
            <v>12x142</v>
          </cell>
          <cell r="F270" t="str">
            <v>Rear</v>
          </cell>
          <cell r="G270" t="str">
            <v>X6</v>
          </cell>
          <cell r="H270" t="str">
            <v>R2525110</v>
          </cell>
          <cell r="I270">
            <v>91</v>
          </cell>
          <cell r="J270">
            <v>94</v>
          </cell>
        </row>
        <row r="271">
          <cell r="A271" t="str">
            <v>R2526110</v>
          </cell>
          <cell r="B271" t="str">
            <v>XA LIGHT 27,5 INTL</v>
          </cell>
          <cell r="C271" t="str">
            <v>XD/12x142</v>
          </cell>
          <cell r="F271" t="str">
            <v>Rear XD</v>
          </cell>
          <cell r="G271" t="str">
            <v>X6</v>
          </cell>
          <cell r="H271" t="str">
            <v>R2526110</v>
          </cell>
          <cell r="I271">
            <v>101</v>
          </cell>
          <cell r="J271">
            <v>104</v>
          </cell>
        </row>
        <row r="272">
          <cell r="A272" t="str">
            <v>R2527110</v>
          </cell>
          <cell r="B272" t="str">
            <v>XA LIGHT 27,5 INTL</v>
          </cell>
          <cell r="C272" t="str">
            <v>Boost 12x148</v>
          </cell>
          <cell r="F272" t="str">
            <v>Rear</v>
          </cell>
          <cell r="G272" t="str">
            <v>X6</v>
          </cell>
          <cell r="H272" t="str">
            <v>R2527110</v>
          </cell>
          <cell r="I272">
            <v>91</v>
          </cell>
          <cell r="J272">
            <v>94</v>
          </cell>
        </row>
        <row r="273">
          <cell r="A273" t="str">
            <v>R2528110</v>
          </cell>
          <cell r="B273" t="str">
            <v>XA LIGHT 27,5 INTL</v>
          </cell>
          <cell r="C273" t="str">
            <v>XD Boost 12x148</v>
          </cell>
          <cell r="F273" t="str">
            <v>Rear XD</v>
          </cell>
          <cell r="G273" t="str">
            <v>X6</v>
          </cell>
          <cell r="H273" t="str">
            <v>R2528110</v>
          </cell>
          <cell r="I273">
            <v>101</v>
          </cell>
          <cell r="J273">
            <v>104</v>
          </cell>
        </row>
        <row r="274">
          <cell r="A274" t="str">
            <v>F8221110</v>
          </cell>
          <cell r="B274" t="str">
            <v>XA 29 INTL</v>
          </cell>
          <cell r="C274" t="str">
            <v>9x100</v>
          </cell>
          <cell r="E274" t="str">
            <v>tubeless tape 37mm, 
tubeless valve 35m. 
QR adapters &amp; QR for 9mm only</v>
          </cell>
          <cell r="F274" t="str">
            <v>Front</v>
          </cell>
          <cell r="G274" t="str">
            <v>X6</v>
          </cell>
          <cell r="H274" t="str">
            <v>F8221110</v>
          </cell>
          <cell r="I274">
            <v>55</v>
          </cell>
          <cell r="J274">
            <v>58</v>
          </cell>
        </row>
        <row r="275">
          <cell r="A275" t="str">
            <v>F8222110</v>
          </cell>
          <cell r="B275" t="str">
            <v>XA 29 INTL</v>
          </cell>
          <cell r="C275" t="str">
            <v>15x100</v>
          </cell>
          <cell r="F275" t="str">
            <v>Front</v>
          </cell>
          <cell r="G275" t="str">
            <v>X6</v>
          </cell>
          <cell r="H275" t="str">
            <v>F8222110</v>
          </cell>
          <cell r="I275">
            <v>55</v>
          </cell>
          <cell r="J275">
            <v>58</v>
          </cell>
        </row>
        <row r="276">
          <cell r="A276" t="str">
            <v>F8223110</v>
          </cell>
          <cell r="B276" t="str">
            <v>XA 29 INTL</v>
          </cell>
          <cell r="C276" t="str">
            <v>Boost 15x110</v>
          </cell>
          <cell r="F276" t="str">
            <v>Front</v>
          </cell>
          <cell r="G276" t="str">
            <v>X6</v>
          </cell>
          <cell r="H276" t="str">
            <v>F8223110</v>
          </cell>
          <cell r="I276">
            <v>55</v>
          </cell>
          <cell r="J276">
            <v>58</v>
          </cell>
        </row>
        <row r="277">
          <cell r="A277" t="str">
            <v>R2544110</v>
          </cell>
          <cell r="B277" t="str">
            <v>XA 29 INTL</v>
          </cell>
          <cell r="C277" t="str">
            <v>9x135</v>
          </cell>
          <cell r="F277" t="str">
            <v>Rear</v>
          </cell>
          <cell r="G277" t="str">
            <v>X6</v>
          </cell>
          <cell r="H277" t="str">
            <v>R2544110</v>
          </cell>
          <cell r="I277">
            <v>68</v>
          </cell>
          <cell r="J277">
            <v>71</v>
          </cell>
        </row>
        <row r="278">
          <cell r="A278" t="str">
            <v>R2545110</v>
          </cell>
          <cell r="B278" t="str">
            <v>XA 29 INTL</v>
          </cell>
          <cell r="C278" t="str">
            <v>12x142</v>
          </cell>
          <cell r="F278" t="str">
            <v>Rear</v>
          </cell>
          <cell r="G278" t="str">
            <v>X6</v>
          </cell>
          <cell r="H278" t="str">
            <v>R2545110</v>
          </cell>
          <cell r="I278">
            <v>68</v>
          </cell>
          <cell r="J278">
            <v>71</v>
          </cell>
        </row>
        <row r="279">
          <cell r="A279" t="str">
            <v>R2546110</v>
          </cell>
          <cell r="B279" t="str">
            <v>XA 29 INTL</v>
          </cell>
          <cell r="C279" t="str">
            <v>XD/12x142</v>
          </cell>
          <cell r="F279" t="str">
            <v>Rear XD</v>
          </cell>
          <cell r="G279" t="str">
            <v>X6</v>
          </cell>
          <cell r="H279" t="str">
            <v>R2546110</v>
          </cell>
          <cell r="I279">
            <v>78</v>
          </cell>
          <cell r="J279">
            <v>81</v>
          </cell>
        </row>
        <row r="280">
          <cell r="A280" t="str">
            <v>R2547110</v>
          </cell>
          <cell r="B280" t="str">
            <v>XA 29 INTL</v>
          </cell>
          <cell r="C280" t="str">
            <v>Boost 12x148</v>
          </cell>
          <cell r="F280" t="str">
            <v>Rear</v>
          </cell>
          <cell r="G280" t="str">
            <v>X6</v>
          </cell>
          <cell r="H280" t="str">
            <v>R2547110</v>
          </cell>
          <cell r="I280">
            <v>68</v>
          </cell>
          <cell r="J280">
            <v>71</v>
          </cell>
        </row>
        <row r="281">
          <cell r="A281" t="str">
            <v>R2548110</v>
          </cell>
          <cell r="B281" t="str">
            <v>XA 29 INTL</v>
          </cell>
          <cell r="C281" t="str">
            <v>XD Boost 12x148</v>
          </cell>
          <cell r="F281" t="str">
            <v>Rear XD</v>
          </cell>
          <cell r="G281" t="str">
            <v>X6</v>
          </cell>
          <cell r="H281" t="str">
            <v>R2548110</v>
          </cell>
          <cell r="I281">
            <v>78</v>
          </cell>
          <cell r="J281">
            <v>81</v>
          </cell>
        </row>
        <row r="282">
          <cell r="A282" t="str">
            <v>F8216110</v>
          </cell>
          <cell r="B282" t="str">
            <v>XA 27,5 INTL</v>
          </cell>
          <cell r="C282" t="str">
            <v>9x100</v>
          </cell>
          <cell r="E282" t="str">
            <v>tubeless tape 37mm, 
tubeless valve 35m. 
QR adapters &amp; QR for 9mm only</v>
          </cell>
          <cell r="F282" t="str">
            <v>Front</v>
          </cell>
          <cell r="G282" t="str">
            <v>X6</v>
          </cell>
          <cell r="H282" t="str">
            <v>F8216110</v>
          </cell>
          <cell r="I282">
            <v>55</v>
          </cell>
          <cell r="J282">
            <v>58</v>
          </cell>
        </row>
        <row r="283">
          <cell r="A283" t="str">
            <v>F8217110</v>
          </cell>
          <cell r="B283" t="str">
            <v>XA 27,5 INTL</v>
          </cell>
          <cell r="C283" t="str">
            <v>15x100</v>
          </cell>
          <cell r="F283" t="str">
            <v>Front</v>
          </cell>
          <cell r="G283" t="str">
            <v>X6</v>
          </cell>
          <cell r="H283" t="str">
            <v>F8217110</v>
          </cell>
          <cell r="I283">
            <v>55</v>
          </cell>
          <cell r="J283">
            <v>58</v>
          </cell>
        </row>
        <row r="284">
          <cell r="A284" t="str">
            <v>F8218110</v>
          </cell>
          <cell r="B284" t="str">
            <v>XA 27,5 INTL</v>
          </cell>
          <cell r="C284" t="str">
            <v>Boost 15x110</v>
          </cell>
          <cell r="F284" t="str">
            <v>Front</v>
          </cell>
          <cell r="G284" t="str">
            <v>X6</v>
          </cell>
          <cell r="H284" t="str">
            <v>F8218110</v>
          </cell>
          <cell r="I284">
            <v>55</v>
          </cell>
          <cell r="J284">
            <v>58</v>
          </cell>
        </row>
        <row r="285">
          <cell r="A285" t="str">
            <v>R2534110</v>
          </cell>
          <cell r="B285" t="str">
            <v>XA 27,5 INTL</v>
          </cell>
          <cell r="C285" t="str">
            <v>9x135</v>
          </cell>
          <cell r="F285" t="str">
            <v>Rear</v>
          </cell>
          <cell r="G285" t="str">
            <v>X6</v>
          </cell>
          <cell r="H285" t="str">
            <v>R2534110</v>
          </cell>
          <cell r="I285">
            <v>68</v>
          </cell>
          <cell r="J285">
            <v>71</v>
          </cell>
        </row>
        <row r="286">
          <cell r="A286" t="str">
            <v>R2535110</v>
          </cell>
          <cell r="B286" t="str">
            <v>XA 27,5 INTL</v>
          </cell>
          <cell r="C286" t="str">
            <v>12x142</v>
          </cell>
          <cell r="F286" t="str">
            <v>Rear</v>
          </cell>
          <cell r="G286" t="str">
            <v>X6</v>
          </cell>
          <cell r="H286" t="str">
            <v>R2535110</v>
          </cell>
          <cell r="I286">
            <v>68</v>
          </cell>
          <cell r="J286">
            <v>71</v>
          </cell>
        </row>
        <row r="287">
          <cell r="A287" t="str">
            <v>R2536110</v>
          </cell>
          <cell r="B287" t="str">
            <v>XA 27,5 INTL</v>
          </cell>
          <cell r="C287" t="str">
            <v>XD/12x142</v>
          </cell>
          <cell r="F287" t="str">
            <v>Rear XD</v>
          </cell>
          <cell r="G287" t="str">
            <v>X6</v>
          </cell>
          <cell r="H287" t="str">
            <v>R2536110</v>
          </cell>
          <cell r="I287">
            <v>78</v>
          </cell>
          <cell r="J287">
            <v>81</v>
          </cell>
        </row>
        <row r="288">
          <cell r="A288" t="str">
            <v>R2537110</v>
          </cell>
          <cell r="B288" t="str">
            <v>XA 27,5 INTL</v>
          </cell>
          <cell r="C288" t="str">
            <v>Boost 12x148</v>
          </cell>
          <cell r="F288" t="str">
            <v>Rear</v>
          </cell>
          <cell r="G288" t="str">
            <v>X6</v>
          </cell>
          <cell r="H288" t="str">
            <v>R2537110</v>
          </cell>
          <cell r="I288">
            <v>68</v>
          </cell>
          <cell r="J288">
            <v>71</v>
          </cell>
        </row>
        <row r="289">
          <cell r="A289" t="str">
            <v>R2538110</v>
          </cell>
          <cell r="B289" t="str">
            <v>XA 27,5 INTL</v>
          </cell>
          <cell r="C289" t="str">
            <v>XD Boost 12x148</v>
          </cell>
          <cell r="F289" t="str">
            <v>Rear XD</v>
          </cell>
          <cell r="G289" t="str">
            <v>X6</v>
          </cell>
          <cell r="H289" t="str">
            <v>R2538110</v>
          </cell>
          <cell r="I289">
            <v>78</v>
          </cell>
          <cell r="J289">
            <v>81</v>
          </cell>
        </row>
        <row r="290">
          <cell r="A290" t="str">
            <v>F7338110</v>
          </cell>
          <cell r="B290" t="str">
            <v>DEEMAX DH 27,5 INTL (w/o tyre)</v>
          </cell>
          <cell r="C290" t="str">
            <v>20x110</v>
          </cell>
          <cell r="E290" t="str">
            <v>tubeless valve 35mm</v>
          </cell>
          <cell r="F290" t="str">
            <v>Front</v>
          </cell>
          <cell r="G290" t="str">
            <v>X6</v>
          </cell>
          <cell r="H290" t="str">
            <v>F7338110</v>
          </cell>
          <cell r="I290">
            <v>224</v>
          </cell>
          <cell r="J290">
            <v>227</v>
          </cell>
        </row>
        <row r="291">
          <cell r="A291" t="str">
            <v>R1744110</v>
          </cell>
          <cell r="B291" t="str">
            <v>DEEMAX DH 27,5 INTL (w/o tyre)</v>
          </cell>
          <cell r="C291" t="str">
            <v>12x150</v>
          </cell>
          <cell r="F291" t="str">
            <v>Rear</v>
          </cell>
          <cell r="G291" t="str">
            <v>X6</v>
          </cell>
          <cell r="H291" t="str">
            <v>R1744110</v>
          </cell>
          <cell r="I291">
            <v>275</v>
          </cell>
          <cell r="J291">
            <v>278</v>
          </cell>
        </row>
        <row r="292">
          <cell r="A292" t="str">
            <v>R1858110</v>
          </cell>
          <cell r="B292" t="str">
            <v>DEEMAX DH 27,5 INTL (w/o tyre)</v>
          </cell>
          <cell r="C292" t="str">
            <v>XD/12x150</v>
          </cell>
          <cell r="F292" t="str">
            <v>Rear XD</v>
          </cell>
          <cell r="G292" t="str">
            <v>X6</v>
          </cell>
          <cell r="H292" t="str">
            <v>R1858110</v>
          </cell>
          <cell r="I292">
            <v>275</v>
          </cell>
          <cell r="J292">
            <v>278</v>
          </cell>
        </row>
        <row r="293">
          <cell r="A293" t="str">
            <v>R1859110</v>
          </cell>
          <cell r="B293" t="str">
            <v>DEEMAX DH 27,5 INTL (w/o tyre)</v>
          </cell>
          <cell r="C293" t="str">
            <v>12x157</v>
          </cell>
          <cell r="F293" t="str">
            <v>Rear</v>
          </cell>
          <cell r="G293" t="str">
            <v>X6</v>
          </cell>
          <cell r="H293" t="str">
            <v>R1859110</v>
          </cell>
          <cell r="I293">
            <v>275</v>
          </cell>
          <cell r="J293">
            <v>278</v>
          </cell>
        </row>
        <row r="294">
          <cell r="A294" t="str">
            <v>R2858110</v>
          </cell>
          <cell r="B294" t="str">
            <v>DEEMAX DH 27,5 INTL (w/o tyre)</v>
          </cell>
          <cell r="C294" t="str">
            <v>XD/12x157</v>
          </cell>
          <cell r="F294" t="str">
            <v>Rear XD</v>
          </cell>
          <cell r="G294" t="str">
            <v>X6</v>
          </cell>
          <cell r="H294" t="str">
            <v>R2858110</v>
          </cell>
          <cell r="I294">
            <v>275</v>
          </cell>
          <cell r="J294">
            <v>278</v>
          </cell>
        </row>
        <row r="295">
          <cell r="A295" t="str">
            <v>F81 741 10</v>
          </cell>
          <cell r="B295" t="str">
            <v>DEEMAX PRO 29 INTL</v>
          </cell>
          <cell r="C295" t="str">
            <v>20x110</v>
          </cell>
          <cell r="E295" t="str">
            <v>tubeless valve 35mm</v>
          </cell>
          <cell r="F295" t="str">
            <v>Front</v>
          </cell>
          <cell r="G295" t="str">
            <v>X6</v>
          </cell>
          <cell r="H295" t="str">
            <v>F81 741 10</v>
          </cell>
          <cell r="I295">
            <v>222</v>
          </cell>
          <cell r="J295">
            <v>225</v>
          </cell>
        </row>
        <row r="296">
          <cell r="A296" t="str">
            <v>F81 751 10</v>
          </cell>
          <cell r="B296" t="str">
            <v>DEEMAX PRO 29 INTL</v>
          </cell>
          <cell r="C296" t="str">
            <v>15x100</v>
          </cell>
          <cell r="F296" t="str">
            <v>Front</v>
          </cell>
          <cell r="G296" t="str">
            <v>X6</v>
          </cell>
          <cell r="H296" t="str">
            <v>F81 751 10</v>
          </cell>
          <cell r="I296">
            <v>222</v>
          </cell>
          <cell r="J296">
            <v>225</v>
          </cell>
        </row>
        <row r="297">
          <cell r="A297" t="str">
            <v>F81 761 10</v>
          </cell>
          <cell r="B297" t="str">
            <v>DEEMAX PRO 29 INTL</v>
          </cell>
          <cell r="C297" t="str">
            <v>Boost 15x110</v>
          </cell>
          <cell r="F297" t="str">
            <v>Front</v>
          </cell>
          <cell r="G297" t="str">
            <v>X6</v>
          </cell>
          <cell r="H297" t="str">
            <v>F81 761 10</v>
          </cell>
          <cell r="I297">
            <v>222</v>
          </cell>
          <cell r="J297">
            <v>225</v>
          </cell>
        </row>
        <row r="298">
          <cell r="A298" t="str">
            <v>R24 521 10</v>
          </cell>
          <cell r="B298" t="str">
            <v>DEEMAX PRO 29 INTL</v>
          </cell>
          <cell r="C298" t="str">
            <v>12x142</v>
          </cell>
          <cell r="F298" t="str">
            <v>Rear</v>
          </cell>
          <cell r="G298" t="str">
            <v>X6</v>
          </cell>
          <cell r="H298" t="str">
            <v>R24 521 10</v>
          </cell>
          <cell r="I298">
            <v>271</v>
          </cell>
          <cell r="J298">
            <v>274</v>
          </cell>
        </row>
        <row r="299">
          <cell r="A299" t="str">
            <v>R24 531 10</v>
          </cell>
          <cell r="B299" t="str">
            <v>DEEMAX PRO 29 INTL</v>
          </cell>
          <cell r="C299" t="str">
            <v>XD/12x142</v>
          </cell>
          <cell r="F299" t="str">
            <v>Rear XD</v>
          </cell>
          <cell r="G299" t="str">
            <v>X6</v>
          </cell>
          <cell r="H299" t="str">
            <v>R24 531 10</v>
          </cell>
          <cell r="I299">
            <v>271</v>
          </cell>
          <cell r="J299">
            <v>274</v>
          </cell>
        </row>
        <row r="300">
          <cell r="A300" t="str">
            <v>R24 541 10</v>
          </cell>
          <cell r="B300" t="str">
            <v>DEEMAX PRO 29 INTL</v>
          </cell>
          <cell r="C300" t="str">
            <v>Boost 12x148</v>
          </cell>
          <cell r="F300" t="str">
            <v>Rear</v>
          </cell>
          <cell r="G300" t="str">
            <v>X6</v>
          </cell>
          <cell r="H300" t="str">
            <v>R24 541 10</v>
          </cell>
          <cell r="I300">
            <v>271</v>
          </cell>
          <cell r="J300">
            <v>274</v>
          </cell>
        </row>
        <row r="301">
          <cell r="A301" t="str">
            <v>R24 551 10</v>
          </cell>
          <cell r="B301" t="str">
            <v>DEEMAX PRO 29 INTL</v>
          </cell>
          <cell r="C301" t="str">
            <v>XD Boost 12x148</v>
          </cell>
          <cell r="F301" t="str">
            <v>Rear XD</v>
          </cell>
          <cell r="G301" t="str">
            <v>X6</v>
          </cell>
          <cell r="H301" t="str">
            <v>R24 551 10</v>
          </cell>
          <cell r="I301">
            <v>271</v>
          </cell>
          <cell r="J301">
            <v>274</v>
          </cell>
        </row>
        <row r="302">
          <cell r="A302" t="str">
            <v>F83 751 10</v>
          </cell>
          <cell r="B302" t="str">
            <v>DEEMAX PRO 27,5 INTL</v>
          </cell>
          <cell r="C302" t="str">
            <v>20x110</v>
          </cell>
          <cell r="E302" t="str">
            <v>tubeless valve 35mm</v>
          </cell>
          <cell r="F302" t="str">
            <v>Front</v>
          </cell>
          <cell r="G302" t="str">
            <v>X6</v>
          </cell>
          <cell r="H302" t="str">
            <v>F83 751 10</v>
          </cell>
          <cell r="I302">
            <v>222</v>
          </cell>
          <cell r="J302">
            <v>225</v>
          </cell>
        </row>
        <row r="303">
          <cell r="A303" t="str">
            <v>F83 731 10</v>
          </cell>
          <cell r="B303" t="str">
            <v>DEEMAX PRO 27,5 INTL</v>
          </cell>
          <cell r="C303" t="str">
            <v>15x100</v>
          </cell>
          <cell r="F303" t="str">
            <v>Front</v>
          </cell>
          <cell r="G303" t="str">
            <v>X6</v>
          </cell>
          <cell r="H303" t="str">
            <v>F83 731 10</v>
          </cell>
          <cell r="I303">
            <v>222</v>
          </cell>
          <cell r="J303">
            <v>225</v>
          </cell>
        </row>
        <row r="304">
          <cell r="A304" t="str">
            <v>F83 741 10</v>
          </cell>
          <cell r="B304" t="str">
            <v>DEEMAX PRO 27,5 INTL</v>
          </cell>
          <cell r="C304" t="str">
            <v>Boost 15x110</v>
          </cell>
          <cell r="F304" t="str">
            <v>Front</v>
          </cell>
          <cell r="G304" t="str">
            <v>X6</v>
          </cell>
          <cell r="H304" t="str">
            <v>F83 741 10</v>
          </cell>
          <cell r="I304">
            <v>222</v>
          </cell>
          <cell r="J304">
            <v>225</v>
          </cell>
        </row>
        <row r="305">
          <cell r="A305" t="str">
            <v>R28 011 10</v>
          </cell>
          <cell r="B305" t="str">
            <v>DEEMAX PRO 27,5 INTL</v>
          </cell>
          <cell r="C305" t="str">
            <v>12x142</v>
          </cell>
          <cell r="F305" t="str">
            <v>Rear</v>
          </cell>
          <cell r="G305" t="str">
            <v>X6</v>
          </cell>
          <cell r="H305" t="str">
            <v>R28 011 10</v>
          </cell>
          <cell r="I305">
            <v>271</v>
          </cell>
          <cell r="J305">
            <v>274</v>
          </cell>
        </row>
        <row r="306">
          <cell r="A306" t="str">
            <v>R28 021 10</v>
          </cell>
          <cell r="B306" t="str">
            <v>DEEMAX PRO 27,5 INTL</v>
          </cell>
          <cell r="C306" t="str">
            <v>XD/12x142</v>
          </cell>
          <cell r="F306" t="str">
            <v>Rear XD</v>
          </cell>
          <cell r="G306" t="str">
            <v>X6</v>
          </cell>
          <cell r="H306" t="str">
            <v>R28 021 10</v>
          </cell>
          <cell r="I306">
            <v>271</v>
          </cell>
          <cell r="J306">
            <v>274</v>
          </cell>
        </row>
        <row r="307">
          <cell r="A307" t="str">
            <v>R28 031 10</v>
          </cell>
          <cell r="B307" t="str">
            <v>DEEMAX PRO 27,5 INTL</v>
          </cell>
          <cell r="C307" t="str">
            <v>Boost 12x148</v>
          </cell>
          <cell r="F307" t="str">
            <v>Rear</v>
          </cell>
          <cell r="G307" t="str">
            <v>X6</v>
          </cell>
          <cell r="H307" t="str">
            <v>R28 031 10</v>
          </cell>
          <cell r="I307">
            <v>271</v>
          </cell>
          <cell r="J307">
            <v>274</v>
          </cell>
        </row>
        <row r="308">
          <cell r="A308" t="str">
            <v>R28 041 10</v>
          </cell>
          <cell r="B308" t="str">
            <v>DEEMAX PRO 27,5 INTL</v>
          </cell>
          <cell r="C308" t="str">
            <v>XD Boost 12x148</v>
          </cell>
          <cell r="F308" t="str">
            <v>Rear XD</v>
          </cell>
          <cell r="G308" t="str">
            <v>X6</v>
          </cell>
          <cell r="H308" t="str">
            <v>R28 041 10</v>
          </cell>
          <cell r="I308">
            <v>271</v>
          </cell>
          <cell r="J308">
            <v>274</v>
          </cell>
        </row>
        <row r="309">
          <cell r="A309" t="str">
            <v>F8242110</v>
          </cell>
          <cell r="B309" t="str">
            <v>DEEMAX ELITE 29 INTL</v>
          </cell>
          <cell r="C309" t="str">
            <v>20x110</v>
          </cell>
          <cell r="E309" t="str">
            <v>tubeless valve 35mm</v>
          </cell>
          <cell r="F309" t="str">
            <v>Front</v>
          </cell>
          <cell r="G309" t="str">
            <v>X6</v>
          </cell>
          <cell r="H309" t="str">
            <v>F8242110</v>
          </cell>
          <cell r="I309">
            <v>123</v>
          </cell>
          <cell r="J309">
            <v>126</v>
          </cell>
        </row>
        <row r="310">
          <cell r="A310" t="str">
            <v>F8412110</v>
          </cell>
          <cell r="B310" t="str">
            <v>DEEMAX ELITE 29 INTL</v>
          </cell>
          <cell r="C310" t="str">
            <v>15x100</v>
          </cell>
          <cell r="F310" t="str">
            <v>Front</v>
          </cell>
          <cell r="G310" t="str">
            <v>X6</v>
          </cell>
          <cell r="H310" t="str">
            <v>F8412110</v>
          </cell>
          <cell r="I310">
            <v>123</v>
          </cell>
          <cell r="J310">
            <v>126</v>
          </cell>
        </row>
        <row r="311">
          <cell r="A311" t="str">
            <v>F8243110</v>
          </cell>
          <cell r="B311" t="str">
            <v>DEEMAX ELITE 29 INTL</v>
          </cell>
          <cell r="C311" t="str">
            <v>Boost 15x110</v>
          </cell>
          <cell r="F311" t="str">
            <v>Front</v>
          </cell>
          <cell r="G311" t="str">
            <v>X6</v>
          </cell>
          <cell r="H311" t="str">
            <v>F8243110</v>
          </cell>
          <cell r="I311">
            <v>123</v>
          </cell>
          <cell r="J311">
            <v>126</v>
          </cell>
        </row>
        <row r="312">
          <cell r="A312" t="str">
            <v>R2852110</v>
          </cell>
          <cell r="B312" t="str">
            <v>DEEMAX ELITE 29 INTL</v>
          </cell>
          <cell r="C312" t="str">
            <v>12x142</v>
          </cell>
          <cell r="F312" t="str">
            <v>Rear</v>
          </cell>
          <cell r="G312" t="str">
            <v>X6</v>
          </cell>
          <cell r="H312" t="str">
            <v>R2852110</v>
          </cell>
          <cell r="I312">
            <v>151</v>
          </cell>
          <cell r="J312">
            <v>154</v>
          </cell>
        </row>
        <row r="313">
          <cell r="A313" t="str">
            <v>R2853110</v>
          </cell>
          <cell r="B313" t="str">
            <v>DEEMAX ELITE 29 INTL</v>
          </cell>
          <cell r="C313" t="str">
            <v>XD/12x142</v>
          </cell>
          <cell r="F313" t="str">
            <v>Rear XD</v>
          </cell>
          <cell r="G313" t="str">
            <v>X6</v>
          </cell>
          <cell r="H313" t="str">
            <v>R2853110</v>
          </cell>
          <cell r="I313">
            <v>151</v>
          </cell>
          <cell r="J313">
            <v>154</v>
          </cell>
        </row>
        <row r="314">
          <cell r="A314" t="str">
            <v>R2583110</v>
          </cell>
          <cell r="B314" t="str">
            <v>DEEMAX ELITE 29 INTL</v>
          </cell>
          <cell r="C314" t="str">
            <v>Boost 12x148</v>
          </cell>
          <cell r="F314" t="str">
            <v>Rear</v>
          </cell>
          <cell r="G314" t="str">
            <v>X6</v>
          </cell>
          <cell r="H314" t="str">
            <v>R2583110</v>
          </cell>
          <cell r="I314">
            <v>151</v>
          </cell>
          <cell r="J314">
            <v>154</v>
          </cell>
        </row>
        <row r="315">
          <cell r="A315" t="str">
            <v>R2854110</v>
          </cell>
          <cell r="B315" t="str">
            <v>DEEMAX ELITE 29 INTL</v>
          </cell>
          <cell r="C315" t="str">
            <v>XD Boost 12x148</v>
          </cell>
          <cell r="F315" t="str">
            <v>Rear XD</v>
          </cell>
          <cell r="G315" t="str">
            <v>X6</v>
          </cell>
          <cell r="H315" t="str">
            <v>R2854110</v>
          </cell>
          <cell r="I315">
            <v>151</v>
          </cell>
          <cell r="J315">
            <v>154</v>
          </cell>
        </row>
        <row r="316">
          <cell r="A316" t="str">
            <v>F8279110</v>
          </cell>
          <cell r="B316" t="str">
            <v>DEEMAX ELITE 27,5 INTL</v>
          </cell>
          <cell r="C316" t="str">
            <v>20x110</v>
          </cell>
          <cell r="E316" t="str">
            <v>tubeless valve 35mm</v>
          </cell>
          <cell r="F316" t="str">
            <v>Front</v>
          </cell>
          <cell r="G316" t="str">
            <v>X6</v>
          </cell>
          <cell r="H316" t="str">
            <v>F8279110</v>
          </cell>
          <cell r="I316">
            <v>123</v>
          </cell>
          <cell r="J316">
            <v>126</v>
          </cell>
        </row>
        <row r="317">
          <cell r="A317" t="str">
            <v>F8413110</v>
          </cell>
          <cell r="B317" t="str">
            <v>DEEMAX ELITE 27,5 INTL</v>
          </cell>
          <cell r="C317" t="str">
            <v>15x100</v>
          </cell>
          <cell r="F317" t="str">
            <v>Front</v>
          </cell>
          <cell r="G317" t="str">
            <v>X6</v>
          </cell>
          <cell r="H317" t="str">
            <v>F8413110</v>
          </cell>
          <cell r="I317">
            <v>123</v>
          </cell>
          <cell r="J317">
            <v>126</v>
          </cell>
        </row>
        <row r="318">
          <cell r="A318" t="str">
            <v>F8278110</v>
          </cell>
          <cell r="B318" t="str">
            <v>DEEMAX ELITE 27,5 INTL</v>
          </cell>
          <cell r="C318" t="str">
            <v>Boost 15x110</v>
          </cell>
          <cell r="F318" t="str">
            <v>Front</v>
          </cell>
          <cell r="G318" t="str">
            <v>X6</v>
          </cell>
          <cell r="H318" t="str">
            <v>F8278110</v>
          </cell>
          <cell r="I318">
            <v>123</v>
          </cell>
          <cell r="J318">
            <v>126</v>
          </cell>
        </row>
        <row r="319">
          <cell r="A319" t="str">
            <v>R2855110</v>
          </cell>
          <cell r="B319" t="str">
            <v>DEEMAX ELITE 27,5 INTL</v>
          </cell>
          <cell r="C319" t="str">
            <v>12x142</v>
          </cell>
          <cell r="F319" t="str">
            <v>Rear</v>
          </cell>
          <cell r="G319" t="str">
            <v>X6</v>
          </cell>
          <cell r="H319" t="str">
            <v>R2855110</v>
          </cell>
          <cell r="I319">
            <v>151</v>
          </cell>
          <cell r="J319">
            <v>154</v>
          </cell>
        </row>
        <row r="320">
          <cell r="A320" t="str">
            <v>R2856110</v>
          </cell>
          <cell r="B320" t="str">
            <v>DEEMAX ELITE 27,5 INTL</v>
          </cell>
          <cell r="C320" t="str">
            <v>XD/12x142</v>
          </cell>
          <cell r="F320" t="str">
            <v>Rear XD</v>
          </cell>
          <cell r="G320" t="str">
            <v>X6</v>
          </cell>
          <cell r="H320" t="str">
            <v>R2856110</v>
          </cell>
          <cell r="I320">
            <v>151</v>
          </cell>
          <cell r="J320">
            <v>154</v>
          </cell>
        </row>
        <row r="321">
          <cell r="A321" t="str">
            <v>R2635110</v>
          </cell>
          <cell r="B321" t="str">
            <v>DEEMAX ELITE 27,5 INTL</v>
          </cell>
          <cell r="C321" t="str">
            <v>Boost 12x148</v>
          </cell>
          <cell r="F321" t="str">
            <v>Rear</v>
          </cell>
          <cell r="G321" t="str">
            <v>X6</v>
          </cell>
          <cell r="H321" t="str">
            <v>R2635110</v>
          </cell>
          <cell r="I321">
            <v>151</v>
          </cell>
          <cell r="J321">
            <v>154</v>
          </cell>
        </row>
        <row r="322">
          <cell r="A322" t="str">
            <v>R2857110</v>
          </cell>
          <cell r="B322" t="str">
            <v>DEEMAX ELITE 27,5 INTL</v>
          </cell>
          <cell r="C322" t="str">
            <v>XD Boost 12x148</v>
          </cell>
          <cell r="F322" t="str">
            <v>Rear XD</v>
          </cell>
          <cell r="G322" t="str">
            <v>X6</v>
          </cell>
          <cell r="H322" t="str">
            <v>R2857110</v>
          </cell>
          <cell r="I322">
            <v>151</v>
          </cell>
          <cell r="J322">
            <v>154</v>
          </cell>
        </row>
        <row r="323">
          <cell r="A323" t="str">
            <v>REFERENCE</v>
          </cell>
          <cell r="B323" t="str">
            <v>MODEL</v>
          </cell>
          <cell r="D323" t="str">
            <v>TYRE / TUBULAR TYPE</v>
          </cell>
          <cell r="E323" t="str">
            <v>WHEEL ACCESSORIES</v>
          </cell>
          <cell r="F323" t="str">
            <v>DRILLING</v>
          </cell>
          <cell r="G323" t="str">
            <v>BY</v>
          </cell>
          <cell r="H323" t="str">
            <v>REFERENCE</v>
          </cell>
          <cell r="I323" t="str">
            <v>MY19
GROSS PRICE €
EXW ROMANIA</v>
          </cell>
          <cell r="J323" t="str">
            <v>MY19
GROSS PRICE €
DDP EUROPE</v>
          </cell>
        </row>
        <row r="325">
          <cell r="A325" t="str">
            <v>J3510128</v>
          </cell>
          <cell r="B325" t="str">
            <v>E-XM 430 Disc 29</v>
          </cell>
          <cell r="C325" t="str">
            <v>-</v>
          </cell>
          <cell r="F325" t="str">
            <v>28</v>
          </cell>
          <cell r="H325" t="str">
            <v>J3510128</v>
          </cell>
          <cell r="I325">
            <v>0</v>
          </cell>
          <cell r="J325">
            <v>17.100000000000001</v>
          </cell>
        </row>
        <row r="326">
          <cell r="A326" t="str">
            <v>J3500128</v>
          </cell>
          <cell r="B326" t="str">
            <v>E-XM 430 Disc 27,5</v>
          </cell>
          <cell r="C326" t="str">
            <v>-</v>
          </cell>
          <cell r="F326" t="str">
            <v>28</v>
          </cell>
          <cell r="H326" t="str">
            <v>J3500128</v>
          </cell>
          <cell r="I326">
            <v>0</v>
          </cell>
          <cell r="J326">
            <v>17</v>
          </cell>
        </row>
        <row r="327">
          <cell r="A327" t="str">
            <v>J3520128</v>
          </cell>
          <cell r="B327" t="str">
            <v>E-XM 435 Disc 27,5</v>
          </cell>
          <cell r="C327" t="str">
            <v>-</v>
          </cell>
          <cell r="F327" t="str">
            <v>28</v>
          </cell>
          <cell r="H327" t="str">
            <v>J3520128</v>
          </cell>
          <cell r="I327">
            <v>0</v>
          </cell>
          <cell r="J327">
            <v>17.5</v>
          </cell>
        </row>
        <row r="328">
          <cell r="A328" t="str">
            <v>J3130128</v>
          </cell>
          <cell r="B328" t="str">
            <v>XC 821 Disc 29 Black</v>
          </cell>
          <cell r="C328" t="str">
            <v>-</v>
          </cell>
          <cell r="F328">
            <v>28</v>
          </cell>
          <cell r="H328" t="str">
            <v>J3130128</v>
          </cell>
          <cell r="I328">
            <v>0</v>
          </cell>
          <cell r="J328">
            <v>24.8</v>
          </cell>
        </row>
        <row r="329">
          <cell r="A329" t="str">
            <v>J3130132</v>
          </cell>
          <cell r="B329" t="str">
            <v>XC 821 Disc 29 Black</v>
          </cell>
          <cell r="C329" t="str">
            <v>-</v>
          </cell>
          <cell r="F329">
            <v>32</v>
          </cell>
          <cell r="H329" t="str">
            <v>J3130132</v>
          </cell>
          <cell r="I329">
            <v>0</v>
          </cell>
          <cell r="J329">
            <v>24.8</v>
          </cell>
        </row>
        <row r="330">
          <cell r="A330" t="str">
            <v>J3120128</v>
          </cell>
          <cell r="B330" t="str">
            <v>XC 821 Disc 27,5 Black</v>
          </cell>
          <cell r="C330" t="str">
            <v>-</v>
          </cell>
          <cell r="F330">
            <v>28</v>
          </cell>
          <cell r="H330" t="str">
            <v>J3120128</v>
          </cell>
          <cell r="I330">
            <v>0</v>
          </cell>
          <cell r="J330">
            <v>24.7</v>
          </cell>
        </row>
        <row r="331">
          <cell r="A331" t="str">
            <v>J3120132</v>
          </cell>
          <cell r="B331" t="str">
            <v>XC 821 Disc 27,5 Black</v>
          </cell>
          <cell r="C331" t="str">
            <v>-</v>
          </cell>
          <cell r="F331">
            <v>32</v>
          </cell>
          <cell r="H331" t="str">
            <v>J3120132</v>
          </cell>
          <cell r="I331">
            <v>0</v>
          </cell>
          <cell r="J331">
            <v>24.7</v>
          </cell>
        </row>
        <row r="332">
          <cell r="A332" t="str">
            <v>J3150128</v>
          </cell>
          <cell r="B332" t="str">
            <v>XC 621 Disc 29 Black</v>
          </cell>
          <cell r="C332" t="str">
            <v>-</v>
          </cell>
          <cell r="F332">
            <v>28</v>
          </cell>
          <cell r="H332" t="str">
            <v>J3150128</v>
          </cell>
          <cell r="I332">
            <v>0</v>
          </cell>
          <cell r="J332">
            <v>13.1</v>
          </cell>
        </row>
        <row r="333">
          <cell r="A333" t="str">
            <v>J3150132</v>
          </cell>
          <cell r="B333" t="str">
            <v>XC 621 Disc 29 Black</v>
          </cell>
          <cell r="C333" t="str">
            <v>-</v>
          </cell>
          <cell r="F333">
            <v>32</v>
          </cell>
          <cell r="H333" t="str">
            <v>J3150132</v>
          </cell>
          <cell r="I333">
            <v>0</v>
          </cell>
          <cell r="J333">
            <v>13.1</v>
          </cell>
        </row>
        <row r="334">
          <cell r="A334" t="str">
            <v>J3140128</v>
          </cell>
          <cell r="B334" t="str">
            <v>XC 621 Disc 27,5 Black</v>
          </cell>
          <cell r="C334" t="str">
            <v>-</v>
          </cell>
          <cell r="F334">
            <v>28</v>
          </cell>
          <cell r="H334" t="str">
            <v>J3140128</v>
          </cell>
          <cell r="I334">
            <v>0</v>
          </cell>
          <cell r="J334">
            <v>13</v>
          </cell>
        </row>
        <row r="335">
          <cell r="A335" t="str">
            <v>J3140132</v>
          </cell>
          <cell r="B335" t="str">
            <v>XC 621 Disc 27,5 Black</v>
          </cell>
          <cell r="C335" t="str">
            <v>-</v>
          </cell>
          <cell r="F335">
            <v>32</v>
          </cell>
          <cell r="H335" t="str">
            <v>J3140132</v>
          </cell>
          <cell r="I335">
            <v>0</v>
          </cell>
          <cell r="J335">
            <v>13</v>
          </cell>
        </row>
        <row r="336">
          <cell r="A336" t="str">
            <v>J3170128</v>
          </cell>
          <cell r="B336" t="str">
            <v>XC 421 Disc 29 Black</v>
          </cell>
          <cell r="C336" t="str">
            <v>-</v>
          </cell>
          <cell r="F336">
            <v>28</v>
          </cell>
          <cell r="H336" t="str">
            <v>J3170128</v>
          </cell>
          <cell r="I336">
            <v>0</v>
          </cell>
          <cell r="J336">
            <v>11.1</v>
          </cell>
        </row>
        <row r="337">
          <cell r="A337" t="str">
            <v>J3170132</v>
          </cell>
          <cell r="B337" t="str">
            <v>XC 421 Disc 29 Black</v>
          </cell>
          <cell r="C337" t="str">
            <v>-</v>
          </cell>
          <cell r="F337">
            <v>32</v>
          </cell>
          <cell r="H337" t="str">
            <v>J3170132</v>
          </cell>
          <cell r="I337">
            <v>0</v>
          </cell>
          <cell r="J337">
            <v>11.1</v>
          </cell>
        </row>
        <row r="338">
          <cell r="A338" t="str">
            <v>J3160128</v>
          </cell>
          <cell r="B338" t="str">
            <v>XC 421 Disc 27,5 Black</v>
          </cell>
          <cell r="C338" t="str">
            <v>-</v>
          </cell>
          <cell r="F338">
            <v>28</v>
          </cell>
          <cell r="H338" t="str">
            <v>J3160128</v>
          </cell>
          <cell r="I338">
            <v>0</v>
          </cell>
          <cell r="J338">
            <v>11</v>
          </cell>
        </row>
        <row r="339">
          <cell r="A339" t="str">
            <v>J3160132</v>
          </cell>
          <cell r="B339" t="str">
            <v>XC 421 Disc 27,5 Black</v>
          </cell>
          <cell r="C339" t="str">
            <v>-</v>
          </cell>
          <cell r="F339">
            <v>32</v>
          </cell>
          <cell r="H339" t="str">
            <v>J3160132</v>
          </cell>
          <cell r="I339">
            <v>0</v>
          </cell>
          <cell r="J339">
            <v>11</v>
          </cell>
        </row>
        <row r="340">
          <cell r="A340" t="str">
            <v>J2580132</v>
          </cell>
          <cell r="B340" t="str">
            <v>XM 319 Disc 29 Black</v>
          </cell>
          <cell r="C340" t="str">
            <v>-</v>
          </cell>
          <cell r="F340">
            <v>32</v>
          </cell>
          <cell r="H340" t="str">
            <v>J2580132</v>
          </cell>
          <cell r="I340">
            <v>0</v>
          </cell>
          <cell r="J340">
            <v>10.5</v>
          </cell>
        </row>
        <row r="341">
          <cell r="A341" t="str">
            <v>J2580136</v>
          </cell>
          <cell r="B341" t="str">
            <v>XM 319 Disc 29 Black</v>
          </cell>
          <cell r="C341" t="str">
            <v>-</v>
          </cell>
          <cell r="F341">
            <v>36</v>
          </cell>
          <cell r="H341" t="str">
            <v>J2580136</v>
          </cell>
          <cell r="I341">
            <v>0</v>
          </cell>
          <cell r="J341">
            <v>10.5</v>
          </cell>
        </row>
        <row r="342">
          <cell r="A342" t="str">
            <v>J2570132</v>
          </cell>
          <cell r="B342" t="str">
            <v>XM 319 Disc 27,5 Black</v>
          </cell>
          <cell r="C342" t="str">
            <v>-</v>
          </cell>
          <cell r="F342">
            <v>32</v>
          </cell>
          <cell r="H342" t="str">
            <v>J2570132</v>
          </cell>
          <cell r="I342">
            <v>0</v>
          </cell>
          <cell r="J342">
            <v>10.4</v>
          </cell>
        </row>
        <row r="343">
          <cell r="A343" t="str">
            <v>J2570136</v>
          </cell>
          <cell r="B343" t="str">
            <v>XM 319 Disc 27,5 Black</v>
          </cell>
          <cell r="C343" t="str">
            <v>-</v>
          </cell>
          <cell r="F343">
            <v>36</v>
          </cell>
          <cell r="H343" t="str">
            <v>J2570136</v>
          </cell>
          <cell r="I343">
            <v>0</v>
          </cell>
          <cell r="J343">
            <v>10.4</v>
          </cell>
        </row>
        <row r="344">
          <cell r="A344" t="str">
            <v>J2560132</v>
          </cell>
          <cell r="B344" t="str">
            <v>XM 319 Disc 26 Black</v>
          </cell>
          <cell r="C344" t="str">
            <v>-</v>
          </cell>
          <cell r="F344">
            <v>32</v>
          </cell>
          <cell r="H344" t="str">
            <v>J2560132</v>
          </cell>
          <cell r="I344">
            <v>0</v>
          </cell>
          <cell r="J344">
            <v>10.3</v>
          </cell>
        </row>
        <row r="345">
          <cell r="A345" t="str">
            <v>J2560136</v>
          </cell>
          <cell r="B345" t="str">
            <v>XM 319 Disc 26 Black</v>
          </cell>
          <cell r="C345" t="str">
            <v>-</v>
          </cell>
          <cell r="F345">
            <v>36</v>
          </cell>
          <cell r="H345" t="str">
            <v>J2560136</v>
          </cell>
          <cell r="I345">
            <v>0</v>
          </cell>
          <cell r="J345">
            <v>10.3</v>
          </cell>
        </row>
        <row r="346">
          <cell r="A346" t="str">
            <v>J2720132</v>
          </cell>
          <cell r="B346" t="str">
            <v>XM 119 Disc 29 Black</v>
          </cell>
          <cell r="C346" t="str">
            <v>-</v>
          </cell>
          <cell r="F346">
            <v>32</v>
          </cell>
          <cell r="H346" t="str">
            <v>J2720132</v>
          </cell>
          <cell r="I346">
            <v>0</v>
          </cell>
          <cell r="J346">
            <v>9.6</v>
          </cell>
        </row>
        <row r="347">
          <cell r="A347" t="str">
            <v>J2720136</v>
          </cell>
          <cell r="B347" t="str">
            <v>XM 119 Disc 29 Black</v>
          </cell>
          <cell r="C347" t="str">
            <v>-</v>
          </cell>
          <cell r="F347">
            <v>36</v>
          </cell>
          <cell r="H347" t="str">
            <v>J2720136</v>
          </cell>
          <cell r="I347">
            <v>0</v>
          </cell>
          <cell r="J347">
            <v>9.6</v>
          </cell>
        </row>
        <row r="348">
          <cell r="A348" t="str">
            <v>J2590132</v>
          </cell>
          <cell r="B348" t="str">
            <v>XM 119 Disc 27,5 Black</v>
          </cell>
          <cell r="C348" t="str">
            <v>-</v>
          </cell>
          <cell r="F348">
            <v>32</v>
          </cell>
          <cell r="H348" t="str">
            <v>J2590132</v>
          </cell>
          <cell r="I348">
            <v>0</v>
          </cell>
          <cell r="J348">
            <v>9.5</v>
          </cell>
        </row>
        <row r="349">
          <cell r="A349" t="str">
            <v>J2680132</v>
          </cell>
          <cell r="B349" t="str">
            <v>XM 119 Disc 26 Black</v>
          </cell>
          <cell r="C349" t="str">
            <v>-</v>
          </cell>
          <cell r="F349">
            <v>32</v>
          </cell>
          <cell r="H349" t="str">
            <v>J2680132</v>
          </cell>
          <cell r="I349">
            <v>0</v>
          </cell>
          <cell r="J349">
            <v>9.4</v>
          </cell>
        </row>
        <row r="350">
          <cell r="A350" t="str">
            <v>J3190132</v>
          </cell>
          <cell r="B350" t="str">
            <v>XM 824 Disc 29 Black</v>
          </cell>
          <cell r="C350" t="str">
            <v>-</v>
          </cell>
          <cell r="F350">
            <v>32</v>
          </cell>
          <cell r="H350" t="str">
            <v>J3190132</v>
          </cell>
          <cell r="I350">
            <v>0</v>
          </cell>
          <cell r="J350">
            <v>25.1</v>
          </cell>
        </row>
        <row r="351">
          <cell r="A351" t="str">
            <v>J3180132</v>
          </cell>
          <cell r="B351" t="str">
            <v>XM 824 Disc 27,5 Black</v>
          </cell>
          <cell r="C351" t="str">
            <v>-</v>
          </cell>
          <cell r="F351">
            <v>32</v>
          </cell>
          <cell r="H351" t="str">
            <v>J3180132</v>
          </cell>
          <cell r="I351">
            <v>0</v>
          </cell>
          <cell r="J351">
            <v>25</v>
          </cell>
        </row>
        <row r="352">
          <cell r="A352" t="str">
            <v>J3210132</v>
          </cell>
          <cell r="B352" t="str">
            <v>XM 624 Disc 29 Black</v>
          </cell>
          <cell r="C352" t="str">
            <v>-</v>
          </cell>
          <cell r="F352">
            <v>32</v>
          </cell>
          <cell r="H352" t="str">
            <v>J3210132</v>
          </cell>
          <cell r="I352">
            <v>0</v>
          </cell>
          <cell r="J352">
            <v>13.4</v>
          </cell>
        </row>
        <row r="353">
          <cell r="A353" t="str">
            <v>J3200132</v>
          </cell>
          <cell r="B353" t="str">
            <v>XM 624 Disc 27,5 Black</v>
          </cell>
          <cell r="C353" t="str">
            <v>-</v>
          </cell>
          <cell r="F353">
            <v>32</v>
          </cell>
          <cell r="H353" t="str">
            <v>J3200132</v>
          </cell>
          <cell r="I353">
            <v>0</v>
          </cell>
          <cell r="J353">
            <v>13.3</v>
          </cell>
        </row>
        <row r="354">
          <cell r="A354" t="str">
            <v>J3230132</v>
          </cell>
          <cell r="B354" t="str">
            <v>XM 424 Disc 29 Black</v>
          </cell>
          <cell r="C354" t="str">
            <v>-</v>
          </cell>
          <cell r="F354">
            <v>32</v>
          </cell>
          <cell r="H354" t="str">
            <v>J3230132</v>
          </cell>
          <cell r="I354">
            <v>0</v>
          </cell>
          <cell r="J354">
            <v>11.4</v>
          </cell>
        </row>
        <row r="355">
          <cell r="A355" t="str">
            <v>J3220132</v>
          </cell>
          <cell r="B355" t="str">
            <v>XM 424 Disc 27,5 Black</v>
          </cell>
          <cell r="C355" t="str">
            <v>-</v>
          </cell>
          <cell r="F355">
            <v>32</v>
          </cell>
          <cell r="H355" t="str">
            <v>J3220132</v>
          </cell>
          <cell r="I355">
            <v>0</v>
          </cell>
          <cell r="J355">
            <v>11.3</v>
          </cell>
        </row>
        <row r="356">
          <cell r="A356" t="str">
            <v>J3490128</v>
          </cell>
          <cell r="B356" t="str">
            <v>XM 430 Disc 29</v>
          </cell>
          <cell r="C356" t="str">
            <v>-</v>
          </cell>
          <cell r="F356" t="str">
            <v>28</v>
          </cell>
          <cell r="H356" t="str">
            <v>J3490128</v>
          </cell>
          <cell r="I356">
            <v>0</v>
          </cell>
          <cell r="J356">
            <v>15.1</v>
          </cell>
        </row>
        <row r="357">
          <cell r="A357" t="str">
            <v>J3480128</v>
          </cell>
          <cell r="B357" t="str">
            <v>XM 430 Disc 27,5</v>
          </cell>
          <cell r="C357" t="str">
            <v>-</v>
          </cell>
          <cell r="F357" t="str">
            <v>28</v>
          </cell>
          <cell r="H357" t="str">
            <v>J3480128</v>
          </cell>
          <cell r="I357">
            <v>0</v>
          </cell>
          <cell r="J357">
            <v>15</v>
          </cell>
        </row>
        <row r="358">
          <cell r="A358" t="str">
            <v>J3250132</v>
          </cell>
          <cell r="B358" t="str">
            <v>EN 827 Disc 29 Black</v>
          </cell>
          <cell r="C358" t="str">
            <v>-</v>
          </cell>
          <cell r="F358">
            <v>32</v>
          </cell>
          <cell r="H358" t="str">
            <v>J3250132</v>
          </cell>
          <cell r="I358">
            <v>0</v>
          </cell>
          <cell r="J358">
            <v>25.4</v>
          </cell>
        </row>
        <row r="359">
          <cell r="A359" t="str">
            <v>J3240132</v>
          </cell>
          <cell r="B359" t="str">
            <v>EN 827 Disc 27,5 Black</v>
          </cell>
          <cell r="C359" t="str">
            <v>-</v>
          </cell>
          <cell r="F359">
            <v>32</v>
          </cell>
          <cell r="H359" t="str">
            <v>J3240132</v>
          </cell>
          <cell r="I359">
            <v>0</v>
          </cell>
          <cell r="J359">
            <v>25.3</v>
          </cell>
        </row>
        <row r="360">
          <cell r="A360" t="str">
            <v>J3270132</v>
          </cell>
          <cell r="B360" t="str">
            <v>EN 627 Disc 29 Black</v>
          </cell>
          <cell r="C360" t="str">
            <v>-</v>
          </cell>
          <cell r="F360">
            <v>32</v>
          </cell>
          <cell r="H360" t="str">
            <v>J3270132</v>
          </cell>
          <cell r="I360">
            <v>0</v>
          </cell>
          <cell r="J360">
            <v>13.6</v>
          </cell>
        </row>
        <row r="361">
          <cell r="A361" t="str">
            <v>J3260132</v>
          </cell>
          <cell r="B361" t="str">
            <v>EN 627 Disc 27,5 Black</v>
          </cell>
          <cell r="C361" t="str">
            <v>-</v>
          </cell>
          <cell r="F361">
            <v>32</v>
          </cell>
          <cell r="H361" t="str">
            <v>J3260132</v>
          </cell>
          <cell r="I361">
            <v>0</v>
          </cell>
          <cell r="J361">
            <v>13.5</v>
          </cell>
        </row>
        <row r="362">
          <cell r="A362" t="str">
            <v>J3290132</v>
          </cell>
          <cell r="B362" t="str">
            <v>EN 427 Disc 29 Black</v>
          </cell>
          <cell r="C362" t="str">
            <v>-</v>
          </cell>
          <cell r="F362">
            <v>32</v>
          </cell>
          <cell r="H362" t="str">
            <v>J3290132</v>
          </cell>
          <cell r="I362">
            <v>0</v>
          </cell>
          <cell r="J362">
            <v>11.7</v>
          </cell>
        </row>
        <row r="363">
          <cell r="A363" t="str">
            <v>J3280132</v>
          </cell>
          <cell r="B363" t="str">
            <v>EN 427 Disc 27,5 Black</v>
          </cell>
          <cell r="C363" t="str">
            <v>-</v>
          </cell>
          <cell r="F363">
            <v>32</v>
          </cell>
          <cell r="H363" t="str">
            <v>J3280132</v>
          </cell>
          <cell r="I363">
            <v>0</v>
          </cell>
          <cell r="J363">
            <v>11.6</v>
          </cell>
        </row>
        <row r="364">
          <cell r="A364" t="str">
            <v>J3540128</v>
          </cell>
          <cell r="B364" t="str">
            <v>EX 830 Disc 29 Black</v>
          </cell>
          <cell r="C364" t="str">
            <v>-</v>
          </cell>
          <cell r="F364" t="str">
            <v>28</v>
          </cell>
          <cell r="H364" t="str">
            <v>J3540128</v>
          </cell>
          <cell r="I364">
            <v>0</v>
          </cell>
          <cell r="J364">
            <v>25.7</v>
          </cell>
        </row>
        <row r="365">
          <cell r="A365" t="str">
            <v>J3300132</v>
          </cell>
          <cell r="B365" t="str">
            <v>EX 830 Disc 27,5 Black</v>
          </cell>
          <cell r="C365" t="str">
            <v>-</v>
          </cell>
          <cell r="F365">
            <v>32</v>
          </cell>
          <cell r="H365" t="str">
            <v>J3300132</v>
          </cell>
          <cell r="I365">
            <v>0</v>
          </cell>
          <cell r="J365">
            <v>25.6</v>
          </cell>
        </row>
        <row r="366">
          <cell r="A366" t="str">
            <v>J3300136</v>
          </cell>
          <cell r="B366" t="str">
            <v>EX 830 Disc 27,5 Black</v>
          </cell>
          <cell r="C366" t="str">
            <v>-</v>
          </cell>
          <cell r="F366" t="str">
            <v>36</v>
          </cell>
          <cell r="H366" t="str">
            <v>J3300136</v>
          </cell>
          <cell r="I366">
            <v>0</v>
          </cell>
          <cell r="J366">
            <v>25.6</v>
          </cell>
        </row>
        <row r="367">
          <cell r="A367" t="str">
            <v>J2900132</v>
          </cell>
          <cell r="B367" t="str">
            <v>EX 729 Disc 27,5 Black</v>
          </cell>
          <cell r="C367" t="str">
            <v>-</v>
          </cell>
          <cell r="F367">
            <v>32</v>
          </cell>
          <cell r="H367" t="str">
            <v>J2900132</v>
          </cell>
          <cell r="I367">
            <v>0</v>
          </cell>
          <cell r="J367">
            <v>24.5</v>
          </cell>
        </row>
        <row r="368">
          <cell r="A368" t="str">
            <v>J2830132</v>
          </cell>
          <cell r="B368" t="str">
            <v>EX 729 Disc Black</v>
          </cell>
          <cell r="C368" t="str">
            <v>-</v>
          </cell>
          <cell r="F368">
            <v>32</v>
          </cell>
          <cell r="H368" t="str">
            <v>J2830132</v>
          </cell>
          <cell r="I368">
            <v>0</v>
          </cell>
          <cell r="J368">
            <v>24.4</v>
          </cell>
        </row>
        <row r="369">
          <cell r="A369" t="str">
            <v>J2830136</v>
          </cell>
          <cell r="B369" t="str">
            <v>EX 729 Disc Black</v>
          </cell>
          <cell r="C369" t="str">
            <v>-</v>
          </cell>
          <cell r="F369">
            <v>36</v>
          </cell>
          <cell r="H369" t="str">
            <v>J2830136</v>
          </cell>
          <cell r="I369">
            <v>0</v>
          </cell>
          <cell r="J369">
            <v>24.4</v>
          </cell>
        </row>
        <row r="370">
          <cell r="A370" t="str">
            <v>J3550128</v>
          </cell>
          <cell r="B370" t="str">
            <v>EX 630 Disc 29 Black</v>
          </cell>
          <cell r="C370" t="str">
            <v>-</v>
          </cell>
          <cell r="F370" t="str">
            <v>28</v>
          </cell>
          <cell r="H370" t="str">
            <v>J3550128</v>
          </cell>
          <cell r="I370">
            <v>0</v>
          </cell>
          <cell r="J370">
            <v>15.1</v>
          </cell>
        </row>
        <row r="371">
          <cell r="A371" t="str">
            <v>J3310132</v>
          </cell>
          <cell r="B371" t="str">
            <v>EX 630 Disc 27,5 Black</v>
          </cell>
          <cell r="C371" t="str">
            <v>-</v>
          </cell>
          <cell r="F371">
            <v>32</v>
          </cell>
          <cell r="H371" t="str">
            <v>J3310132</v>
          </cell>
          <cell r="I371">
            <v>0</v>
          </cell>
          <cell r="J371">
            <v>15</v>
          </cell>
        </row>
        <row r="372">
          <cell r="A372" t="str">
            <v>J3310136</v>
          </cell>
          <cell r="B372" t="str">
            <v>EX 630 Disc 27,5 Black</v>
          </cell>
          <cell r="C372" t="str">
            <v>-</v>
          </cell>
          <cell r="F372" t="str">
            <v>36</v>
          </cell>
          <cell r="H372" t="str">
            <v>J3310136</v>
          </cell>
          <cell r="I372">
            <v>0</v>
          </cell>
          <cell r="J372">
            <v>15</v>
          </cell>
        </row>
        <row r="373">
          <cell r="A373" t="str">
            <v>J2380132</v>
          </cell>
          <cell r="B373" t="str">
            <v>CXP Pro Black</v>
          </cell>
          <cell r="C373" t="str">
            <v>-</v>
          </cell>
          <cell r="F373">
            <v>32</v>
          </cell>
          <cell r="H373" t="str">
            <v>J2380132</v>
          </cell>
          <cell r="I373">
            <v>0</v>
          </cell>
          <cell r="J373">
            <v>25</v>
          </cell>
        </row>
        <row r="374">
          <cell r="A374" t="str">
            <v>J2380136</v>
          </cell>
          <cell r="B374" t="str">
            <v>CXP Pro Black</v>
          </cell>
          <cell r="C374" t="str">
            <v>-</v>
          </cell>
          <cell r="F374">
            <v>36</v>
          </cell>
          <cell r="H374" t="str">
            <v>J2380136</v>
          </cell>
          <cell r="I374">
            <v>0</v>
          </cell>
          <cell r="J374">
            <v>25</v>
          </cell>
        </row>
        <row r="375">
          <cell r="A375" t="str">
            <v>J2390128</v>
          </cell>
          <cell r="B375" t="str">
            <v>CXP Elite Black</v>
          </cell>
          <cell r="C375" t="str">
            <v>-</v>
          </cell>
          <cell r="F375">
            <v>28</v>
          </cell>
          <cell r="H375" t="str">
            <v>J2390128</v>
          </cell>
          <cell r="I375">
            <v>0</v>
          </cell>
          <cell r="J375">
            <v>12.5</v>
          </cell>
        </row>
        <row r="376">
          <cell r="A376" t="str">
            <v>J2390132</v>
          </cell>
          <cell r="B376" t="str">
            <v>CXP Elite Black</v>
          </cell>
          <cell r="C376" t="str">
            <v>-</v>
          </cell>
          <cell r="F376">
            <v>32</v>
          </cell>
          <cell r="H376" t="str">
            <v>J2390132</v>
          </cell>
          <cell r="I376">
            <v>0</v>
          </cell>
          <cell r="J376">
            <v>12.5</v>
          </cell>
        </row>
        <row r="377">
          <cell r="A377" t="str">
            <v>J2400132</v>
          </cell>
          <cell r="B377" t="str">
            <v xml:space="preserve">CXP Black </v>
          </cell>
          <cell r="C377" t="str">
            <v>-</v>
          </cell>
          <cell r="F377">
            <v>32</v>
          </cell>
          <cell r="H377" t="str">
            <v>J2400132</v>
          </cell>
          <cell r="I377">
            <v>0</v>
          </cell>
          <cell r="J377">
            <v>11</v>
          </cell>
        </row>
        <row r="378">
          <cell r="A378" t="str">
            <v>J2410132</v>
          </cell>
          <cell r="B378" t="str">
            <v>Open Pro T CD</v>
          </cell>
          <cell r="C378" t="str">
            <v>-</v>
          </cell>
          <cell r="F378">
            <v>32</v>
          </cell>
          <cell r="H378" t="str">
            <v>J2410132</v>
          </cell>
          <cell r="I378">
            <v>0</v>
          </cell>
          <cell r="J378">
            <v>28.1</v>
          </cell>
        </row>
        <row r="379">
          <cell r="A379" t="str">
            <v>J2410232</v>
          </cell>
          <cell r="B379" t="str">
            <v>Open Pro T Silver</v>
          </cell>
          <cell r="C379" t="str">
            <v>-</v>
          </cell>
          <cell r="F379">
            <v>32</v>
          </cell>
          <cell r="H379" t="str">
            <v>J2410232</v>
          </cell>
          <cell r="I379">
            <v>0</v>
          </cell>
          <cell r="J379">
            <v>22.6</v>
          </cell>
        </row>
        <row r="380">
          <cell r="A380" t="str">
            <v>J2410236</v>
          </cell>
          <cell r="B380" t="str">
            <v>Open Pro T Silver</v>
          </cell>
          <cell r="C380" t="str">
            <v>-</v>
          </cell>
          <cell r="F380">
            <v>36</v>
          </cell>
          <cell r="H380" t="str">
            <v>J2410236</v>
          </cell>
          <cell r="I380">
            <v>0</v>
          </cell>
          <cell r="J380">
            <v>22.6</v>
          </cell>
        </row>
        <row r="381">
          <cell r="A381" t="str">
            <v>J3450124</v>
          </cell>
          <cell r="B381" t="str">
            <v>Open Pro C Disc UST</v>
          </cell>
          <cell r="C381" t="str">
            <v>-</v>
          </cell>
          <cell r="F381">
            <v>24</v>
          </cell>
          <cell r="H381" t="str">
            <v>J3450124</v>
          </cell>
          <cell r="I381">
            <v>0</v>
          </cell>
          <cell r="J381">
            <v>43</v>
          </cell>
        </row>
        <row r="382">
          <cell r="A382" t="str">
            <v>J3450128</v>
          </cell>
          <cell r="B382" t="str">
            <v>Open Pro C Disc UST</v>
          </cell>
          <cell r="C382" t="str">
            <v>-</v>
          </cell>
          <cell r="F382">
            <v>28</v>
          </cell>
          <cell r="H382" t="str">
            <v>J3450128</v>
          </cell>
          <cell r="I382">
            <v>0</v>
          </cell>
          <cell r="J382">
            <v>43</v>
          </cell>
        </row>
        <row r="383">
          <cell r="A383" t="str">
            <v>J3450132</v>
          </cell>
          <cell r="B383" t="str">
            <v>Open Pro C Disc UST</v>
          </cell>
          <cell r="C383" t="str">
            <v>-</v>
          </cell>
          <cell r="F383">
            <v>32</v>
          </cell>
          <cell r="H383" t="str">
            <v>J3450132</v>
          </cell>
          <cell r="I383">
            <v>0</v>
          </cell>
          <cell r="J383">
            <v>43</v>
          </cell>
        </row>
        <row r="384">
          <cell r="A384" t="str">
            <v>J3430124</v>
          </cell>
          <cell r="B384" t="str">
            <v>Open Pro C UST</v>
          </cell>
          <cell r="C384" t="str">
            <v>-</v>
          </cell>
          <cell r="F384">
            <v>24</v>
          </cell>
          <cell r="H384" t="str">
            <v>J3430124</v>
          </cell>
          <cell r="I384">
            <v>0</v>
          </cell>
          <cell r="J384">
            <v>39</v>
          </cell>
        </row>
        <row r="385">
          <cell r="A385" t="str">
            <v>J3430128</v>
          </cell>
          <cell r="B385" t="str">
            <v>Open Pro C UST</v>
          </cell>
          <cell r="C385" t="str">
            <v>-</v>
          </cell>
          <cell r="F385">
            <v>28</v>
          </cell>
          <cell r="H385" t="str">
            <v>J3430128</v>
          </cell>
          <cell r="I385">
            <v>0</v>
          </cell>
          <cell r="J385">
            <v>39</v>
          </cell>
        </row>
        <row r="386">
          <cell r="A386" t="str">
            <v>J3430132</v>
          </cell>
          <cell r="B386" t="str">
            <v>Open Pro C UST</v>
          </cell>
          <cell r="C386" t="str">
            <v>-</v>
          </cell>
          <cell r="F386">
            <v>32</v>
          </cell>
          <cell r="H386" t="str">
            <v>J3430132</v>
          </cell>
          <cell r="I386">
            <v>0</v>
          </cell>
          <cell r="J386">
            <v>39</v>
          </cell>
        </row>
        <row r="387">
          <cell r="A387" t="str">
            <v>J2420132</v>
          </cell>
          <cell r="B387" t="str">
            <v>Open Pro C CD</v>
          </cell>
          <cell r="C387" t="str">
            <v>-</v>
          </cell>
          <cell r="F387">
            <v>32</v>
          </cell>
          <cell r="H387" t="str">
            <v>J2420132</v>
          </cell>
          <cell r="I387">
            <v>0</v>
          </cell>
          <cell r="J387">
            <v>28.1</v>
          </cell>
        </row>
        <row r="388">
          <cell r="A388" t="str">
            <v>J2420136</v>
          </cell>
          <cell r="B388" t="str">
            <v>Open Pro C CD</v>
          </cell>
          <cell r="C388" t="str">
            <v>-</v>
          </cell>
          <cell r="F388">
            <v>36</v>
          </cell>
          <cell r="H388" t="str">
            <v>J2420136</v>
          </cell>
          <cell r="I388">
            <v>0</v>
          </cell>
          <cell r="J388">
            <v>28.1</v>
          </cell>
        </row>
        <row r="389">
          <cell r="A389" t="str">
            <v>J2420228</v>
          </cell>
          <cell r="B389" t="str">
            <v>Open Pro C Black</v>
          </cell>
          <cell r="C389" t="str">
            <v>-</v>
          </cell>
          <cell r="F389">
            <v>28</v>
          </cell>
          <cell r="H389" t="str">
            <v>J2420228</v>
          </cell>
          <cell r="I389">
            <v>0</v>
          </cell>
          <cell r="J389">
            <v>25.3</v>
          </cell>
        </row>
        <row r="390">
          <cell r="A390" t="str">
            <v>J2420232</v>
          </cell>
          <cell r="B390" t="str">
            <v>Open Pro C Black</v>
          </cell>
          <cell r="C390" t="str">
            <v>-</v>
          </cell>
          <cell r="F390">
            <v>32</v>
          </cell>
          <cell r="H390" t="str">
            <v>J2420232</v>
          </cell>
          <cell r="I390">
            <v>0</v>
          </cell>
          <cell r="J390">
            <v>25.3</v>
          </cell>
        </row>
        <row r="391">
          <cell r="A391" t="str">
            <v>J2420236</v>
          </cell>
          <cell r="B391" t="str">
            <v>Open Pro C Black</v>
          </cell>
          <cell r="C391" t="str">
            <v>-</v>
          </cell>
          <cell r="F391">
            <v>36</v>
          </cell>
          <cell r="H391" t="str">
            <v>J2420236</v>
          </cell>
          <cell r="I391">
            <v>0</v>
          </cell>
          <cell r="J391">
            <v>25.3</v>
          </cell>
        </row>
        <row r="392">
          <cell r="A392" t="str">
            <v>J2420332</v>
          </cell>
          <cell r="B392" t="str">
            <v>Open Pro C Black - 650</v>
          </cell>
          <cell r="C392" t="str">
            <v>-</v>
          </cell>
          <cell r="F392">
            <v>32</v>
          </cell>
          <cell r="H392" t="str">
            <v>J2420332</v>
          </cell>
          <cell r="I392">
            <v>0</v>
          </cell>
          <cell r="J392">
            <v>25.3</v>
          </cell>
        </row>
        <row r="393">
          <cell r="A393" t="str">
            <v>J2420432</v>
          </cell>
          <cell r="B393" t="str">
            <v>Open Pro C Silver</v>
          </cell>
          <cell r="C393" t="str">
            <v>-</v>
          </cell>
          <cell r="F393">
            <v>32</v>
          </cell>
          <cell r="H393" t="str">
            <v>J2420432</v>
          </cell>
          <cell r="I393">
            <v>0</v>
          </cell>
          <cell r="J393">
            <v>22.6</v>
          </cell>
        </row>
        <row r="394">
          <cell r="A394" t="str">
            <v>J2420436</v>
          </cell>
          <cell r="B394" t="str">
            <v>Open Pro C Silver</v>
          </cell>
          <cell r="C394" t="str">
            <v>-</v>
          </cell>
          <cell r="F394">
            <v>36</v>
          </cell>
          <cell r="H394" t="str">
            <v>J2420436</v>
          </cell>
          <cell r="I394">
            <v>0</v>
          </cell>
          <cell r="J394">
            <v>22.6</v>
          </cell>
        </row>
        <row r="395">
          <cell r="A395" t="str">
            <v>J2430132</v>
          </cell>
          <cell r="B395" t="str">
            <v>Open Elite Black</v>
          </cell>
          <cell r="C395" t="str">
            <v>-</v>
          </cell>
          <cell r="F395">
            <v>32</v>
          </cell>
          <cell r="H395" t="str">
            <v>J2430132</v>
          </cell>
          <cell r="I395">
            <v>0</v>
          </cell>
          <cell r="J395">
            <v>13</v>
          </cell>
        </row>
        <row r="396">
          <cell r="A396" t="str">
            <v>J2430136</v>
          </cell>
          <cell r="B396" t="str">
            <v>Open Elite Black</v>
          </cell>
          <cell r="C396" t="str">
            <v>-</v>
          </cell>
          <cell r="F396">
            <v>36</v>
          </cell>
          <cell r="H396" t="str">
            <v>J2430136</v>
          </cell>
          <cell r="I396">
            <v>0</v>
          </cell>
          <cell r="J396">
            <v>13</v>
          </cell>
        </row>
        <row r="397">
          <cell r="A397" t="str">
            <v>J2430232</v>
          </cell>
          <cell r="B397" t="str">
            <v>Open Elite Silver</v>
          </cell>
          <cell r="C397" t="str">
            <v>-</v>
          </cell>
          <cell r="F397">
            <v>32</v>
          </cell>
          <cell r="H397" t="str">
            <v>J2430232</v>
          </cell>
          <cell r="I397">
            <v>0</v>
          </cell>
          <cell r="J397">
            <v>11.2</v>
          </cell>
        </row>
        <row r="398">
          <cell r="A398" t="str">
            <v>J2430236</v>
          </cell>
          <cell r="B398" t="str">
            <v>Open Elite Silver</v>
          </cell>
          <cell r="C398" t="str">
            <v>-</v>
          </cell>
          <cell r="F398">
            <v>36</v>
          </cell>
          <cell r="H398" t="str">
            <v>J2430236</v>
          </cell>
          <cell r="I398">
            <v>0</v>
          </cell>
          <cell r="J398">
            <v>11.2</v>
          </cell>
        </row>
        <row r="399">
          <cell r="A399" t="str">
            <v>J2440132</v>
          </cell>
          <cell r="B399" t="str">
            <v>A 719 Black</v>
          </cell>
          <cell r="C399" t="str">
            <v>-</v>
          </cell>
          <cell r="F399">
            <v>32</v>
          </cell>
          <cell r="H399" t="str">
            <v>J2440132</v>
          </cell>
          <cell r="I399">
            <v>0</v>
          </cell>
          <cell r="J399">
            <v>24.8</v>
          </cell>
        </row>
        <row r="400">
          <cell r="A400" t="str">
            <v>J2440136</v>
          </cell>
          <cell r="B400" t="str">
            <v>A 719 Black</v>
          </cell>
          <cell r="C400" t="str">
            <v>-</v>
          </cell>
          <cell r="F400" t="str">
            <v>36</v>
          </cell>
          <cell r="H400" t="str">
            <v>J2440136</v>
          </cell>
          <cell r="I400">
            <v>0</v>
          </cell>
          <cell r="J400">
            <v>24.8</v>
          </cell>
        </row>
        <row r="401">
          <cell r="A401" t="str">
            <v>J2450132</v>
          </cell>
          <cell r="B401" t="str">
            <v>A 319 Black</v>
          </cell>
          <cell r="C401" t="str">
            <v>-</v>
          </cell>
          <cell r="F401">
            <v>32</v>
          </cell>
          <cell r="H401" t="str">
            <v>J2450132</v>
          </cell>
          <cell r="I401">
            <v>0</v>
          </cell>
          <cell r="J401">
            <v>13.6</v>
          </cell>
        </row>
        <row r="402">
          <cell r="A402" t="str">
            <v>J2450136</v>
          </cell>
          <cell r="B402" t="str">
            <v>A 319 Black</v>
          </cell>
          <cell r="C402" t="str">
            <v>-</v>
          </cell>
          <cell r="F402">
            <v>36</v>
          </cell>
          <cell r="H402" t="str">
            <v>J2450136</v>
          </cell>
          <cell r="I402">
            <v>0</v>
          </cell>
          <cell r="J402">
            <v>13.6</v>
          </cell>
        </row>
        <row r="403">
          <cell r="A403" t="str">
            <v>J2450232</v>
          </cell>
          <cell r="B403" t="str">
            <v>A 319 Silver</v>
          </cell>
          <cell r="C403" t="str">
            <v>-</v>
          </cell>
          <cell r="F403">
            <v>32</v>
          </cell>
          <cell r="H403" t="str">
            <v>J2450232</v>
          </cell>
          <cell r="I403">
            <v>0</v>
          </cell>
          <cell r="J403">
            <v>12.6</v>
          </cell>
        </row>
        <row r="404">
          <cell r="A404" t="str">
            <v>J2450236</v>
          </cell>
          <cell r="B404" t="str">
            <v>A 319 Silver</v>
          </cell>
          <cell r="C404" t="str">
            <v>-</v>
          </cell>
          <cell r="F404">
            <v>36</v>
          </cell>
          <cell r="H404" t="str">
            <v>J2450236</v>
          </cell>
          <cell r="I404">
            <v>0</v>
          </cell>
          <cell r="J404">
            <v>12.6</v>
          </cell>
        </row>
        <row r="405">
          <cell r="A405" t="str">
            <v>J2460132</v>
          </cell>
          <cell r="B405" t="str">
            <v>A 119 Black</v>
          </cell>
          <cell r="C405" t="str">
            <v>-</v>
          </cell>
          <cell r="F405">
            <v>32</v>
          </cell>
          <cell r="H405" t="str">
            <v>J2460132</v>
          </cell>
          <cell r="I405">
            <v>0</v>
          </cell>
          <cell r="J405">
            <v>8.4</v>
          </cell>
        </row>
        <row r="406">
          <cell r="A406" t="str">
            <v>J2460136</v>
          </cell>
          <cell r="B406" t="str">
            <v>A 119 Black</v>
          </cell>
          <cell r="C406" t="str">
            <v>-</v>
          </cell>
          <cell r="F406">
            <v>36</v>
          </cell>
          <cell r="H406" t="str">
            <v>J2460136</v>
          </cell>
          <cell r="I406">
            <v>0</v>
          </cell>
          <cell r="J406">
            <v>8.4</v>
          </cell>
        </row>
      </sheetData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heels $"/>
      <sheetName val="Wheels €"/>
      <sheetName val="CSR"/>
      <sheetName val="Mavic"/>
      <sheetName val="ENVE"/>
    </sheetNames>
    <definedNames>
      <definedName name="Customer_Spec_Summary"/>
    </definedNames>
    <sheetDataSet>
      <sheetData sheetId="0">
        <row r="1">
          <cell r="A1" t="str">
            <v>MAVICMY19OEMPRICELIST-EUROS</v>
          </cell>
        </row>
        <row r="3">
          <cell r="A3" t="str">
            <v>REFERENCE</v>
          </cell>
          <cell r="B3" t="str">
            <v>MODEL</v>
          </cell>
          <cell r="D3" t="str">
            <v>TYRE / TUBULAR TYPE</v>
          </cell>
          <cell r="E3" t="str">
            <v>WHEEL ACCESSORIES</v>
          </cell>
          <cell r="F3" t="str">
            <v>FRONT / REAR COMPATIBILITY</v>
          </cell>
          <cell r="G3" t="str">
            <v>BY</v>
          </cell>
          <cell r="H3" t="str">
            <v>REFERENCE</v>
          </cell>
          <cell r="I3" t="str">
            <v>MY19
GROSS PRICE in US$ EXW TAIWAN</v>
          </cell>
          <cell r="J3" t="str">
            <v>MY19
GROSS PRICE in US$ DAP TAIWAN Factory or AMERICAN Port (ports tbc)</v>
          </cell>
          <cell r="K3" t="str">
            <v>MY19
GROSS PRICE in US$ EXW Taiwan (JALCO)</v>
          </cell>
          <cell r="L3" t="str">
            <v>MY19
GROSS PRICE in NT$ C&amp;F Taiwan</v>
          </cell>
        </row>
        <row r="6">
          <cell r="A6" t="str">
            <v>F7074101</v>
          </cell>
          <cell r="B6" t="str">
            <v>iO RIO</v>
          </cell>
          <cell r="C6" t="str">
            <v>-</v>
          </cell>
          <cell r="D6" t="str">
            <v>(w/o tyre)</v>
          </cell>
          <cell r="E6" t="str">
            <v>Axle bolts</v>
          </cell>
          <cell r="F6" t="str">
            <v>Front</v>
          </cell>
          <cell r="G6" t="str">
            <v>X1</v>
          </cell>
          <cell r="H6" t="str">
            <v>F7074101</v>
          </cell>
          <cell r="I6">
            <v>2506</v>
          </cell>
          <cell r="J6">
            <v>2507.5</v>
          </cell>
        </row>
        <row r="7">
          <cell r="A7" t="str">
            <v>F7177101</v>
          </cell>
          <cell r="B7" t="str">
            <v>COMETE</v>
          </cell>
          <cell r="C7" t="str">
            <v>-</v>
          </cell>
          <cell r="D7" t="str">
            <v>(w/o tyre)</v>
          </cell>
          <cell r="E7" t="str">
            <v>Axle bolts</v>
          </cell>
          <cell r="F7" t="str">
            <v>Front</v>
          </cell>
          <cell r="G7" t="str">
            <v>X1</v>
          </cell>
          <cell r="H7" t="str">
            <v>F7177101</v>
          </cell>
          <cell r="I7">
            <v>1493</v>
          </cell>
          <cell r="J7">
            <v>1494.5</v>
          </cell>
        </row>
        <row r="8">
          <cell r="A8" t="str">
            <v>R9935101</v>
          </cell>
          <cell r="B8" t="str">
            <v>COMETE</v>
          </cell>
          <cell r="C8" t="str">
            <v>-</v>
          </cell>
          <cell r="F8" t="str">
            <v>Rear</v>
          </cell>
          <cell r="G8" t="str">
            <v>X1</v>
          </cell>
          <cell r="H8" t="str">
            <v>R9935101</v>
          </cell>
          <cell r="I8">
            <v>1493</v>
          </cell>
          <cell r="J8">
            <v>1494.5</v>
          </cell>
        </row>
        <row r="9">
          <cell r="A9" t="str">
            <v>F3250110</v>
          </cell>
          <cell r="B9" t="str">
            <v>ELLIPSE</v>
          </cell>
          <cell r="C9" t="str">
            <v>-</v>
          </cell>
          <cell r="D9" t="str">
            <v>(w/o tyre)</v>
          </cell>
          <cell r="E9" t="str">
            <v>Axle bolts</v>
          </cell>
          <cell r="F9" t="str">
            <v>Front</v>
          </cell>
          <cell r="G9" t="str">
            <v>X1</v>
          </cell>
          <cell r="H9" t="str">
            <v>F3250110</v>
          </cell>
          <cell r="I9">
            <v>122</v>
          </cell>
          <cell r="J9">
            <v>123.5</v>
          </cell>
        </row>
        <row r="10">
          <cell r="A10" t="str">
            <v>R5670110</v>
          </cell>
          <cell r="B10" t="str">
            <v>ELLIPSE</v>
          </cell>
          <cell r="C10" t="str">
            <v>-</v>
          </cell>
          <cell r="F10" t="str">
            <v>Rear</v>
          </cell>
          <cell r="G10" t="str">
            <v>X1</v>
          </cell>
          <cell r="H10" t="str">
            <v>R5670110</v>
          </cell>
          <cell r="I10">
            <v>149</v>
          </cell>
          <cell r="J10">
            <v>150.5</v>
          </cell>
        </row>
        <row r="11">
          <cell r="A11" t="str">
            <v>R9936125</v>
          </cell>
          <cell r="B11" t="str">
            <v>COMETE ROAD T</v>
          </cell>
          <cell r="C11" t="str">
            <v>10x130</v>
          </cell>
          <cell r="D11" t="str">
            <v>Yksion Pro SSC PowerLink Tub23</v>
          </cell>
          <cell r="E11" t="str">
            <v>QR adapters, QR, brake pads</v>
          </cell>
          <cell r="F11" t="str">
            <v>Rear M11</v>
          </cell>
          <cell r="G11" t="str">
            <v>X1</v>
          </cell>
          <cell r="H11" t="str">
            <v>R9936125</v>
          </cell>
          <cell r="I11">
            <v>1632</v>
          </cell>
          <cell r="J11">
            <v>1633.5</v>
          </cell>
        </row>
        <row r="12">
          <cell r="A12" t="str">
            <v>F8542125</v>
          </cell>
          <cell r="B12" t="str">
            <v>COMETE PRO CARBON SL C DISC CL</v>
          </cell>
          <cell r="C12" t="str">
            <v>12x100</v>
          </cell>
          <cell r="D12" t="str">
            <v>Yksion Pro UST 25</v>
          </cell>
          <cell r="E12" t="str">
            <v>tubeless tape 25mm, 
tubeless valve 80mm, inner tube</v>
          </cell>
          <cell r="F12" t="str">
            <v>Front</v>
          </cell>
          <cell r="G12" t="str">
            <v>X6</v>
          </cell>
          <cell r="H12" t="str">
            <v>F8542125</v>
          </cell>
          <cell r="I12">
            <v>534</v>
          </cell>
          <cell r="J12">
            <v>535.5</v>
          </cell>
        </row>
        <row r="13">
          <cell r="A13" t="str">
            <v>R3004130</v>
          </cell>
          <cell r="B13" t="str">
            <v>COMETE PRO CARBON SL C DISC CL</v>
          </cell>
          <cell r="C13" t="str">
            <v>12x142</v>
          </cell>
          <cell r="F13" t="str">
            <v>Rear M11</v>
          </cell>
          <cell r="G13" t="str">
            <v>X6</v>
          </cell>
          <cell r="H13" t="str">
            <v>R3004130</v>
          </cell>
          <cell r="I13">
            <v>652</v>
          </cell>
          <cell r="J13">
            <v>653.5</v>
          </cell>
        </row>
        <row r="14">
          <cell r="A14" t="str">
            <v>F8544125</v>
          </cell>
          <cell r="B14" t="str">
            <v>COMETE PRO CARBON SL C</v>
          </cell>
          <cell r="C14" t="str">
            <v>9x100</v>
          </cell>
          <cell r="D14" t="str">
            <v>Yksion Pro UST 25</v>
          </cell>
          <cell r="E14" t="str">
            <v>QR adapters, QR, tubeless tape 23mm, tubeless valve 80mm, inner tube</v>
          </cell>
          <cell r="F14" t="str">
            <v>Front</v>
          </cell>
          <cell r="G14" t="str">
            <v>X6</v>
          </cell>
          <cell r="H14" t="str">
            <v>F8544125</v>
          </cell>
          <cell r="I14">
            <v>523</v>
          </cell>
          <cell r="J14">
            <v>524.5</v>
          </cell>
        </row>
        <row r="15">
          <cell r="A15" t="str">
            <v>R3006130</v>
          </cell>
          <cell r="B15" t="str">
            <v>COMETE PRO CARBON SL C</v>
          </cell>
          <cell r="C15" t="str">
            <v>10x130</v>
          </cell>
          <cell r="F15" t="str">
            <v>Rear M11</v>
          </cell>
          <cell r="G15" t="str">
            <v>X6</v>
          </cell>
          <cell r="H15" t="str">
            <v>R3006130</v>
          </cell>
          <cell r="I15">
            <v>639</v>
          </cell>
          <cell r="J15">
            <v>640.5</v>
          </cell>
        </row>
        <row r="16">
          <cell r="A16" t="str">
            <v>F8480125</v>
          </cell>
          <cell r="B16" t="str">
            <v>COMETE PRO CARBON DISC CL</v>
          </cell>
          <cell r="C16" t="str">
            <v>12x100</v>
          </cell>
          <cell r="D16" t="str">
            <v>Yksion Pro GripLink 25</v>
          </cell>
          <cell r="E16" t="str">
            <v>QR adapters, QR, brake pads, inner tube</v>
          </cell>
          <cell r="F16" t="str">
            <v>Front</v>
          </cell>
          <cell r="G16" t="str">
            <v>X6</v>
          </cell>
          <cell r="H16" t="str">
            <v>F8480125</v>
          </cell>
          <cell r="I16">
            <v>338</v>
          </cell>
          <cell r="J16">
            <v>339.5</v>
          </cell>
        </row>
        <row r="17">
          <cell r="A17" t="str">
            <v>R2936130</v>
          </cell>
          <cell r="B17" t="str">
            <v>COMETE PRO CARBON DISC CL</v>
          </cell>
          <cell r="C17" t="str">
            <v>12x142</v>
          </cell>
          <cell r="D17" t="str">
            <v>Yksion Pro PowerLink 25</v>
          </cell>
          <cell r="F17" t="str">
            <v>Rear M11</v>
          </cell>
          <cell r="G17" t="str">
            <v>X6</v>
          </cell>
          <cell r="H17" t="str">
            <v>R2936130</v>
          </cell>
          <cell r="I17">
            <v>412</v>
          </cell>
          <cell r="J17">
            <v>413.5</v>
          </cell>
        </row>
        <row r="18">
          <cell r="A18" t="str">
            <v>F8478125</v>
          </cell>
          <cell r="B18" t="str">
            <v>COMETE PRO CARBON EXALITH</v>
          </cell>
          <cell r="C18" t="str">
            <v>9x100</v>
          </cell>
          <cell r="D18" t="str">
            <v>Yksion Pro GripLink 25</v>
          </cell>
          <cell r="E18" t="str">
            <v>QR adapters, QR, brake pads, inner tube</v>
          </cell>
          <cell r="F18" t="str">
            <v>Front</v>
          </cell>
          <cell r="G18" t="str">
            <v>X6</v>
          </cell>
          <cell r="H18" t="str">
            <v>F8478125</v>
          </cell>
          <cell r="I18">
            <v>377</v>
          </cell>
          <cell r="J18">
            <v>378.5</v>
          </cell>
        </row>
        <row r="19">
          <cell r="A19" t="str">
            <v>R2934130</v>
          </cell>
          <cell r="B19" t="str">
            <v>COMETE PRO CARBON EXALITH</v>
          </cell>
          <cell r="C19" t="str">
            <v>10x130</v>
          </cell>
          <cell r="D19" t="str">
            <v>Yksion Pro PowerLink 25</v>
          </cell>
          <cell r="F19" t="str">
            <v>Rear M11</v>
          </cell>
          <cell r="G19" t="str">
            <v>X6</v>
          </cell>
          <cell r="H19" t="str">
            <v>R2934130</v>
          </cell>
          <cell r="I19">
            <v>460</v>
          </cell>
          <cell r="J19">
            <v>461.5</v>
          </cell>
        </row>
        <row r="20">
          <cell r="A20" t="str">
            <v>F8482125</v>
          </cell>
          <cell r="B20" t="str">
            <v>COMETE PRO CARBON</v>
          </cell>
          <cell r="C20" t="str">
            <v>9x100</v>
          </cell>
          <cell r="D20" t="str">
            <v>Yksion Pro GripLink 25</v>
          </cell>
          <cell r="E20" t="str">
            <v>QR adapters, QR, brake pads, inner tube</v>
          </cell>
          <cell r="F20" t="str">
            <v>Front</v>
          </cell>
          <cell r="G20" t="str">
            <v>X6</v>
          </cell>
          <cell r="H20" t="str">
            <v>F8482125</v>
          </cell>
          <cell r="I20">
            <v>325</v>
          </cell>
          <cell r="J20">
            <v>326.5</v>
          </cell>
        </row>
        <row r="21">
          <cell r="A21" t="str">
            <v>R2938130</v>
          </cell>
          <cell r="B21" t="str">
            <v>COMETE PRO CARBON</v>
          </cell>
          <cell r="C21" t="str">
            <v>10x130</v>
          </cell>
          <cell r="D21" t="str">
            <v>Yksion Pro PowerLink 25</v>
          </cell>
          <cell r="F21" t="str">
            <v>Rear M11</v>
          </cell>
          <cell r="G21" t="str">
            <v>X6</v>
          </cell>
          <cell r="H21" t="str">
            <v>R2938130</v>
          </cell>
          <cell r="I21">
            <v>397</v>
          </cell>
          <cell r="J21">
            <v>398.5</v>
          </cell>
        </row>
        <row r="22">
          <cell r="A22" t="str">
            <v>F8379125</v>
          </cell>
          <cell r="B22" t="str">
            <v>COSMIC ULTIMATE C</v>
          </cell>
          <cell r="C22" t="str">
            <v>9x100</v>
          </cell>
          <cell r="D22" t="str">
            <v>Yksion Pro UST 25</v>
          </cell>
          <cell r="E22" t="str">
            <v>tubeless valve 57mm, brake pads, inner tube</v>
          </cell>
          <cell r="F22" t="str">
            <v>Front</v>
          </cell>
          <cell r="G22" t="str">
            <v>X6</v>
          </cell>
          <cell r="H22" t="str">
            <v>F8379125</v>
          </cell>
          <cell r="I22">
            <v>1092</v>
          </cell>
          <cell r="J22">
            <v>1093.5</v>
          </cell>
        </row>
        <row r="23">
          <cell r="A23" t="str">
            <v>R1786130</v>
          </cell>
          <cell r="B23" t="str">
            <v>COSMIC ULTIMATE C</v>
          </cell>
          <cell r="C23" t="str">
            <v>10x130</v>
          </cell>
          <cell r="F23" t="str">
            <v>Rear M11</v>
          </cell>
          <cell r="G23" t="str">
            <v>X6</v>
          </cell>
          <cell r="H23" t="str">
            <v>R1786130</v>
          </cell>
          <cell r="I23">
            <v>1334</v>
          </cell>
          <cell r="J23">
            <v>1335.5</v>
          </cell>
        </row>
        <row r="24">
          <cell r="A24" t="str">
            <v>F8056125</v>
          </cell>
          <cell r="B24" t="str">
            <v>COSMIC PRO CARBON SL C DISC CL</v>
          </cell>
          <cell r="C24" t="str">
            <v>12x100</v>
          </cell>
          <cell r="D24" t="str">
            <v>Yksion Pro UST 25</v>
          </cell>
          <cell r="E24" t="str">
            <v>tubeless tape 23mm, tubeless valve 57mm, inner tube</v>
          </cell>
          <cell r="F24" t="str">
            <v>Front</v>
          </cell>
          <cell r="G24" t="str">
            <v>X6</v>
          </cell>
          <cell r="H24" t="str">
            <v>F8056125</v>
          </cell>
          <cell r="I24">
            <v>505</v>
          </cell>
          <cell r="J24">
            <v>506.5</v>
          </cell>
        </row>
        <row r="25">
          <cell r="A25" t="str">
            <v>R2282130</v>
          </cell>
          <cell r="B25" t="str">
            <v>COSMIC PRO CARBON SL C DISC CL</v>
          </cell>
          <cell r="C25" t="str">
            <v>12x142</v>
          </cell>
          <cell r="F25" t="str">
            <v>Rear M11</v>
          </cell>
          <cell r="G25" t="str">
            <v>X6</v>
          </cell>
          <cell r="H25" t="str">
            <v>R2282130</v>
          </cell>
          <cell r="I25">
            <v>617</v>
          </cell>
          <cell r="J25">
            <v>618.5</v>
          </cell>
        </row>
        <row r="26">
          <cell r="A26" t="str">
            <v>F8553125</v>
          </cell>
          <cell r="B26" t="str">
            <v>COSMIC PRO CARBON SL C</v>
          </cell>
          <cell r="C26" t="str">
            <v>9x100</v>
          </cell>
          <cell r="D26" t="str">
            <v>Yksion Pro UST 25</v>
          </cell>
          <cell r="E26" t="str">
            <v>QR adapters, QR, tubeless tape 23mm, tubeless valve 57mm, inner tube</v>
          </cell>
          <cell r="F26" t="str">
            <v>Front</v>
          </cell>
          <cell r="G26" t="str">
            <v>X6</v>
          </cell>
          <cell r="H26" t="str">
            <v>F8553125</v>
          </cell>
          <cell r="I26">
            <v>505</v>
          </cell>
          <cell r="J26">
            <v>506.5</v>
          </cell>
        </row>
        <row r="27">
          <cell r="A27" t="str">
            <v>R3017130</v>
          </cell>
          <cell r="B27" t="str">
            <v>COSMIC PRO CARBON SL C</v>
          </cell>
          <cell r="C27" t="str">
            <v>10x130</v>
          </cell>
          <cell r="F27" t="str">
            <v>Rear M11</v>
          </cell>
          <cell r="G27" t="str">
            <v>X6</v>
          </cell>
          <cell r="H27" t="str">
            <v>R3017130</v>
          </cell>
          <cell r="I27">
            <v>617</v>
          </cell>
          <cell r="J27">
            <v>618.5</v>
          </cell>
        </row>
        <row r="28">
          <cell r="A28" t="str">
            <v>F8058125</v>
          </cell>
          <cell r="B28" t="str">
            <v>COSMIC PRO CARBON DISC CL</v>
          </cell>
          <cell r="C28" t="str">
            <v>12x100</v>
          </cell>
          <cell r="D28" t="str">
            <v>Yksion Pro UST 25</v>
          </cell>
          <cell r="E28" t="str">
            <v>tubeless tape 23mm, tubeless valve 57mm</v>
          </cell>
          <cell r="F28" t="str">
            <v>Front</v>
          </cell>
          <cell r="G28" t="str">
            <v>X6</v>
          </cell>
          <cell r="H28" t="str">
            <v>F8058125</v>
          </cell>
          <cell r="I28">
            <v>403</v>
          </cell>
          <cell r="J28">
            <v>404.5</v>
          </cell>
        </row>
        <row r="29">
          <cell r="A29" t="str">
            <v>R2284130</v>
          </cell>
          <cell r="B29" t="str">
            <v>COSMIC PRO CARBON DISC CL</v>
          </cell>
          <cell r="C29" t="str">
            <v>12x142</v>
          </cell>
          <cell r="F29" t="str">
            <v>Rear M11</v>
          </cell>
          <cell r="G29" t="str">
            <v>X6</v>
          </cell>
          <cell r="H29" t="str">
            <v>R2284130</v>
          </cell>
          <cell r="I29">
            <v>493</v>
          </cell>
          <cell r="J29">
            <v>494.5</v>
          </cell>
        </row>
        <row r="30">
          <cell r="A30" t="str">
            <v>F8059128</v>
          </cell>
          <cell r="B30" t="str">
            <v>COSMIC PRO CARBON DISC CL 650B</v>
          </cell>
          <cell r="C30" t="str">
            <v>12x100</v>
          </cell>
          <cell r="D30" t="str">
            <v>Yksion Pro UST 650B 28</v>
          </cell>
          <cell r="E30" t="str">
            <v>tubeless tape 23mm, tubeless valve 57mm</v>
          </cell>
          <cell r="F30" t="str">
            <v>Front</v>
          </cell>
          <cell r="G30" t="str">
            <v>X6</v>
          </cell>
          <cell r="H30" t="str">
            <v>F8059128</v>
          </cell>
          <cell r="I30">
            <v>403</v>
          </cell>
          <cell r="J30">
            <v>404.5</v>
          </cell>
        </row>
        <row r="31">
          <cell r="A31" t="str">
            <v>R2285135</v>
          </cell>
          <cell r="B31" t="str">
            <v>COSMIC PRO CARBON DISC CL 650B</v>
          </cell>
          <cell r="C31" t="str">
            <v>12x142</v>
          </cell>
          <cell r="F31" t="str">
            <v>Rear M11</v>
          </cell>
          <cell r="G31" t="str">
            <v>X6</v>
          </cell>
          <cell r="H31" t="str">
            <v>R2285135</v>
          </cell>
          <cell r="I31">
            <v>493</v>
          </cell>
          <cell r="J31">
            <v>494.5</v>
          </cell>
        </row>
        <row r="32">
          <cell r="A32" t="str">
            <v>F8368125</v>
          </cell>
          <cell r="B32" t="str">
            <v>COSMIC PRO CARBON</v>
          </cell>
          <cell r="C32" t="str">
            <v>9x100</v>
          </cell>
          <cell r="D32" t="str">
            <v>Yksion Pro UST 25</v>
          </cell>
          <cell r="E32" t="str">
            <v>tubeless tape 23mm, tubeless valve 57mm, inner tube</v>
          </cell>
          <cell r="F32" t="str">
            <v>Front</v>
          </cell>
          <cell r="G32" t="str">
            <v>X6</v>
          </cell>
          <cell r="H32" t="str">
            <v>F8368125</v>
          </cell>
          <cell r="I32">
            <v>390</v>
          </cell>
          <cell r="J32">
            <v>391.5</v>
          </cell>
        </row>
        <row r="33">
          <cell r="A33" t="str">
            <v>R2791130</v>
          </cell>
          <cell r="B33" t="str">
            <v>COSMIC PRO CARBON</v>
          </cell>
          <cell r="C33" t="str">
            <v>10x130</v>
          </cell>
          <cell r="F33" t="str">
            <v>Rear M11</v>
          </cell>
          <cell r="G33" t="str">
            <v>X6</v>
          </cell>
          <cell r="H33" t="str">
            <v>R2791130</v>
          </cell>
          <cell r="I33">
            <v>476</v>
          </cell>
          <cell r="J33">
            <v>477.5</v>
          </cell>
        </row>
        <row r="34">
          <cell r="A34" t="str">
            <v>F8598125</v>
          </cell>
          <cell r="B34" t="str">
            <v>COSMIC PRO CARBON UST TDF</v>
          </cell>
          <cell r="C34" t="str">
            <v>9x100</v>
          </cell>
          <cell r="D34" t="str">
            <v>Yksion Pro UST 25</v>
          </cell>
          <cell r="E34" t="str">
            <v>tubeless tape 23mm, tubeless valve 57mm, inner tube</v>
          </cell>
          <cell r="F34" t="str">
            <v>Front</v>
          </cell>
          <cell r="G34" t="str">
            <v>X6</v>
          </cell>
          <cell r="H34" t="str">
            <v>F8598125</v>
          </cell>
          <cell r="I34">
            <v>420</v>
          </cell>
          <cell r="J34">
            <v>421.5</v>
          </cell>
        </row>
        <row r="35">
          <cell r="A35" t="str">
            <v>R3078130</v>
          </cell>
          <cell r="B35" t="str">
            <v>COSMIC PRO CARBON UST TDF</v>
          </cell>
          <cell r="C35" t="str">
            <v>10x130</v>
          </cell>
          <cell r="F35" t="str">
            <v>Rear M11</v>
          </cell>
          <cell r="G35" t="str">
            <v>X6</v>
          </cell>
          <cell r="H35" t="str">
            <v>R3078130</v>
          </cell>
          <cell r="I35">
            <v>515</v>
          </cell>
          <cell r="J35">
            <v>516.5</v>
          </cell>
        </row>
        <row r="36">
          <cell r="A36" t="str">
            <v>F8484125</v>
          </cell>
          <cell r="B36" t="str">
            <v>COSMIC PRO CARBON (hybrid: alloy/carbon)</v>
          </cell>
          <cell r="C36" t="str">
            <v>9x100</v>
          </cell>
          <cell r="D36" t="str">
            <v>Yksion Pro GripLink</v>
          </cell>
          <cell r="E36" t="str">
            <v>QR, inner tube</v>
          </cell>
          <cell r="F36" t="str">
            <v>Front</v>
          </cell>
          <cell r="G36" t="str">
            <v>X6</v>
          </cell>
          <cell r="H36" t="str">
            <v>F8484125</v>
          </cell>
          <cell r="I36">
            <v>325</v>
          </cell>
          <cell r="J36">
            <v>326.5</v>
          </cell>
        </row>
        <row r="37">
          <cell r="A37" t="str">
            <v>R2941130</v>
          </cell>
          <cell r="B37" t="str">
            <v>COSMIC PRO CARBON (hybrid: alloy/carbon)</v>
          </cell>
          <cell r="C37" t="str">
            <v>10x130</v>
          </cell>
          <cell r="D37" t="str">
            <v>Yksion Pro PowerLink</v>
          </cell>
          <cell r="F37" t="str">
            <v>Rear M11</v>
          </cell>
          <cell r="G37" t="str">
            <v>X6</v>
          </cell>
          <cell r="H37" t="str">
            <v>R2941130</v>
          </cell>
          <cell r="I37">
            <v>397</v>
          </cell>
          <cell r="J37">
            <v>398.5</v>
          </cell>
        </row>
        <row r="38">
          <cell r="A38" t="str">
            <v>F8487125</v>
          </cell>
          <cell r="B38" t="str">
            <v>COSMIC ELITE DISC CL 25</v>
          </cell>
          <cell r="C38" t="str">
            <v>12x100</v>
          </cell>
          <cell r="D38" t="str">
            <v>Yksion Elite 25</v>
          </cell>
          <cell r="E38" t="str">
            <v>tubeless tape 23mm, tubeless valve 57mm, inner tube</v>
          </cell>
          <cell r="F38" t="str">
            <v>Front</v>
          </cell>
          <cell r="G38" t="str">
            <v>X6</v>
          </cell>
          <cell r="H38" t="str">
            <v>F8487125</v>
          </cell>
          <cell r="I38">
            <v>123</v>
          </cell>
          <cell r="J38">
            <v>124.5</v>
          </cell>
        </row>
        <row r="39">
          <cell r="A39" t="str">
            <v>R2944130</v>
          </cell>
          <cell r="B39" t="str">
            <v>COSMIC ELITE DISC CL 25</v>
          </cell>
          <cell r="C39" t="str">
            <v>12x142</v>
          </cell>
          <cell r="F39" t="str">
            <v>Rear M11</v>
          </cell>
          <cell r="G39" t="str">
            <v>X6</v>
          </cell>
          <cell r="H39" t="str">
            <v>R2944130</v>
          </cell>
          <cell r="I39">
            <v>149</v>
          </cell>
          <cell r="J39">
            <v>150.5</v>
          </cell>
        </row>
        <row r="40">
          <cell r="A40" t="str">
            <v>F8487128</v>
          </cell>
          <cell r="B40" t="str">
            <v>COSMIC ELITE DISC CL 28</v>
          </cell>
          <cell r="C40" t="str">
            <v>12x100</v>
          </cell>
          <cell r="D40" t="str">
            <v>Yksion Elite Guard 28</v>
          </cell>
          <cell r="E40" t="str">
            <v>tubeless tape 23mm, tubeless valve 57mm, inner tube</v>
          </cell>
          <cell r="F40" t="str">
            <v>Front</v>
          </cell>
          <cell r="G40" t="str">
            <v>X6</v>
          </cell>
          <cell r="H40" t="str">
            <v>F8487128</v>
          </cell>
          <cell r="I40">
            <v>123</v>
          </cell>
          <cell r="J40">
            <v>124.5</v>
          </cell>
        </row>
        <row r="41">
          <cell r="A41" t="str">
            <v>R2944130</v>
          </cell>
          <cell r="B41" t="str">
            <v>COSMIC ELITE DISC CL 28</v>
          </cell>
          <cell r="C41" t="str">
            <v>12x142</v>
          </cell>
          <cell r="F41" t="str">
            <v>Rear M11</v>
          </cell>
          <cell r="G41" t="str">
            <v>X6</v>
          </cell>
          <cell r="H41" t="str">
            <v>R2944130</v>
          </cell>
          <cell r="I41">
            <v>149</v>
          </cell>
          <cell r="J41">
            <v>150.5</v>
          </cell>
        </row>
        <row r="42">
          <cell r="A42" t="str">
            <v>F8488101</v>
          </cell>
          <cell r="B42" t="str">
            <v>COSMIC ELITE DISC CL (w/o tyre)</v>
          </cell>
          <cell r="C42" t="str">
            <v>12x100</v>
          </cell>
          <cell r="D42" t="str">
            <v>(w/o tyre)</v>
          </cell>
          <cell r="E42" t="str">
            <v>tubeless tape 23mm, tubeless valve 57mm</v>
          </cell>
          <cell r="F42" t="str">
            <v>Front</v>
          </cell>
          <cell r="G42" t="str">
            <v>X6</v>
          </cell>
          <cell r="H42" t="str">
            <v>F8488101</v>
          </cell>
          <cell r="I42">
            <v>113</v>
          </cell>
          <cell r="J42">
            <v>114.5</v>
          </cell>
        </row>
        <row r="43">
          <cell r="A43" t="str">
            <v>R2945155</v>
          </cell>
          <cell r="B43" t="str">
            <v>COSMIC ELITE DISC CL (w/o tyre)</v>
          </cell>
          <cell r="C43" t="str">
            <v>12x142</v>
          </cell>
          <cell r="F43" t="str">
            <v>Rear M11</v>
          </cell>
          <cell r="G43" t="str">
            <v>X6</v>
          </cell>
          <cell r="H43" t="str">
            <v>R2945155</v>
          </cell>
          <cell r="I43">
            <v>139</v>
          </cell>
          <cell r="J43">
            <v>140.5</v>
          </cell>
        </row>
        <row r="44">
          <cell r="A44" t="str">
            <v>F8485125</v>
          </cell>
          <cell r="B44" t="str">
            <v>COSMIC ELITE</v>
          </cell>
          <cell r="C44" t="str">
            <v>9x100</v>
          </cell>
          <cell r="D44" t="str">
            <v>Yksion Elite 25</v>
          </cell>
          <cell r="E44" t="str">
            <v>QR adapters, QR, tubeless tape 23mm, tubeless valve 57mm, inner tube</v>
          </cell>
          <cell r="F44" t="str">
            <v>Front</v>
          </cell>
          <cell r="G44" t="str">
            <v>X6</v>
          </cell>
          <cell r="H44" t="str">
            <v>F8485125</v>
          </cell>
          <cell r="I44">
            <v>99</v>
          </cell>
          <cell r="J44">
            <v>100.5</v>
          </cell>
        </row>
        <row r="45">
          <cell r="A45" t="str">
            <v>R2942130</v>
          </cell>
          <cell r="B45" t="str">
            <v>COSMIC ELITE</v>
          </cell>
          <cell r="C45" t="str">
            <v>10x130</v>
          </cell>
          <cell r="F45" t="str">
            <v>Rear M11</v>
          </cell>
          <cell r="G45" t="str">
            <v>X6</v>
          </cell>
          <cell r="H45" t="str">
            <v>R2942130</v>
          </cell>
          <cell r="I45">
            <v>122</v>
          </cell>
          <cell r="J45">
            <v>123.5</v>
          </cell>
        </row>
        <row r="46">
          <cell r="A46" t="str">
            <v>F8486101</v>
          </cell>
          <cell r="B46" t="str">
            <v>COSMIC ELITE (w/o tyre)</v>
          </cell>
          <cell r="C46" t="str">
            <v>9x100</v>
          </cell>
          <cell r="D46" t="str">
            <v>(w/o tyre)</v>
          </cell>
          <cell r="E46" t="str">
            <v>QR adapters, QR, tubeless tape 23mm, tubeless valve 57mm</v>
          </cell>
          <cell r="F46" t="str">
            <v>Front</v>
          </cell>
          <cell r="G46" t="str">
            <v>X6</v>
          </cell>
          <cell r="H46" t="str">
            <v>F8486101</v>
          </cell>
          <cell r="I46">
            <v>90</v>
          </cell>
          <cell r="J46">
            <v>91.5</v>
          </cell>
        </row>
        <row r="47">
          <cell r="A47" t="str">
            <v>R2943155</v>
          </cell>
          <cell r="B47" t="str">
            <v>COSMIC ELITE (w/o tyre)</v>
          </cell>
          <cell r="C47" t="str">
            <v>10x130</v>
          </cell>
          <cell r="F47" t="str">
            <v>Rear M11</v>
          </cell>
          <cell r="G47" t="str">
            <v>X6</v>
          </cell>
          <cell r="H47" t="str">
            <v>R2943155</v>
          </cell>
          <cell r="I47">
            <v>111</v>
          </cell>
          <cell r="J47">
            <v>112.5</v>
          </cell>
        </row>
        <row r="48">
          <cell r="A48" t="str">
            <v>F8068128</v>
          </cell>
          <cell r="B48" t="str">
            <v>KSYRIUM PRO CARBON SL DISC CL</v>
          </cell>
          <cell r="C48" t="str">
            <v>12x100</v>
          </cell>
          <cell r="D48" t="str">
            <v>Yksion Pro UST 28</v>
          </cell>
          <cell r="E48" t="str">
            <v>tubeless tape 25mm, tubeless valve 57mm, inner tube</v>
          </cell>
          <cell r="F48" t="str">
            <v>Front</v>
          </cell>
          <cell r="G48" t="str">
            <v>X6</v>
          </cell>
          <cell r="H48" t="str">
            <v>F8068128</v>
          </cell>
          <cell r="I48">
            <v>505</v>
          </cell>
          <cell r="J48">
            <v>506.5</v>
          </cell>
        </row>
        <row r="49">
          <cell r="A49" t="str">
            <v>R2295135</v>
          </cell>
          <cell r="B49" t="str">
            <v>KSYRIUM PRO CARBON SL DISC CL</v>
          </cell>
          <cell r="C49" t="str">
            <v>12x142</v>
          </cell>
          <cell r="F49" t="str">
            <v>Rear M11</v>
          </cell>
          <cell r="G49" t="str">
            <v>X6</v>
          </cell>
          <cell r="H49" t="str">
            <v>R2295135</v>
          </cell>
          <cell r="I49">
            <v>617</v>
          </cell>
          <cell r="J49">
            <v>618.5</v>
          </cell>
        </row>
        <row r="50">
          <cell r="A50" t="str">
            <v>F8378125</v>
          </cell>
          <cell r="B50" t="str">
            <v>KSYRIUM PRO CARBON SL C</v>
          </cell>
          <cell r="C50" t="str">
            <v>9x100</v>
          </cell>
          <cell r="D50" t="str">
            <v>Yksion Pro UST 25</v>
          </cell>
          <cell r="E50" t="str">
            <v>QR adapters, QR, tubeless tape 23mm, tubeless valve 57mm, inner tube</v>
          </cell>
          <cell r="F50" t="str">
            <v>Front</v>
          </cell>
          <cell r="G50" t="str">
            <v>X6</v>
          </cell>
          <cell r="H50" t="str">
            <v>F8378125</v>
          </cell>
          <cell r="I50">
            <v>505</v>
          </cell>
          <cell r="J50">
            <v>506.5</v>
          </cell>
        </row>
        <row r="51">
          <cell r="A51" t="str">
            <v>R1903130</v>
          </cell>
          <cell r="B51" t="str">
            <v>KSYRIUM PRO CARBON SL C</v>
          </cell>
          <cell r="C51" t="str">
            <v>10x130</v>
          </cell>
          <cell r="F51" t="str">
            <v>Rear M11</v>
          </cell>
          <cell r="G51" t="str">
            <v>X6</v>
          </cell>
          <cell r="H51" t="str">
            <v>R1903130</v>
          </cell>
          <cell r="I51">
            <v>617</v>
          </cell>
          <cell r="J51">
            <v>618.5</v>
          </cell>
        </row>
        <row r="52">
          <cell r="A52" t="str">
            <v>F8070128</v>
          </cell>
          <cell r="B52" t="str">
            <v>KSYRIUM PRO CARBON DISC CL</v>
          </cell>
          <cell r="C52" t="str">
            <v>12x100</v>
          </cell>
          <cell r="D52" t="str">
            <v>Yksion Pro UST 28</v>
          </cell>
          <cell r="E52" t="str">
            <v>tubeless tape 25mm, tubeless valve 57mm, inner tube</v>
          </cell>
          <cell r="F52" t="str">
            <v>Front</v>
          </cell>
          <cell r="G52" t="str">
            <v>X6</v>
          </cell>
          <cell r="H52" t="str">
            <v>F8070128</v>
          </cell>
          <cell r="I52">
            <v>403</v>
          </cell>
          <cell r="J52">
            <v>404.5</v>
          </cell>
        </row>
        <row r="53">
          <cell r="A53" t="str">
            <v>R2297135</v>
          </cell>
          <cell r="B53" t="str">
            <v>KSYRIUM PRO CARBON DISC CL</v>
          </cell>
          <cell r="C53" t="str">
            <v>12x142</v>
          </cell>
          <cell r="F53" t="str">
            <v>Rear M11</v>
          </cell>
          <cell r="G53" t="str">
            <v>X6</v>
          </cell>
          <cell r="H53" t="str">
            <v>R2297135</v>
          </cell>
          <cell r="I53">
            <v>493</v>
          </cell>
          <cell r="J53">
            <v>494.5</v>
          </cell>
        </row>
        <row r="54">
          <cell r="A54" t="str">
            <v>F8656125</v>
          </cell>
          <cell r="B54" t="str">
            <v>KSYRIUM PRO EXALITH 25</v>
          </cell>
          <cell r="C54" t="str">
            <v>9x100</v>
          </cell>
          <cell r="D54" t="str">
            <v>Yksion Pro White 25</v>
          </cell>
          <cell r="E54" t="str">
            <v>QR adapters, QR, inner tube</v>
          </cell>
          <cell r="F54" t="str">
            <v>Front</v>
          </cell>
          <cell r="G54" t="str">
            <v>X6</v>
          </cell>
          <cell r="H54" t="str">
            <v>F8656125</v>
          </cell>
          <cell r="I54">
            <v>314</v>
          </cell>
          <cell r="J54">
            <v>315.5</v>
          </cell>
        </row>
        <row r="55">
          <cell r="A55" t="str">
            <v>R3154130</v>
          </cell>
          <cell r="B55" t="str">
            <v>KSYRIUM PRO EXALITH 25</v>
          </cell>
          <cell r="C55" t="str">
            <v>10x130</v>
          </cell>
          <cell r="F55" t="str">
            <v>Rear M11</v>
          </cell>
          <cell r="G55" t="str">
            <v>X6</v>
          </cell>
          <cell r="H55" t="str">
            <v>R3154130</v>
          </cell>
          <cell r="I55">
            <v>383</v>
          </cell>
          <cell r="J55">
            <v>384.5</v>
          </cell>
        </row>
        <row r="56">
          <cell r="A56" t="str">
            <v>F8489125</v>
          </cell>
          <cell r="B56" t="str">
            <v>R-SYS SLR C 25</v>
          </cell>
          <cell r="C56" t="str">
            <v>9x100</v>
          </cell>
          <cell r="D56" t="str">
            <v>Yksion Pro UST 25</v>
          </cell>
          <cell r="E56" t="str">
            <v>QR adapters, QR, inner tube</v>
          </cell>
          <cell r="F56" t="str">
            <v>Front</v>
          </cell>
          <cell r="G56" t="str">
            <v>X6</v>
          </cell>
          <cell r="H56" t="str">
            <v>F8489125</v>
          </cell>
          <cell r="I56">
            <v>495</v>
          </cell>
          <cell r="J56">
            <v>496.5</v>
          </cell>
        </row>
        <row r="57">
          <cell r="A57" t="str">
            <v>R2946130</v>
          </cell>
          <cell r="B57" t="str">
            <v>R-SYS SLR C 25</v>
          </cell>
          <cell r="C57" t="str">
            <v>10x130</v>
          </cell>
          <cell r="F57" t="str">
            <v>Rear M11</v>
          </cell>
          <cell r="G57" t="str">
            <v>X6</v>
          </cell>
          <cell r="H57" t="str">
            <v>R2946130</v>
          </cell>
          <cell r="I57">
            <v>604</v>
          </cell>
          <cell r="J57">
            <v>605.5</v>
          </cell>
        </row>
        <row r="58">
          <cell r="A58" t="str">
            <v>F8490125</v>
          </cell>
          <cell r="B58" t="str">
            <v>KSYRIUM PRO UST</v>
          </cell>
          <cell r="C58" t="str">
            <v>9x100</v>
          </cell>
          <cell r="D58" t="str">
            <v>Yksion Pro UST 25</v>
          </cell>
          <cell r="E58" t="str">
            <v>QR adapters, QR, tubeless valve 35mm, inner tube</v>
          </cell>
          <cell r="F58" t="str">
            <v>Front</v>
          </cell>
          <cell r="G58" t="str">
            <v>X6</v>
          </cell>
          <cell r="H58" t="str">
            <v>F8490125</v>
          </cell>
          <cell r="I58">
            <v>262</v>
          </cell>
          <cell r="J58">
            <v>263.5</v>
          </cell>
        </row>
        <row r="59">
          <cell r="A59" t="str">
            <v>R2947130</v>
          </cell>
          <cell r="B59" t="str">
            <v>KSYRIUM PRO UST</v>
          </cell>
          <cell r="C59" t="str">
            <v>10x130</v>
          </cell>
          <cell r="F59" t="str">
            <v>Rear M11</v>
          </cell>
          <cell r="G59" t="str">
            <v>X6</v>
          </cell>
          <cell r="H59" t="str">
            <v>R2947130</v>
          </cell>
          <cell r="I59">
            <v>319</v>
          </cell>
          <cell r="J59">
            <v>320.5</v>
          </cell>
        </row>
        <row r="60">
          <cell r="A60" t="str">
            <v>F8493125</v>
          </cell>
          <cell r="B60" t="str">
            <v>KSYRIUM ELITE DISC CL 25</v>
          </cell>
          <cell r="C60" t="str">
            <v>12x100</v>
          </cell>
          <cell r="D60" t="str">
            <v>Yksion Pro UST 25</v>
          </cell>
          <cell r="E60" t="str">
            <v>tubeless valve 35mm, inner tube</v>
          </cell>
          <cell r="F60" t="str">
            <v>Front</v>
          </cell>
          <cell r="G60" t="str">
            <v>X6</v>
          </cell>
          <cell r="H60" t="str">
            <v>F8493125</v>
          </cell>
          <cell r="I60">
            <v>197</v>
          </cell>
          <cell r="J60">
            <v>198.5</v>
          </cell>
        </row>
        <row r="61">
          <cell r="A61" t="str">
            <v>R2951130</v>
          </cell>
          <cell r="B61" t="str">
            <v>KSYRIUM ELITE DISC CL 25</v>
          </cell>
          <cell r="C61" t="str">
            <v>12x142</v>
          </cell>
          <cell r="F61" t="str">
            <v>Rear M11</v>
          </cell>
          <cell r="G61" t="str">
            <v>X6</v>
          </cell>
          <cell r="H61" t="str">
            <v>R2951130</v>
          </cell>
          <cell r="I61">
            <v>240</v>
          </cell>
          <cell r="J61">
            <v>241.5</v>
          </cell>
        </row>
        <row r="62">
          <cell r="A62" t="str">
            <v>F8493128</v>
          </cell>
          <cell r="B62" t="str">
            <v>KSYRIUM ELITE DISC CL 28</v>
          </cell>
          <cell r="C62" t="str">
            <v>12x100</v>
          </cell>
          <cell r="D62" t="str">
            <v>Yksion Pro UST 28</v>
          </cell>
          <cell r="E62" t="str">
            <v>tubeless valve 35mm, inner tube</v>
          </cell>
          <cell r="F62" t="str">
            <v>Front</v>
          </cell>
          <cell r="G62" t="str">
            <v>X6</v>
          </cell>
          <cell r="H62" t="str">
            <v>F8493128</v>
          </cell>
          <cell r="I62">
            <v>197</v>
          </cell>
          <cell r="J62">
            <v>198.5</v>
          </cell>
        </row>
        <row r="63">
          <cell r="A63" t="str">
            <v>R2951135</v>
          </cell>
          <cell r="B63" t="str">
            <v>KSYRIUM ELITE DISC CL 28</v>
          </cell>
          <cell r="C63" t="str">
            <v>12x142</v>
          </cell>
          <cell r="F63" t="str">
            <v>Rear M11</v>
          </cell>
          <cell r="G63" t="str">
            <v>X6</v>
          </cell>
          <cell r="H63" t="str">
            <v>R2951135</v>
          </cell>
          <cell r="I63">
            <v>240</v>
          </cell>
          <cell r="J63">
            <v>241.5</v>
          </cell>
        </row>
        <row r="64">
          <cell r="A64" t="str">
            <v>F8492125</v>
          </cell>
          <cell r="B64" t="str">
            <v>KSYRIUM ELITE Black</v>
          </cell>
          <cell r="C64" t="str">
            <v>9x100</v>
          </cell>
          <cell r="D64" t="str">
            <v>Yksion Pro UST 25</v>
          </cell>
          <cell r="E64" t="str">
            <v>QR adapters, QR, tubeless valve 35mm, inner tube</v>
          </cell>
          <cell r="F64" t="str">
            <v>Front</v>
          </cell>
          <cell r="G64" t="str">
            <v>X6</v>
          </cell>
          <cell r="H64" t="str">
            <v>F8492125</v>
          </cell>
          <cell r="I64">
            <v>164</v>
          </cell>
          <cell r="J64">
            <v>165.5</v>
          </cell>
        </row>
        <row r="65">
          <cell r="A65" t="str">
            <v>R2949130</v>
          </cell>
          <cell r="B65" t="str">
            <v>KSYRIUM ELITE Black</v>
          </cell>
          <cell r="C65" t="str">
            <v>10x130</v>
          </cell>
          <cell r="F65" t="str">
            <v>Rear M11</v>
          </cell>
          <cell r="G65" t="str">
            <v>X6</v>
          </cell>
          <cell r="H65" t="str">
            <v>R2949130</v>
          </cell>
          <cell r="I65">
            <v>200</v>
          </cell>
          <cell r="J65">
            <v>201.5</v>
          </cell>
        </row>
        <row r="66">
          <cell r="A66" t="str">
            <v>F8492325</v>
          </cell>
          <cell r="B66" t="str">
            <v>KSYRIUM ELITE Red</v>
          </cell>
          <cell r="C66" t="str">
            <v>9x100</v>
          </cell>
          <cell r="D66" t="str">
            <v>Yksion Pro UST 25</v>
          </cell>
          <cell r="E66" t="str">
            <v>QR adapters, QR, tubeless valve 35mm, inner tube</v>
          </cell>
          <cell r="F66" t="str">
            <v>Front</v>
          </cell>
          <cell r="G66" t="str">
            <v>X6</v>
          </cell>
          <cell r="H66" t="str">
            <v>F8492325</v>
          </cell>
          <cell r="I66">
            <v>167</v>
          </cell>
          <cell r="J66">
            <v>168.5</v>
          </cell>
        </row>
        <row r="67">
          <cell r="A67" t="str">
            <v>R2949330</v>
          </cell>
          <cell r="B67" t="str">
            <v>KSYRIUM ELITE Red</v>
          </cell>
          <cell r="C67" t="str">
            <v>10x130</v>
          </cell>
          <cell r="F67" t="str">
            <v>Rear M11</v>
          </cell>
          <cell r="G67" t="str">
            <v>X6</v>
          </cell>
          <cell r="H67" t="str">
            <v>R2949330</v>
          </cell>
          <cell r="I67">
            <v>204</v>
          </cell>
          <cell r="J67">
            <v>205.5</v>
          </cell>
        </row>
        <row r="68">
          <cell r="A68" t="str">
            <v>F8076128</v>
          </cell>
          <cell r="B68" t="str">
            <v>KSYRIUM DISC CL 28</v>
          </cell>
          <cell r="C68" t="str">
            <v>12x100</v>
          </cell>
          <cell r="D68" t="str">
            <v>Yksion Elite Guard 28</v>
          </cell>
          <cell r="E68" t="str">
            <v>tubeless valve 35mm, inner tube</v>
          </cell>
          <cell r="F68" t="str">
            <v>Front</v>
          </cell>
          <cell r="G68" t="str">
            <v>X6</v>
          </cell>
          <cell r="H68" t="str">
            <v>F8076128</v>
          </cell>
          <cell r="I68">
            <v>125</v>
          </cell>
          <cell r="J68">
            <v>126.5</v>
          </cell>
        </row>
        <row r="69">
          <cell r="A69" t="str">
            <v>R2304135</v>
          </cell>
          <cell r="B69" t="str">
            <v>KSYRIUM DISC CL 28</v>
          </cell>
          <cell r="C69" t="str">
            <v>12x142</v>
          </cell>
          <cell r="F69" t="str">
            <v>Rear M11</v>
          </cell>
          <cell r="G69" t="str">
            <v>X6</v>
          </cell>
          <cell r="H69" t="str">
            <v>R2304135</v>
          </cell>
          <cell r="I69">
            <v>153</v>
          </cell>
          <cell r="J69">
            <v>154.5</v>
          </cell>
        </row>
        <row r="70">
          <cell r="A70" t="str">
            <v>F8078101</v>
          </cell>
          <cell r="B70" t="str">
            <v>KSYRIUM DISC CL (w/o tyre)</v>
          </cell>
          <cell r="C70" t="str">
            <v>12x100</v>
          </cell>
          <cell r="D70" t="str">
            <v>(w/o tyre)</v>
          </cell>
          <cell r="E70" t="str">
            <v>tubeless valve 35mm</v>
          </cell>
          <cell r="F70" t="str">
            <v>Front</v>
          </cell>
          <cell r="G70" t="str">
            <v>X6</v>
          </cell>
          <cell r="H70" t="str">
            <v>F8078101</v>
          </cell>
          <cell r="I70">
            <v>115</v>
          </cell>
          <cell r="J70">
            <v>116.5</v>
          </cell>
        </row>
        <row r="71">
          <cell r="A71" t="str">
            <v>R2306155</v>
          </cell>
          <cell r="B71" t="str">
            <v>KSYRIUM DISC CL (w/o tyre)</v>
          </cell>
          <cell r="C71" t="str">
            <v>12x142</v>
          </cell>
          <cell r="F71" t="str">
            <v>Rear M11</v>
          </cell>
          <cell r="G71" t="str">
            <v>X6</v>
          </cell>
          <cell r="H71" t="str">
            <v>R2306155</v>
          </cell>
          <cell r="I71">
            <v>141</v>
          </cell>
          <cell r="J71">
            <v>142.5</v>
          </cell>
        </row>
        <row r="72">
          <cell r="A72" t="str">
            <v>F8133125</v>
          </cell>
          <cell r="B72" t="str">
            <v>KSYRIUM Black 25</v>
          </cell>
          <cell r="C72" t="str">
            <v>9x100</v>
          </cell>
          <cell r="D72" t="str">
            <v>Yksion Elite 25</v>
          </cell>
          <cell r="E72" t="str">
            <v>QR adapters, QR, tubeless tape 23mm, tubeless valve 35mm, inner tube</v>
          </cell>
          <cell r="F72" t="str">
            <v>Front</v>
          </cell>
          <cell r="G72" t="str">
            <v>X6</v>
          </cell>
          <cell r="H72" t="str">
            <v>F8133125</v>
          </cell>
          <cell r="I72">
            <v>113</v>
          </cell>
          <cell r="J72">
            <v>114.5</v>
          </cell>
        </row>
        <row r="73">
          <cell r="A73" t="str">
            <v>R2373130</v>
          </cell>
          <cell r="B73" t="str">
            <v>KSYRIUM Black 25</v>
          </cell>
          <cell r="C73" t="str">
            <v>10x130</v>
          </cell>
          <cell r="F73" t="str">
            <v>Rear M11</v>
          </cell>
          <cell r="G73" t="str">
            <v>X6</v>
          </cell>
          <cell r="H73" t="str">
            <v>R2373130</v>
          </cell>
          <cell r="I73">
            <v>138</v>
          </cell>
          <cell r="J73">
            <v>139.5</v>
          </cell>
        </row>
        <row r="74">
          <cell r="A74" t="str">
            <v>F8134101</v>
          </cell>
          <cell r="B74" t="str">
            <v>KSYRIUM Black (w/o tyre)</v>
          </cell>
          <cell r="C74" t="str">
            <v>9x100</v>
          </cell>
          <cell r="D74" t="str">
            <v>(w/o tyre)</v>
          </cell>
          <cell r="E74" t="str">
            <v>QR adapters, QR, tubeless tape 23mm, tubeless valve 35mm</v>
          </cell>
          <cell r="F74" t="str">
            <v>Front</v>
          </cell>
          <cell r="G74" t="str">
            <v>X6</v>
          </cell>
          <cell r="H74" t="str">
            <v>F8134101</v>
          </cell>
          <cell r="I74">
            <v>103</v>
          </cell>
          <cell r="J74">
            <v>104.5</v>
          </cell>
        </row>
        <row r="75">
          <cell r="A75" t="str">
            <v>R2374155</v>
          </cell>
          <cell r="B75" t="str">
            <v>KSYRIUM Black (w/o tyre)</v>
          </cell>
          <cell r="C75" t="str">
            <v>10x130</v>
          </cell>
          <cell r="F75" t="str">
            <v>Rear M11</v>
          </cell>
          <cell r="G75" t="str">
            <v>X6</v>
          </cell>
          <cell r="H75" t="str">
            <v>R2374155</v>
          </cell>
          <cell r="I75">
            <v>125</v>
          </cell>
          <cell r="J75">
            <v>126.5</v>
          </cell>
        </row>
        <row r="76">
          <cell r="A76" t="str">
            <v>F8231128</v>
          </cell>
          <cell r="B76" t="str">
            <v>AKSIUM ELITE DISC CL 28</v>
          </cell>
          <cell r="C76" t="str">
            <v>12x100</v>
          </cell>
          <cell r="D76" t="str">
            <v>Yksion Elite Guard 28</v>
          </cell>
          <cell r="E76" t="str">
            <v>tubeless valve 35mm, inner tube</v>
          </cell>
          <cell r="F76" t="str">
            <v>Front</v>
          </cell>
          <cell r="G76" t="str">
            <v>X6</v>
          </cell>
          <cell r="H76" t="str">
            <v>F8231128</v>
          </cell>
          <cell r="I76">
            <v>86</v>
          </cell>
          <cell r="J76">
            <v>87.5</v>
          </cell>
        </row>
        <row r="77">
          <cell r="A77" t="str">
            <v>R2562135</v>
          </cell>
          <cell r="B77" t="str">
            <v>AKSIUM ELITE DISC CL 28</v>
          </cell>
          <cell r="C77" t="str">
            <v>12x142</v>
          </cell>
          <cell r="F77" t="str">
            <v>Rear M11</v>
          </cell>
          <cell r="G77" t="str">
            <v>X6</v>
          </cell>
          <cell r="H77" t="str">
            <v>R2562135</v>
          </cell>
          <cell r="I77">
            <v>103</v>
          </cell>
          <cell r="J77">
            <v>104.5</v>
          </cell>
        </row>
        <row r="78">
          <cell r="A78" t="str">
            <v>F8233101</v>
          </cell>
          <cell r="B78" t="str">
            <v>AKSIUM ELITE DISC CL (w/o tyre)</v>
          </cell>
          <cell r="C78" t="str">
            <v>12x100</v>
          </cell>
          <cell r="D78" t="str">
            <v>(w/o tyre)</v>
          </cell>
          <cell r="E78" t="str">
            <v>tubeless valve 35mm</v>
          </cell>
          <cell r="F78" t="str">
            <v>Front</v>
          </cell>
          <cell r="G78" t="str">
            <v>X6</v>
          </cell>
          <cell r="H78" t="str">
            <v>F8233101</v>
          </cell>
          <cell r="I78">
            <v>76</v>
          </cell>
          <cell r="J78">
            <v>77.5</v>
          </cell>
        </row>
        <row r="79">
          <cell r="A79" t="str">
            <v>R2564155</v>
          </cell>
          <cell r="B79" t="str">
            <v>AKSIUM ELITE DISC CL (w/o tyre)</v>
          </cell>
          <cell r="C79" t="str">
            <v>12x142</v>
          </cell>
          <cell r="F79" t="str">
            <v>Rear M11</v>
          </cell>
          <cell r="G79" t="str">
            <v>X6</v>
          </cell>
          <cell r="H79" t="str">
            <v>R2564155</v>
          </cell>
          <cell r="I79">
            <v>92</v>
          </cell>
          <cell r="J79">
            <v>93.5</v>
          </cell>
        </row>
        <row r="80">
          <cell r="A80" t="str">
            <v>F8624101</v>
          </cell>
          <cell r="B80" t="str">
            <v>AKSIUM ELITE DISC 650B (w/o tyre)</v>
          </cell>
          <cell r="C80" t="str">
            <v>12x100</v>
          </cell>
          <cell r="D80" t="str">
            <v>(w/o tyre)</v>
          </cell>
          <cell r="E80" t="str">
            <v>tubeless valve 35mm</v>
          </cell>
          <cell r="F80" t="str">
            <v>Front</v>
          </cell>
          <cell r="G80" t="str">
            <v>X6</v>
          </cell>
          <cell r="H80" t="str">
            <v>F8624101</v>
          </cell>
          <cell r="I80">
            <v>76</v>
          </cell>
          <cell r="J80">
            <v>77.5</v>
          </cell>
        </row>
        <row r="81">
          <cell r="A81" t="str">
            <v>R3107155</v>
          </cell>
          <cell r="B81" t="str">
            <v>AKSIUM ELITE DISC 650B (w/o tyre)</v>
          </cell>
          <cell r="C81" t="str">
            <v>12x142</v>
          </cell>
          <cell r="F81" t="str">
            <v>Rear M11</v>
          </cell>
          <cell r="G81" t="str">
            <v>X6</v>
          </cell>
          <cell r="H81" t="str">
            <v>R3107155</v>
          </cell>
          <cell r="I81">
            <v>92</v>
          </cell>
          <cell r="J81">
            <v>93.5</v>
          </cell>
        </row>
        <row r="82">
          <cell r="A82" t="str">
            <v>F8080128</v>
          </cell>
          <cell r="B82" t="str">
            <v>AKSIUM ELITE 28</v>
          </cell>
          <cell r="C82" t="str">
            <v>9x100</v>
          </cell>
          <cell r="D82" t="str">
            <v>Yksion Elite Guard 28</v>
          </cell>
          <cell r="E82" t="str">
            <v>QR adapters, QR, tubeless tape 23mm, tubeless valve 35mm, inner tube</v>
          </cell>
          <cell r="F82" t="str">
            <v>Front</v>
          </cell>
          <cell r="G82" t="str">
            <v>X6</v>
          </cell>
          <cell r="H82" t="str">
            <v>F8080128</v>
          </cell>
          <cell r="I82">
            <v>73</v>
          </cell>
          <cell r="J82">
            <v>74.5</v>
          </cell>
        </row>
        <row r="83">
          <cell r="A83" t="str">
            <v>R2308135</v>
          </cell>
          <cell r="B83" t="str">
            <v>AKSIUM ELITE 28</v>
          </cell>
          <cell r="C83" t="str">
            <v>10x130</v>
          </cell>
          <cell r="F83" t="str">
            <v>Rear M11</v>
          </cell>
          <cell r="G83" t="str">
            <v>X6</v>
          </cell>
          <cell r="H83" t="str">
            <v>R2308135</v>
          </cell>
          <cell r="I83">
            <v>88</v>
          </cell>
          <cell r="J83">
            <v>89.5</v>
          </cell>
        </row>
        <row r="84">
          <cell r="A84" t="str">
            <v>F8080125</v>
          </cell>
          <cell r="B84" t="str">
            <v>AKSIUM ELITE 25</v>
          </cell>
          <cell r="C84" t="str">
            <v>9x100</v>
          </cell>
          <cell r="D84" t="str">
            <v>Yksion Elite Guard 25</v>
          </cell>
          <cell r="E84" t="str">
            <v>QR adapters, QR, tubeless tape 23mm, tubeless valve 35mm, inner tube</v>
          </cell>
          <cell r="F84" t="str">
            <v>Front</v>
          </cell>
          <cell r="G84" t="str">
            <v>X6</v>
          </cell>
          <cell r="H84" t="str">
            <v>F8080125</v>
          </cell>
          <cell r="I84">
            <v>73</v>
          </cell>
          <cell r="J84">
            <v>74.5</v>
          </cell>
        </row>
        <row r="85">
          <cell r="A85" t="str">
            <v>R2308130</v>
          </cell>
          <cell r="B85" t="str">
            <v>AKSIUM ELITE 25</v>
          </cell>
          <cell r="C85" t="str">
            <v>10x130</v>
          </cell>
          <cell r="F85" t="str">
            <v>Rear M11</v>
          </cell>
          <cell r="G85" t="str">
            <v>X6</v>
          </cell>
          <cell r="H85" t="str">
            <v>R2308130</v>
          </cell>
          <cell r="I85">
            <v>88</v>
          </cell>
          <cell r="J85">
            <v>89.5</v>
          </cell>
        </row>
        <row r="86">
          <cell r="A86" t="str">
            <v>F8081101</v>
          </cell>
          <cell r="B86" t="str">
            <v>AKSIUM ELITE (w/o tyre)</v>
          </cell>
          <cell r="C86" t="str">
            <v>9x100</v>
          </cell>
          <cell r="D86" t="str">
            <v>(w/o tyre)</v>
          </cell>
          <cell r="E86" t="str">
            <v>QR adapters, QR, tubeless tape 23mm, tubeless valve 35mm</v>
          </cell>
          <cell r="F86" t="str">
            <v>Front</v>
          </cell>
          <cell r="G86" t="str">
            <v>X6</v>
          </cell>
          <cell r="H86" t="str">
            <v>F8081101</v>
          </cell>
          <cell r="I86">
            <v>63</v>
          </cell>
          <cell r="J86">
            <v>64.5</v>
          </cell>
        </row>
        <row r="87">
          <cell r="A87" t="str">
            <v>R2309155</v>
          </cell>
          <cell r="B87" t="str">
            <v>AKSIUM ELITE (w/o tyre)</v>
          </cell>
          <cell r="C87" t="str">
            <v>10x130</v>
          </cell>
          <cell r="F87" t="str">
            <v>Rear M11</v>
          </cell>
          <cell r="G87" t="str">
            <v>X6</v>
          </cell>
          <cell r="H87" t="str">
            <v>R2309155</v>
          </cell>
          <cell r="I87">
            <v>76</v>
          </cell>
          <cell r="J87">
            <v>77.5</v>
          </cell>
        </row>
        <row r="88">
          <cell r="A88" t="str">
            <v>F8089101</v>
          </cell>
          <cell r="B88" t="str">
            <v>AKSIUM DISC CL (w/o tyre)</v>
          </cell>
          <cell r="C88" t="str">
            <v>12x100</v>
          </cell>
          <cell r="D88" t="str">
            <v>(w/o tyre)</v>
          </cell>
          <cell r="E88" t="str">
            <v>-</v>
          </cell>
          <cell r="F88" t="str">
            <v>Front</v>
          </cell>
          <cell r="G88" t="str">
            <v>X6</v>
          </cell>
          <cell r="H88" t="str">
            <v>F8089101</v>
          </cell>
          <cell r="I88">
            <v>58</v>
          </cell>
          <cell r="J88">
            <v>59.5</v>
          </cell>
        </row>
        <row r="89">
          <cell r="A89" t="str">
            <v>R2318155</v>
          </cell>
          <cell r="B89" t="str">
            <v>AKSIUM DISC CL (w/o tyre)</v>
          </cell>
          <cell r="C89" t="str">
            <v>12x142</v>
          </cell>
          <cell r="F89" t="str">
            <v>Rear M11</v>
          </cell>
          <cell r="G89" t="str">
            <v>X6</v>
          </cell>
          <cell r="H89" t="str">
            <v>R2318155</v>
          </cell>
          <cell r="I89">
            <v>72</v>
          </cell>
          <cell r="J89">
            <v>73.5</v>
          </cell>
        </row>
        <row r="90">
          <cell r="A90" t="str">
            <v>F8095101</v>
          </cell>
          <cell r="B90" t="str">
            <v>AKSIUM  (w/o tyre)</v>
          </cell>
          <cell r="C90" t="str">
            <v>9x100</v>
          </cell>
          <cell r="D90" t="str">
            <v>(w/o tyre)</v>
          </cell>
          <cell r="E90" t="str">
            <v>QR adapters, QR</v>
          </cell>
          <cell r="F90" t="str">
            <v>Front</v>
          </cell>
          <cell r="G90" t="str">
            <v>X6</v>
          </cell>
          <cell r="H90" t="str">
            <v>F8095101</v>
          </cell>
          <cell r="I90">
            <v>43</v>
          </cell>
          <cell r="J90">
            <v>44.5</v>
          </cell>
        </row>
        <row r="91">
          <cell r="A91" t="str">
            <v>R2325155</v>
          </cell>
          <cell r="B91" t="str">
            <v>AKSIUM  (w/o tyre)</v>
          </cell>
          <cell r="C91" t="str">
            <v>10x130</v>
          </cell>
          <cell r="F91" t="str">
            <v>Rear M11</v>
          </cell>
          <cell r="G91" t="str">
            <v>X6</v>
          </cell>
          <cell r="H91" t="str">
            <v>R2325155</v>
          </cell>
          <cell r="I91">
            <v>52</v>
          </cell>
          <cell r="J91">
            <v>53.5</v>
          </cell>
        </row>
        <row r="92">
          <cell r="A92" t="str">
            <v>F8494130</v>
          </cell>
          <cell r="B92" t="str">
            <v>ALLROAD PRO DISC CL 30</v>
          </cell>
          <cell r="C92" t="str">
            <v>12x100</v>
          </cell>
          <cell r="D92" t="str">
            <v>Yksion Elite Allroad UST 30</v>
          </cell>
          <cell r="E92" t="str">
            <v>tubeless valve 35mm, inner tube</v>
          </cell>
          <cell r="F92" t="str">
            <v>Front</v>
          </cell>
          <cell r="G92" t="str">
            <v>X6</v>
          </cell>
          <cell r="H92" t="str">
            <v>F8494130</v>
          </cell>
          <cell r="I92">
            <v>297</v>
          </cell>
          <cell r="J92">
            <v>298.5</v>
          </cell>
        </row>
        <row r="93">
          <cell r="A93" t="str">
            <v>R2952137</v>
          </cell>
          <cell r="B93" t="str">
            <v>ALLROAD PRO DISC CL 30</v>
          </cell>
          <cell r="C93" t="str">
            <v>12x142</v>
          </cell>
          <cell r="F93" t="str">
            <v>Rear M11</v>
          </cell>
          <cell r="G93" t="str">
            <v>X6</v>
          </cell>
          <cell r="H93" t="str">
            <v>R2952137</v>
          </cell>
          <cell r="I93">
            <v>360</v>
          </cell>
          <cell r="J93">
            <v>361.5</v>
          </cell>
        </row>
        <row r="94">
          <cell r="A94" t="str">
            <v>F8503135</v>
          </cell>
          <cell r="B94" t="str">
            <v>ALLROAD PRO DISC CL 35</v>
          </cell>
          <cell r="C94" t="str">
            <v>12x100</v>
          </cell>
          <cell r="D94" t="str">
            <v>Yksion Elite Allroad XL UST 35</v>
          </cell>
          <cell r="E94" t="str">
            <v>tubeless valve 35mm, inner tube</v>
          </cell>
          <cell r="F94" t="str">
            <v>Front</v>
          </cell>
          <cell r="G94" t="str">
            <v>X5</v>
          </cell>
          <cell r="H94" t="str">
            <v>F8503135</v>
          </cell>
          <cell r="I94">
            <v>297</v>
          </cell>
          <cell r="J94">
            <v>298.5</v>
          </cell>
        </row>
        <row r="95">
          <cell r="A95" t="str">
            <v>R2962142</v>
          </cell>
          <cell r="B95" t="str">
            <v>ALLROAD PRO DISC CL 35</v>
          </cell>
          <cell r="C95" t="str">
            <v>12x142</v>
          </cell>
          <cell r="F95" t="str">
            <v>Rear M11</v>
          </cell>
          <cell r="G95" t="str">
            <v>X5</v>
          </cell>
          <cell r="H95" t="str">
            <v>R2962142</v>
          </cell>
          <cell r="I95">
            <v>360</v>
          </cell>
          <cell r="J95">
            <v>361.5</v>
          </cell>
        </row>
        <row r="96">
          <cell r="A96" t="str">
            <v>F8503136</v>
          </cell>
          <cell r="B96" t="str">
            <v>ALLROAD PRO DISC CL 40</v>
          </cell>
          <cell r="C96" t="str">
            <v>12x100</v>
          </cell>
          <cell r="D96" t="str">
            <v>Yksion Elite Allroad XL UST 40</v>
          </cell>
          <cell r="E96" t="str">
            <v>tubeless valve 35mm, inner tube</v>
          </cell>
          <cell r="F96" t="str">
            <v>Front</v>
          </cell>
          <cell r="G96" t="str">
            <v>X5</v>
          </cell>
          <cell r="H96" t="str">
            <v>F8503136</v>
          </cell>
          <cell r="I96">
            <v>297</v>
          </cell>
          <cell r="J96">
            <v>298.5</v>
          </cell>
        </row>
        <row r="97">
          <cell r="A97" t="str">
            <v>R2962143</v>
          </cell>
          <cell r="B97" t="str">
            <v>ALLROAD PRO DISC CL 40</v>
          </cell>
          <cell r="C97" t="str">
            <v>12x142</v>
          </cell>
          <cell r="F97" t="str">
            <v>Rear M11</v>
          </cell>
          <cell r="G97" t="str">
            <v>X5</v>
          </cell>
          <cell r="H97" t="str">
            <v>R2962143</v>
          </cell>
          <cell r="I97">
            <v>360</v>
          </cell>
          <cell r="J97">
            <v>361.5</v>
          </cell>
        </row>
        <row r="98">
          <cell r="A98" t="str">
            <v>F8402101</v>
          </cell>
          <cell r="B98" t="str">
            <v>ALLROAD ELITE ROAD+ DISC CL - 650B (w/o tyre)</v>
          </cell>
          <cell r="C98" t="str">
            <v>12x100</v>
          </cell>
          <cell r="D98" t="str">
            <v>(w/o tyre)</v>
          </cell>
          <cell r="E98" t="str">
            <v>tubeless valve 35mm</v>
          </cell>
          <cell r="F98" t="str">
            <v>Front</v>
          </cell>
          <cell r="G98" t="str">
            <v>X6</v>
          </cell>
          <cell r="H98" t="str">
            <v>F8402101</v>
          </cell>
          <cell r="I98">
            <v>205</v>
          </cell>
          <cell r="J98">
            <v>206.5</v>
          </cell>
        </row>
        <row r="99">
          <cell r="A99" t="str">
            <v>R2837155</v>
          </cell>
          <cell r="B99" t="str">
            <v>ALLROAD ELITE ROAD+ DISC CL - 650B (w/o tyre)</v>
          </cell>
          <cell r="C99" t="str">
            <v>12x142</v>
          </cell>
          <cell r="F99" t="str">
            <v>Rear M11</v>
          </cell>
          <cell r="G99" t="str">
            <v>X6</v>
          </cell>
          <cell r="H99" t="str">
            <v>R2837155</v>
          </cell>
          <cell r="I99">
            <v>252</v>
          </cell>
          <cell r="J99">
            <v>253.5</v>
          </cell>
        </row>
        <row r="100">
          <cell r="A100" t="str">
            <v>F8495130</v>
          </cell>
          <cell r="B100" t="str">
            <v>ALLROAD ELITE DISC CL 30</v>
          </cell>
          <cell r="C100" t="str">
            <v>12x100</v>
          </cell>
          <cell r="D100" t="str">
            <v>Yksion Elite Allroad UST 30</v>
          </cell>
          <cell r="E100" t="str">
            <v>tubeless valve 35mm, inner tube</v>
          </cell>
          <cell r="F100" t="str">
            <v>Front</v>
          </cell>
          <cell r="G100" t="str">
            <v>X6</v>
          </cell>
          <cell r="H100" t="str">
            <v>F8495130</v>
          </cell>
          <cell r="I100">
            <v>217</v>
          </cell>
          <cell r="J100">
            <v>218.5</v>
          </cell>
        </row>
        <row r="101">
          <cell r="A101" t="str">
            <v>R2953137</v>
          </cell>
          <cell r="B101" t="str">
            <v>ALLROAD ELITE DISC CL 30</v>
          </cell>
          <cell r="C101" t="str">
            <v>12x142</v>
          </cell>
          <cell r="F101" t="str">
            <v>Rear M11</v>
          </cell>
          <cell r="G101" t="str">
            <v>X6</v>
          </cell>
          <cell r="H101" t="str">
            <v>R2953137</v>
          </cell>
          <cell r="I101">
            <v>263</v>
          </cell>
          <cell r="J101">
            <v>264.5</v>
          </cell>
        </row>
        <row r="102">
          <cell r="A102" t="str">
            <v>F8504135</v>
          </cell>
          <cell r="B102" t="str">
            <v>ALLROAD ELITE DISC CL 35</v>
          </cell>
          <cell r="C102" t="str">
            <v>12x100</v>
          </cell>
          <cell r="D102" t="str">
            <v>Yksion Elite Allroad UST 35</v>
          </cell>
          <cell r="E102" t="str">
            <v>tubeless valve 35mm, inner tube</v>
          </cell>
          <cell r="F102" t="str">
            <v>Front</v>
          </cell>
          <cell r="G102" t="str">
            <v>X5</v>
          </cell>
          <cell r="H102" t="str">
            <v>F8504135</v>
          </cell>
          <cell r="I102">
            <v>217</v>
          </cell>
          <cell r="J102">
            <v>218.5</v>
          </cell>
        </row>
        <row r="103">
          <cell r="A103" t="str">
            <v>R2963142</v>
          </cell>
          <cell r="B103" t="str">
            <v>ALLROAD ELITE DISC CL 35</v>
          </cell>
          <cell r="C103" t="str">
            <v>12x142</v>
          </cell>
          <cell r="F103" t="str">
            <v>Rear M11</v>
          </cell>
          <cell r="G103" t="str">
            <v>X5</v>
          </cell>
          <cell r="H103" t="str">
            <v>R2963142</v>
          </cell>
          <cell r="I103">
            <v>263</v>
          </cell>
          <cell r="J103">
            <v>264.5</v>
          </cell>
        </row>
        <row r="104">
          <cell r="A104" t="str">
            <v>F8504136</v>
          </cell>
          <cell r="B104" t="str">
            <v>ALLROAD ELITE DISC CL 40</v>
          </cell>
          <cell r="C104" t="str">
            <v>12x100</v>
          </cell>
          <cell r="D104" t="str">
            <v>Yksion Elite Allroad XL UST 40</v>
          </cell>
          <cell r="E104" t="str">
            <v>tubeless valve 35mm, inner tube</v>
          </cell>
          <cell r="F104" t="str">
            <v>Front</v>
          </cell>
          <cell r="G104" t="str">
            <v>X5</v>
          </cell>
          <cell r="H104" t="str">
            <v>F8504136</v>
          </cell>
          <cell r="I104">
            <v>217</v>
          </cell>
          <cell r="J104">
            <v>218.5</v>
          </cell>
        </row>
        <row r="105">
          <cell r="A105" t="str">
            <v>R2963143</v>
          </cell>
          <cell r="B105" t="str">
            <v>ALLROAD ELITE DISC CL 40</v>
          </cell>
          <cell r="C105" t="str">
            <v>12x142</v>
          </cell>
          <cell r="F105" t="str">
            <v>Rear M11</v>
          </cell>
          <cell r="G105" t="str">
            <v>X5</v>
          </cell>
          <cell r="H105" t="str">
            <v>R2963143</v>
          </cell>
          <cell r="I105">
            <v>263</v>
          </cell>
          <cell r="J105">
            <v>264.5</v>
          </cell>
        </row>
        <row r="106">
          <cell r="A106" t="str">
            <v>F8125101</v>
          </cell>
          <cell r="B106" t="str">
            <v>ALLROAD DISC CL (w/o tyre)</v>
          </cell>
          <cell r="C106" t="str">
            <v>12x100</v>
          </cell>
          <cell r="D106" t="str">
            <v>(w/o tyre)</v>
          </cell>
          <cell r="E106" t="str">
            <v>tubeless tape 25mm, tubeless valve 35mm</v>
          </cell>
          <cell r="F106" t="str">
            <v>Front</v>
          </cell>
          <cell r="G106" t="str">
            <v>X6</v>
          </cell>
          <cell r="H106" t="str">
            <v>F8125101</v>
          </cell>
          <cell r="I106">
            <v>67</v>
          </cell>
          <cell r="J106">
            <v>68.5</v>
          </cell>
        </row>
        <row r="107">
          <cell r="A107" t="str">
            <v>R2336155</v>
          </cell>
          <cell r="B107" t="str">
            <v>ALLROAD DISC CL (w/o tyre)</v>
          </cell>
          <cell r="C107" t="str">
            <v>12x142</v>
          </cell>
          <cell r="F107" t="str">
            <v>Rear M11</v>
          </cell>
          <cell r="G107" t="str">
            <v>X6</v>
          </cell>
          <cell r="H107" t="str">
            <v>R2336155</v>
          </cell>
          <cell r="I107">
            <v>82</v>
          </cell>
          <cell r="J107">
            <v>83.5</v>
          </cell>
        </row>
        <row r="108">
          <cell r="A108" t="str">
            <v>F8131101</v>
          </cell>
          <cell r="B108" t="str">
            <v>ALLROAD DISC CL (w/o tyre) 650b</v>
          </cell>
          <cell r="C108" t="str">
            <v>12x100</v>
          </cell>
          <cell r="D108" t="str">
            <v>(w/o tyre)</v>
          </cell>
          <cell r="E108" t="str">
            <v>tubeless tape 25mm, tubeless valve 35mm</v>
          </cell>
          <cell r="F108" t="str">
            <v>Front</v>
          </cell>
          <cell r="G108" t="str">
            <v>X6</v>
          </cell>
          <cell r="H108" t="str">
            <v>F8131101</v>
          </cell>
          <cell r="I108">
            <v>67</v>
          </cell>
          <cell r="J108">
            <v>68.5</v>
          </cell>
        </row>
        <row r="109">
          <cell r="A109" t="str">
            <v>R2338155</v>
          </cell>
          <cell r="B109" t="str">
            <v>ALLROAD DISC CL (w/o tyre) 650b</v>
          </cell>
          <cell r="C109" t="str">
            <v>12x142</v>
          </cell>
          <cell r="F109" t="str">
            <v>Rear M11</v>
          </cell>
          <cell r="G109" t="str">
            <v>X6</v>
          </cell>
          <cell r="H109" t="str">
            <v>R2338155</v>
          </cell>
          <cell r="I109">
            <v>82</v>
          </cell>
          <cell r="J109">
            <v>83.5</v>
          </cell>
        </row>
        <row r="110">
          <cell r="A110" t="str">
            <v>F8237110</v>
          </cell>
          <cell r="B110" t="str">
            <v>E-CROSSMAX 29</v>
          </cell>
          <cell r="C110" t="str">
            <v>Boost 15x110</v>
          </cell>
          <cell r="E110" t="str">
            <v>tubeless tape 37mm, 
tubeless valve 35mm</v>
          </cell>
          <cell r="F110" t="str">
            <v>Front</v>
          </cell>
          <cell r="G110" t="str">
            <v>X6</v>
          </cell>
          <cell r="H110" t="str">
            <v>F8237110</v>
          </cell>
          <cell r="I110">
            <v>86</v>
          </cell>
          <cell r="J110">
            <v>87.5</v>
          </cell>
        </row>
        <row r="111">
          <cell r="A111" t="str">
            <v>R2572110</v>
          </cell>
          <cell r="B111" t="str">
            <v>E-CROSSMAX 29</v>
          </cell>
          <cell r="C111" t="str">
            <v>Boost 12x148</v>
          </cell>
          <cell r="F111" t="str">
            <v>Rear</v>
          </cell>
          <cell r="G111" t="str">
            <v>X6</v>
          </cell>
          <cell r="H111" t="str">
            <v>R2572110</v>
          </cell>
          <cell r="I111">
            <v>104</v>
          </cell>
          <cell r="J111">
            <v>105.5</v>
          </cell>
        </row>
        <row r="112">
          <cell r="A112" t="str">
            <v>R2573110</v>
          </cell>
          <cell r="B112" t="str">
            <v>E-CROSSMAX 29</v>
          </cell>
          <cell r="C112" t="str">
            <v>XD Boost 12x148</v>
          </cell>
          <cell r="F112" t="str">
            <v>Rear XD</v>
          </cell>
          <cell r="G112" t="str">
            <v>X6</v>
          </cell>
          <cell r="H112" t="str">
            <v>R2573110</v>
          </cell>
          <cell r="I112">
            <v>115</v>
          </cell>
          <cell r="J112">
            <v>116.5</v>
          </cell>
        </row>
        <row r="113">
          <cell r="A113" t="str">
            <v>F8228110</v>
          </cell>
          <cell r="B113" t="str">
            <v>E-CROSSMAX 27,5</v>
          </cell>
          <cell r="C113" t="str">
            <v>Boost 15x110</v>
          </cell>
          <cell r="E113" t="str">
            <v>tubeless tape 37mm, 
tubeless valve 35mm</v>
          </cell>
          <cell r="F113" t="str">
            <v>Front</v>
          </cell>
          <cell r="G113" t="str">
            <v>X6</v>
          </cell>
          <cell r="H113" t="str">
            <v>F8228110</v>
          </cell>
          <cell r="I113">
            <v>86</v>
          </cell>
          <cell r="J113">
            <v>87.5</v>
          </cell>
        </row>
        <row r="114">
          <cell r="A114" t="str">
            <v>R2557110</v>
          </cell>
          <cell r="B114" t="str">
            <v>E-CROSSMAX 27,5</v>
          </cell>
          <cell r="C114" t="str">
            <v>Boost 12x148</v>
          </cell>
          <cell r="F114" t="str">
            <v>Rear</v>
          </cell>
          <cell r="G114" t="str">
            <v>X6</v>
          </cell>
          <cell r="H114" t="str">
            <v>R2557110</v>
          </cell>
          <cell r="I114">
            <v>104</v>
          </cell>
          <cell r="J114">
            <v>105.5</v>
          </cell>
        </row>
        <row r="115">
          <cell r="A115" t="str">
            <v>R2558110</v>
          </cell>
          <cell r="B115" t="str">
            <v>E-CROSSMAX 27,5</v>
          </cell>
          <cell r="C115" t="str">
            <v>XD Boost 12x148</v>
          </cell>
          <cell r="F115" t="str">
            <v>Rear XD</v>
          </cell>
          <cell r="G115" t="str">
            <v>X6</v>
          </cell>
          <cell r="H115" t="str">
            <v>R2558110</v>
          </cell>
          <cell r="I115">
            <v>115</v>
          </cell>
          <cell r="J115">
            <v>116.5</v>
          </cell>
        </row>
        <row r="116">
          <cell r="A116" t="str">
            <v>F8418110</v>
          </cell>
          <cell r="B116" t="str">
            <v>E-XA30 ELITE 29 INTL</v>
          </cell>
          <cell r="C116" t="str">
            <v>20x110</v>
          </cell>
          <cell r="E116" t="str">
            <v>tubeless valve 35mm</v>
          </cell>
          <cell r="F116" t="str">
            <v>Front</v>
          </cell>
          <cell r="G116" t="str">
            <v>X6</v>
          </cell>
          <cell r="H116" t="str">
            <v>F8418110</v>
          </cell>
          <cell r="I116">
            <v>133</v>
          </cell>
          <cell r="J116">
            <v>134.5</v>
          </cell>
        </row>
        <row r="117">
          <cell r="A117" t="str">
            <v>F8417110</v>
          </cell>
          <cell r="B117" t="str">
            <v>E-XA30 ELITE 29 INTL</v>
          </cell>
          <cell r="C117" t="str">
            <v>Boost 15x110</v>
          </cell>
          <cell r="F117" t="str">
            <v>Front</v>
          </cell>
          <cell r="G117" t="str">
            <v>X6</v>
          </cell>
          <cell r="H117" t="str">
            <v>F8417110</v>
          </cell>
          <cell r="I117">
            <v>133</v>
          </cell>
          <cell r="J117">
            <v>134.5</v>
          </cell>
        </row>
        <row r="118">
          <cell r="A118" t="str">
            <v>R2866110</v>
          </cell>
          <cell r="B118" t="str">
            <v>E-XA30 ELITE 29 INTL</v>
          </cell>
          <cell r="C118" t="str">
            <v>Boost 12x148</v>
          </cell>
          <cell r="F118" t="str">
            <v>Rear</v>
          </cell>
          <cell r="G118" t="str">
            <v>X6</v>
          </cell>
          <cell r="H118" t="str">
            <v>R2866110</v>
          </cell>
          <cell r="I118">
            <v>163</v>
          </cell>
          <cell r="J118">
            <v>164.5</v>
          </cell>
        </row>
        <row r="119">
          <cell r="A119" t="str">
            <v>R2867110</v>
          </cell>
          <cell r="B119" t="str">
            <v>E-XA30 ELITE 29 INTL</v>
          </cell>
          <cell r="C119" t="str">
            <v>XD Boost 12x148</v>
          </cell>
          <cell r="F119" t="str">
            <v>Rear XD</v>
          </cell>
          <cell r="G119" t="str">
            <v>X6</v>
          </cell>
          <cell r="H119" t="str">
            <v>R2867110</v>
          </cell>
          <cell r="I119">
            <v>163</v>
          </cell>
          <cell r="J119">
            <v>164.5</v>
          </cell>
        </row>
        <row r="120">
          <cell r="A120" t="str">
            <v>F8411110</v>
          </cell>
          <cell r="B120" t="str">
            <v>E-XA30 ELITE 27,5 INTL</v>
          </cell>
          <cell r="C120" t="str">
            <v>20x110</v>
          </cell>
          <cell r="E120" t="str">
            <v>tubeless valve 35mm</v>
          </cell>
          <cell r="F120" t="str">
            <v>Front</v>
          </cell>
          <cell r="G120" t="str">
            <v>X6</v>
          </cell>
          <cell r="H120" t="str">
            <v>F8411110</v>
          </cell>
          <cell r="I120">
            <v>133</v>
          </cell>
          <cell r="J120">
            <v>134.5</v>
          </cell>
        </row>
        <row r="121">
          <cell r="A121" t="str">
            <v>F8410110</v>
          </cell>
          <cell r="B121" t="str">
            <v>E-XA30 ELITE 27,5 INTL</v>
          </cell>
          <cell r="C121" t="str">
            <v>Boost 15x110</v>
          </cell>
          <cell r="F121" t="str">
            <v>Front</v>
          </cell>
          <cell r="G121" t="str">
            <v>X6</v>
          </cell>
          <cell r="H121" t="str">
            <v>F8410110</v>
          </cell>
          <cell r="I121">
            <v>133</v>
          </cell>
          <cell r="J121">
            <v>134.5</v>
          </cell>
        </row>
        <row r="122">
          <cell r="A122" t="str">
            <v>R2849110</v>
          </cell>
          <cell r="B122" t="str">
            <v>E-XA30 ELITE 27,5 INTL</v>
          </cell>
          <cell r="C122" t="str">
            <v>Boost 12x148</v>
          </cell>
          <cell r="F122" t="str">
            <v>Rear</v>
          </cell>
          <cell r="G122" t="str">
            <v>X6</v>
          </cell>
          <cell r="H122" t="str">
            <v>R2849110</v>
          </cell>
          <cell r="I122">
            <v>163</v>
          </cell>
          <cell r="J122">
            <v>164.5</v>
          </cell>
        </row>
        <row r="123">
          <cell r="A123" t="str">
            <v>R2851110</v>
          </cell>
          <cell r="B123" t="str">
            <v>E-XA30 ELITE 27,5 INTL</v>
          </cell>
          <cell r="C123" t="str">
            <v>XD Boost 12x148</v>
          </cell>
          <cell r="F123" t="str">
            <v>Rear XD</v>
          </cell>
          <cell r="G123" t="str">
            <v>X6</v>
          </cell>
          <cell r="H123" t="str">
            <v>R2851110</v>
          </cell>
          <cell r="I123">
            <v>163</v>
          </cell>
          <cell r="J123">
            <v>164.5</v>
          </cell>
        </row>
        <row r="124">
          <cell r="A124" t="str">
            <v>F8260110</v>
          </cell>
          <cell r="B124" t="str">
            <v>E-XA35 27,5 INTL</v>
          </cell>
          <cell r="C124" t="str">
            <v>Boost 15x110</v>
          </cell>
          <cell r="E124" t="str">
            <v>tubeless tape 40mm, 
tubeless valve 35mm</v>
          </cell>
          <cell r="F124" t="str">
            <v>Front</v>
          </cell>
          <cell r="G124" t="str">
            <v>X6</v>
          </cell>
          <cell r="H124" t="str">
            <v>F8260110</v>
          </cell>
          <cell r="I124">
            <v>86</v>
          </cell>
          <cell r="J124">
            <v>87.5</v>
          </cell>
        </row>
        <row r="125">
          <cell r="A125" t="str">
            <v>R2606110</v>
          </cell>
          <cell r="B125" t="str">
            <v>E-XA35 27,5 INTL</v>
          </cell>
          <cell r="C125" t="str">
            <v>Boost 12x148</v>
          </cell>
          <cell r="F125" t="str">
            <v>Rear</v>
          </cell>
          <cell r="G125" t="str">
            <v>X6</v>
          </cell>
          <cell r="H125" t="str">
            <v>R2606110</v>
          </cell>
          <cell r="I125">
            <v>104</v>
          </cell>
          <cell r="J125">
            <v>105.5</v>
          </cell>
        </row>
        <row r="126">
          <cell r="A126" t="str">
            <v>R2607110</v>
          </cell>
          <cell r="B126" t="str">
            <v>E-XA35 27,5 INTL</v>
          </cell>
          <cell r="C126" t="str">
            <v>XD Boost 12x148</v>
          </cell>
          <cell r="F126" t="str">
            <v>Rear XD</v>
          </cell>
          <cell r="G126" t="str">
            <v>X6</v>
          </cell>
          <cell r="H126" t="str">
            <v>R2607110</v>
          </cell>
          <cell r="I126">
            <v>115</v>
          </cell>
          <cell r="J126">
            <v>116.5</v>
          </cell>
        </row>
        <row r="127">
          <cell r="A127" t="str">
            <v>F8366110</v>
          </cell>
          <cell r="B127" t="str">
            <v>E-DEEMAX PRO 27,5 INTL</v>
          </cell>
          <cell r="C127" t="str">
            <v>20x110</v>
          </cell>
          <cell r="E127" t="str">
            <v>tubeless valve 35mm</v>
          </cell>
          <cell r="F127" t="str">
            <v>Front</v>
          </cell>
          <cell r="G127" t="str">
            <v>X6</v>
          </cell>
          <cell r="H127" t="str">
            <v>F8366110</v>
          </cell>
          <cell r="I127">
            <v>279</v>
          </cell>
          <cell r="J127">
            <v>280.5</v>
          </cell>
        </row>
        <row r="128">
          <cell r="A128" t="str">
            <v>F8365110</v>
          </cell>
          <cell r="B128" t="str">
            <v>E-DEEMAX PRO 27,5 INTL</v>
          </cell>
          <cell r="C128" t="str">
            <v>Boost 15x110</v>
          </cell>
          <cell r="F128" t="str">
            <v>Front</v>
          </cell>
          <cell r="G128" t="str">
            <v>X6</v>
          </cell>
          <cell r="H128" t="str">
            <v>F8365110</v>
          </cell>
          <cell r="I128">
            <v>279</v>
          </cell>
          <cell r="J128">
            <v>280.5</v>
          </cell>
        </row>
        <row r="129">
          <cell r="A129" t="str">
            <v>R2787110</v>
          </cell>
          <cell r="B129" t="str">
            <v>E-DEEMAX PRO 27,5 INTL</v>
          </cell>
          <cell r="C129" t="str">
            <v>Boost 12x148</v>
          </cell>
          <cell r="F129" t="str">
            <v>Rear</v>
          </cell>
          <cell r="G129" t="str">
            <v>X6</v>
          </cell>
          <cell r="H129" t="str">
            <v>R2787110</v>
          </cell>
          <cell r="I129">
            <v>341</v>
          </cell>
          <cell r="J129">
            <v>342.5</v>
          </cell>
        </row>
        <row r="130">
          <cell r="A130" t="str">
            <v>R2788110</v>
          </cell>
          <cell r="B130" t="str">
            <v>E-DEEMAX PRO 27,5 INTL</v>
          </cell>
          <cell r="C130" t="str">
            <v>XD Boost 12x148</v>
          </cell>
          <cell r="F130" t="str">
            <v>Rear XD</v>
          </cell>
          <cell r="G130" t="str">
            <v>X6</v>
          </cell>
          <cell r="H130" t="str">
            <v>R2788110</v>
          </cell>
          <cell r="I130">
            <v>341</v>
          </cell>
          <cell r="J130">
            <v>342.5</v>
          </cell>
        </row>
        <row r="131">
          <cell r="A131" t="str">
            <v>F8114110</v>
          </cell>
          <cell r="B131" t="str">
            <v>CROSSMAX PRO CARBON 29 INTL</v>
          </cell>
          <cell r="C131" t="str">
            <v>15x100</v>
          </cell>
          <cell r="E131" t="str">
            <v>FRT : tubeless tape 28mm, 
tubeless valve 35mm
REAR : tubeless tape 25mm, tubeless valve 35mm</v>
          </cell>
          <cell r="F131" t="str">
            <v>Front</v>
          </cell>
          <cell r="G131" t="str">
            <v>X6</v>
          </cell>
          <cell r="H131" t="str">
            <v>F8114110</v>
          </cell>
          <cell r="I131">
            <v>437</v>
          </cell>
          <cell r="J131">
            <v>438.5</v>
          </cell>
        </row>
        <row r="132">
          <cell r="A132" t="str">
            <v>F8113110</v>
          </cell>
          <cell r="B132" t="str">
            <v>CROSSMAX PRO CARBON 29 INTL</v>
          </cell>
          <cell r="C132" t="str">
            <v>Boost 15x110</v>
          </cell>
          <cell r="F132" t="str">
            <v>Front</v>
          </cell>
          <cell r="G132" t="str">
            <v>X6</v>
          </cell>
          <cell r="H132" t="str">
            <v>F8113110</v>
          </cell>
          <cell r="I132">
            <v>437</v>
          </cell>
          <cell r="J132">
            <v>438.5</v>
          </cell>
        </row>
        <row r="133">
          <cell r="A133" t="str">
            <v>R2347110</v>
          </cell>
          <cell r="B133" t="str">
            <v>CROSSMAX PRO CARBON 29 INTL</v>
          </cell>
          <cell r="C133" t="str">
            <v>12x142</v>
          </cell>
          <cell r="F133" t="str">
            <v>Rear</v>
          </cell>
          <cell r="G133" t="str">
            <v>X6</v>
          </cell>
          <cell r="H133" t="str">
            <v>R2347110</v>
          </cell>
          <cell r="I133">
            <v>534</v>
          </cell>
          <cell r="J133">
            <v>535.5</v>
          </cell>
        </row>
        <row r="134">
          <cell r="A134" t="str">
            <v>R2348110</v>
          </cell>
          <cell r="B134" t="str">
            <v>CROSSMAX PRO CARBON 29 INTL</v>
          </cell>
          <cell r="C134" t="str">
            <v>XD/12x142</v>
          </cell>
          <cell r="F134" t="str">
            <v>Rear XD</v>
          </cell>
          <cell r="G134" t="str">
            <v>X6</v>
          </cell>
          <cell r="H134" t="str">
            <v>R2348110</v>
          </cell>
          <cell r="I134">
            <v>534</v>
          </cell>
          <cell r="J134">
            <v>535.5</v>
          </cell>
        </row>
        <row r="135">
          <cell r="A135" t="str">
            <v>R2349110</v>
          </cell>
          <cell r="B135" t="str">
            <v>CROSSMAX PRO CARBON 29 INTL</v>
          </cell>
          <cell r="C135" t="str">
            <v>Boost 12x148</v>
          </cell>
          <cell r="F135" t="str">
            <v>Rear</v>
          </cell>
          <cell r="G135" t="str">
            <v>X6</v>
          </cell>
          <cell r="H135" t="str">
            <v>R2349110</v>
          </cell>
          <cell r="I135">
            <v>534</v>
          </cell>
          <cell r="J135">
            <v>535.5</v>
          </cell>
        </row>
        <row r="136">
          <cell r="A136" t="str">
            <v>R2351110</v>
          </cell>
          <cell r="B136" t="str">
            <v>CROSSMAX PRO CARBON 29 INTL</v>
          </cell>
          <cell r="C136" t="str">
            <v>XD Boost 12x148</v>
          </cell>
          <cell r="F136" t="str">
            <v>Rear XD</v>
          </cell>
          <cell r="G136" t="str">
            <v>X6</v>
          </cell>
          <cell r="H136" t="str">
            <v>R2351110</v>
          </cell>
          <cell r="I136">
            <v>534</v>
          </cell>
          <cell r="J136">
            <v>535.5</v>
          </cell>
        </row>
        <row r="137">
          <cell r="A137" t="str">
            <v>F8117110</v>
          </cell>
          <cell r="B137" t="str">
            <v>CROSSMAX PRO CARBON 27,5 INTL</v>
          </cell>
          <cell r="C137" t="str">
            <v>15x100</v>
          </cell>
          <cell r="E137" t="str">
            <v>FRT : tubeless tape 28mm, 
tubeless valve 35mm
REAR : tubeless tape 25mm, tubeless valve 35mm</v>
          </cell>
          <cell r="F137" t="str">
            <v>Front</v>
          </cell>
          <cell r="G137" t="str">
            <v>X6</v>
          </cell>
          <cell r="H137" t="str">
            <v>F8117110</v>
          </cell>
          <cell r="I137">
            <v>437</v>
          </cell>
          <cell r="J137">
            <v>438.5</v>
          </cell>
        </row>
        <row r="138">
          <cell r="A138" t="str">
            <v>F8118110</v>
          </cell>
          <cell r="B138" t="str">
            <v>CROSSMAX PRO CARBON 27,5 INTL</v>
          </cell>
          <cell r="C138" t="str">
            <v>Boost 15x110</v>
          </cell>
          <cell r="F138" t="str">
            <v>Front</v>
          </cell>
          <cell r="G138" t="str">
            <v>X6</v>
          </cell>
          <cell r="H138" t="str">
            <v>F8118110</v>
          </cell>
          <cell r="I138">
            <v>437</v>
          </cell>
          <cell r="J138">
            <v>438.5</v>
          </cell>
        </row>
        <row r="139">
          <cell r="A139" t="str">
            <v>R2357110</v>
          </cell>
          <cell r="B139" t="str">
            <v>CROSSMAX PRO CARBON 27,5 INTL</v>
          </cell>
          <cell r="C139" t="str">
            <v>12x142</v>
          </cell>
          <cell r="F139" t="str">
            <v>Rear</v>
          </cell>
          <cell r="G139" t="str">
            <v>X6</v>
          </cell>
          <cell r="H139" t="str">
            <v>R2357110</v>
          </cell>
          <cell r="I139">
            <v>534</v>
          </cell>
          <cell r="J139">
            <v>535.5</v>
          </cell>
        </row>
        <row r="140">
          <cell r="A140" t="str">
            <v>R2358110</v>
          </cell>
          <cell r="B140" t="str">
            <v>CROSSMAX PRO CARBON 27,5 INTL</v>
          </cell>
          <cell r="C140" t="str">
            <v>XD/12x142</v>
          </cell>
          <cell r="F140" t="str">
            <v>Rear XD</v>
          </cell>
          <cell r="G140" t="str">
            <v>X6</v>
          </cell>
          <cell r="H140" t="str">
            <v>R2358110</v>
          </cell>
          <cell r="I140">
            <v>534</v>
          </cell>
          <cell r="J140">
            <v>535.5</v>
          </cell>
        </row>
        <row r="141">
          <cell r="A141" t="str">
            <v>R2359110</v>
          </cell>
          <cell r="B141" t="str">
            <v>CROSSMAX PRO CARBON 27,5 INTL</v>
          </cell>
          <cell r="C141" t="str">
            <v>Boost 12x148</v>
          </cell>
          <cell r="F141" t="str">
            <v>Rear</v>
          </cell>
          <cell r="G141" t="str">
            <v>X6</v>
          </cell>
          <cell r="H141" t="str">
            <v>R2359110</v>
          </cell>
          <cell r="I141">
            <v>534</v>
          </cell>
          <cell r="J141">
            <v>535.5</v>
          </cell>
        </row>
        <row r="142">
          <cell r="A142" t="str">
            <v>R2361110</v>
          </cell>
          <cell r="B142" t="str">
            <v>CROSSMAX PRO CARBON 27,5 INTL</v>
          </cell>
          <cell r="C142" t="str">
            <v>XD Boost 12x148</v>
          </cell>
          <cell r="F142" t="str">
            <v>Rear XD</v>
          </cell>
          <cell r="G142" t="str">
            <v>X6</v>
          </cell>
          <cell r="H142" t="str">
            <v>R2361110</v>
          </cell>
          <cell r="I142">
            <v>534</v>
          </cell>
          <cell r="J142">
            <v>535.5</v>
          </cell>
        </row>
        <row r="143">
          <cell r="A143" t="str">
            <v>F8301110</v>
          </cell>
          <cell r="B143" t="str">
            <v>CROSSMAX PRO 29 INTL</v>
          </cell>
          <cell r="C143" t="str">
            <v>15x100</v>
          </cell>
          <cell r="E143" t="str">
            <v>tubeless valve 35mm</v>
          </cell>
          <cell r="F143" t="str">
            <v>Front</v>
          </cell>
          <cell r="G143" t="str">
            <v>X6</v>
          </cell>
          <cell r="H143" t="str">
            <v>F8301110</v>
          </cell>
          <cell r="I143">
            <v>262</v>
          </cell>
          <cell r="J143">
            <v>263.5</v>
          </cell>
        </row>
        <row r="144">
          <cell r="A144" t="str">
            <v>F8302110</v>
          </cell>
          <cell r="B144" t="str">
            <v>CROSSMAX PRO 29 INTL</v>
          </cell>
          <cell r="C144" t="str">
            <v>Boost 15x110</v>
          </cell>
          <cell r="F144" t="str">
            <v>Front</v>
          </cell>
          <cell r="G144" t="str">
            <v>X6</v>
          </cell>
          <cell r="H144" t="str">
            <v>F8302110</v>
          </cell>
          <cell r="I144">
            <v>262</v>
          </cell>
          <cell r="J144">
            <v>263.5</v>
          </cell>
        </row>
        <row r="145">
          <cell r="A145" t="str">
            <v>R2666110</v>
          </cell>
          <cell r="B145" t="str">
            <v>CROSSMAX PRO 29 INTL</v>
          </cell>
          <cell r="C145" t="str">
            <v>12x142</v>
          </cell>
          <cell r="F145" t="str">
            <v>Rear</v>
          </cell>
          <cell r="G145" t="str">
            <v>X6</v>
          </cell>
          <cell r="H145" t="str">
            <v>R2666110</v>
          </cell>
          <cell r="I145">
            <v>319</v>
          </cell>
          <cell r="J145">
            <v>320.5</v>
          </cell>
        </row>
        <row r="146">
          <cell r="A146" t="str">
            <v>R2667110</v>
          </cell>
          <cell r="B146" t="str">
            <v>CROSSMAX PRO 29 INTL</v>
          </cell>
          <cell r="C146" t="str">
            <v>XD/12x142</v>
          </cell>
          <cell r="F146" t="str">
            <v>Rear XD</v>
          </cell>
          <cell r="G146" t="str">
            <v>X6</v>
          </cell>
          <cell r="H146" t="str">
            <v>R2667110</v>
          </cell>
          <cell r="I146">
            <v>319</v>
          </cell>
          <cell r="J146">
            <v>320.5</v>
          </cell>
        </row>
        <row r="147">
          <cell r="A147" t="str">
            <v>R2668110</v>
          </cell>
          <cell r="B147" t="str">
            <v>CROSSMAX PRO 29 INTL</v>
          </cell>
          <cell r="C147" t="str">
            <v>Boost 12x148</v>
          </cell>
          <cell r="F147" t="str">
            <v>Rear</v>
          </cell>
          <cell r="G147" t="str">
            <v>X6</v>
          </cell>
          <cell r="H147" t="str">
            <v>R2668110</v>
          </cell>
          <cell r="I147">
            <v>319</v>
          </cell>
          <cell r="J147">
            <v>320.5</v>
          </cell>
        </row>
        <row r="148">
          <cell r="A148" t="str">
            <v>R2669110</v>
          </cell>
          <cell r="B148" t="str">
            <v>CROSSMAX PRO 29 INTL</v>
          </cell>
          <cell r="C148" t="str">
            <v>XD Boost 12x148</v>
          </cell>
          <cell r="F148" t="str">
            <v>Rear XD</v>
          </cell>
          <cell r="G148" t="str">
            <v>X6</v>
          </cell>
          <cell r="H148" t="str">
            <v>R2669110</v>
          </cell>
          <cell r="I148">
            <v>319</v>
          </cell>
          <cell r="J148">
            <v>320.5</v>
          </cell>
        </row>
        <row r="149">
          <cell r="A149" t="str">
            <v>F8307110</v>
          </cell>
          <cell r="B149" t="str">
            <v>CROSSMAX PRO 27,5 INTL</v>
          </cell>
          <cell r="C149" t="str">
            <v>15x100</v>
          </cell>
          <cell r="E149" t="str">
            <v>tubeless valve 35mm</v>
          </cell>
          <cell r="F149" t="str">
            <v>Front</v>
          </cell>
          <cell r="G149" t="str">
            <v>X6</v>
          </cell>
          <cell r="H149" t="str">
            <v>F8307110</v>
          </cell>
          <cell r="I149">
            <v>262</v>
          </cell>
          <cell r="J149">
            <v>263.5</v>
          </cell>
        </row>
        <row r="150">
          <cell r="A150" t="str">
            <v>F8308110</v>
          </cell>
          <cell r="B150" t="str">
            <v>CROSSMAX PRO 27,5 INTL</v>
          </cell>
          <cell r="C150" t="str">
            <v>Boost 15x110</v>
          </cell>
          <cell r="F150" t="str">
            <v>Front</v>
          </cell>
          <cell r="G150" t="str">
            <v>X6</v>
          </cell>
          <cell r="H150" t="str">
            <v>F8308110</v>
          </cell>
          <cell r="I150">
            <v>262</v>
          </cell>
          <cell r="J150">
            <v>263.5</v>
          </cell>
        </row>
        <row r="151">
          <cell r="A151" t="str">
            <v>R2676110</v>
          </cell>
          <cell r="B151" t="str">
            <v>CROSSMAX PRO 27,5 INTL</v>
          </cell>
          <cell r="C151" t="str">
            <v>12x142</v>
          </cell>
          <cell r="F151" t="str">
            <v>Rear</v>
          </cell>
          <cell r="G151" t="str">
            <v>X6</v>
          </cell>
          <cell r="H151" t="str">
            <v>R2676110</v>
          </cell>
          <cell r="I151">
            <v>319</v>
          </cell>
          <cell r="J151">
            <v>320.5</v>
          </cell>
        </row>
        <row r="152">
          <cell r="A152" t="str">
            <v>R2677110</v>
          </cell>
          <cell r="B152" t="str">
            <v>CROSSMAX PRO 27,5 INTL</v>
          </cell>
          <cell r="C152" t="str">
            <v>XD/12x142</v>
          </cell>
          <cell r="F152" t="str">
            <v>Rear XD</v>
          </cell>
          <cell r="G152" t="str">
            <v>X6</v>
          </cell>
          <cell r="H152" t="str">
            <v>R2677110</v>
          </cell>
          <cell r="I152">
            <v>319</v>
          </cell>
          <cell r="J152">
            <v>320.5</v>
          </cell>
        </row>
        <row r="153">
          <cell r="A153" t="str">
            <v>R2678110</v>
          </cell>
          <cell r="B153" t="str">
            <v>CROSSMAX PRO 27,5 INTL</v>
          </cell>
          <cell r="C153" t="str">
            <v>Boost 12x148</v>
          </cell>
          <cell r="F153" t="str">
            <v>Rear</v>
          </cell>
          <cell r="G153" t="str">
            <v>X6</v>
          </cell>
          <cell r="H153" t="str">
            <v>R2678110</v>
          </cell>
          <cell r="I153">
            <v>319</v>
          </cell>
          <cell r="J153">
            <v>320.5</v>
          </cell>
        </row>
        <row r="154">
          <cell r="A154" t="str">
            <v>R2679110</v>
          </cell>
          <cell r="B154" t="str">
            <v>CROSSMAX PRO 27,5 INTL</v>
          </cell>
          <cell r="C154" t="str">
            <v>XD Boost 12x148</v>
          </cell>
          <cell r="F154" t="str">
            <v>Rear XD</v>
          </cell>
          <cell r="G154" t="str">
            <v>X6</v>
          </cell>
          <cell r="H154" t="str">
            <v>R2679110</v>
          </cell>
          <cell r="I154">
            <v>319</v>
          </cell>
          <cell r="J154">
            <v>320.5</v>
          </cell>
        </row>
        <row r="155">
          <cell r="A155" t="str">
            <v>F8152110</v>
          </cell>
          <cell r="B155" t="str">
            <v>CROSSMAX ELITE CARBON 29</v>
          </cell>
          <cell r="C155" t="str">
            <v>15x100</v>
          </cell>
          <cell r="E155" t="str">
            <v>tubeless tape 28mm, 
tubeless valve 35mm</v>
          </cell>
          <cell r="F155" t="str">
            <v>Front</v>
          </cell>
          <cell r="G155" t="str">
            <v>X6</v>
          </cell>
          <cell r="H155" t="str">
            <v>F8152110</v>
          </cell>
          <cell r="I155">
            <v>369</v>
          </cell>
          <cell r="J155">
            <v>370.5</v>
          </cell>
        </row>
        <row r="156">
          <cell r="A156" t="str">
            <v>F8153110</v>
          </cell>
          <cell r="B156" t="str">
            <v>CROSSMAX ELITE CARBON 29</v>
          </cell>
          <cell r="C156" t="str">
            <v>Boost 15x110</v>
          </cell>
          <cell r="F156" t="str">
            <v>Front</v>
          </cell>
          <cell r="G156" t="str">
            <v>X6</v>
          </cell>
          <cell r="H156" t="str">
            <v>F8153110</v>
          </cell>
          <cell r="I156">
            <v>369</v>
          </cell>
          <cell r="J156">
            <v>370.5</v>
          </cell>
        </row>
        <row r="157">
          <cell r="A157" t="str">
            <v>R2405110</v>
          </cell>
          <cell r="B157" t="str">
            <v>CROSSMAX ELITE CARBON 29</v>
          </cell>
          <cell r="C157" t="str">
            <v>12x142</v>
          </cell>
          <cell r="F157" t="str">
            <v>Rear</v>
          </cell>
          <cell r="G157" t="str">
            <v>X6</v>
          </cell>
          <cell r="H157" t="str">
            <v>R2405110</v>
          </cell>
          <cell r="I157">
            <v>449</v>
          </cell>
          <cell r="J157">
            <v>450.5</v>
          </cell>
        </row>
        <row r="158">
          <cell r="A158" t="str">
            <v>R2406110</v>
          </cell>
          <cell r="B158" t="str">
            <v>CROSSMAX ELITE CARBON 29</v>
          </cell>
          <cell r="C158" t="str">
            <v>XD/12x142</v>
          </cell>
          <cell r="F158" t="str">
            <v>Rear XD</v>
          </cell>
          <cell r="G158" t="str">
            <v>X6</v>
          </cell>
          <cell r="H158" t="str">
            <v>R2406110</v>
          </cell>
          <cell r="I158">
            <v>449</v>
          </cell>
          <cell r="J158">
            <v>450.5</v>
          </cell>
        </row>
        <row r="159">
          <cell r="A159" t="str">
            <v>R2407110</v>
          </cell>
          <cell r="B159" t="str">
            <v>CROSSMAX ELITE CARBON 29</v>
          </cell>
          <cell r="C159" t="str">
            <v>Boost 12x148</v>
          </cell>
          <cell r="F159" t="str">
            <v>Rear</v>
          </cell>
          <cell r="G159" t="str">
            <v>X6</v>
          </cell>
          <cell r="H159" t="str">
            <v>R2407110</v>
          </cell>
          <cell r="I159">
            <v>449</v>
          </cell>
          <cell r="J159">
            <v>450.5</v>
          </cell>
        </row>
        <row r="160">
          <cell r="A160" t="str">
            <v>R2408110</v>
          </cell>
          <cell r="B160" t="str">
            <v>CROSSMAX ELITE CARBON 29</v>
          </cell>
          <cell r="C160" t="str">
            <v>XD Boost 12x148</v>
          </cell>
          <cell r="F160" t="str">
            <v>Rear XD</v>
          </cell>
          <cell r="G160" t="str">
            <v>X6</v>
          </cell>
          <cell r="H160" t="str">
            <v>R2408110</v>
          </cell>
          <cell r="I160">
            <v>449</v>
          </cell>
          <cell r="J160">
            <v>450.5</v>
          </cell>
        </row>
        <row r="161">
          <cell r="A161" t="str">
            <v>F8157110</v>
          </cell>
          <cell r="B161" t="str">
            <v>CROSSMAX ELITE CARBON 27,5</v>
          </cell>
          <cell r="C161" t="str">
            <v>15x100</v>
          </cell>
          <cell r="E161" t="str">
            <v>tubeless tape 28mm, 
tubeless valve 35mm</v>
          </cell>
          <cell r="F161" t="str">
            <v>Front</v>
          </cell>
          <cell r="G161" t="str">
            <v>X6</v>
          </cell>
          <cell r="H161" t="str">
            <v>F8157110</v>
          </cell>
          <cell r="I161">
            <v>369</v>
          </cell>
          <cell r="J161">
            <v>370.5</v>
          </cell>
        </row>
        <row r="162">
          <cell r="A162" t="str">
            <v>F8158110</v>
          </cell>
          <cell r="B162" t="str">
            <v>CROSSMAX ELITE CARBON 27,5</v>
          </cell>
          <cell r="C162" t="str">
            <v>Boost 15x110</v>
          </cell>
          <cell r="F162" t="str">
            <v>Front</v>
          </cell>
          <cell r="G162" t="str">
            <v>X6</v>
          </cell>
          <cell r="H162" t="str">
            <v>F8158110</v>
          </cell>
          <cell r="I162">
            <v>369</v>
          </cell>
          <cell r="J162">
            <v>370.5</v>
          </cell>
        </row>
        <row r="163">
          <cell r="A163" t="str">
            <v>R2415110</v>
          </cell>
          <cell r="B163" t="str">
            <v>CROSSMAX ELITE CARBON 27,5</v>
          </cell>
          <cell r="C163" t="str">
            <v>12x142</v>
          </cell>
          <cell r="F163" t="str">
            <v>Rear</v>
          </cell>
          <cell r="G163" t="str">
            <v>X6</v>
          </cell>
          <cell r="H163" t="str">
            <v>R2415110</v>
          </cell>
          <cell r="I163">
            <v>449</v>
          </cell>
          <cell r="J163">
            <v>450.5</v>
          </cell>
        </row>
        <row r="164">
          <cell r="A164" t="str">
            <v>R2416110</v>
          </cell>
          <cell r="B164" t="str">
            <v>CROSSMAX ELITE CARBON 27,5</v>
          </cell>
          <cell r="C164" t="str">
            <v>XD/12x142</v>
          </cell>
          <cell r="F164" t="str">
            <v>Rear XD</v>
          </cell>
          <cell r="G164" t="str">
            <v>X6</v>
          </cell>
          <cell r="H164" t="str">
            <v>R2416110</v>
          </cell>
          <cell r="I164">
            <v>449</v>
          </cell>
          <cell r="J164">
            <v>450.5</v>
          </cell>
        </row>
        <row r="165">
          <cell r="A165" t="str">
            <v>R2417110</v>
          </cell>
          <cell r="B165" t="str">
            <v>CROSSMAX ELITE CARBON 27,5</v>
          </cell>
          <cell r="C165" t="str">
            <v>Boost 12x148</v>
          </cell>
          <cell r="F165" t="str">
            <v>Rear</v>
          </cell>
          <cell r="G165" t="str">
            <v>X6</v>
          </cell>
          <cell r="H165" t="str">
            <v>R2417110</v>
          </cell>
          <cell r="I165">
            <v>449</v>
          </cell>
          <cell r="J165">
            <v>450.5</v>
          </cell>
        </row>
        <row r="166">
          <cell r="A166" t="str">
            <v>R2418110</v>
          </cell>
          <cell r="B166" t="str">
            <v>CROSSMAX ELITE CARBON 27,5</v>
          </cell>
          <cell r="C166" t="str">
            <v>XD Boost 12x148</v>
          </cell>
          <cell r="F166" t="str">
            <v>Rear XD</v>
          </cell>
          <cell r="G166" t="str">
            <v>X6</v>
          </cell>
          <cell r="H166" t="str">
            <v>R2418110</v>
          </cell>
          <cell r="I166">
            <v>449</v>
          </cell>
          <cell r="J166">
            <v>450.5</v>
          </cell>
        </row>
        <row r="167">
          <cell r="A167" t="str">
            <v>F8313110</v>
          </cell>
          <cell r="B167" t="str">
            <v>CROSSMAX ELITE 29 INTL Black</v>
          </cell>
          <cell r="C167" t="str">
            <v>15x100</v>
          </cell>
          <cell r="E167" t="str">
            <v>tubeless valve 35mm</v>
          </cell>
          <cell r="F167" t="str">
            <v>Front</v>
          </cell>
          <cell r="G167" t="str">
            <v>X6</v>
          </cell>
          <cell r="H167" t="str">
            <v>F8313110</v>
          </cell>
          <cell r="I167">
            <v>118</v>
          </cell>
          <cell r="J167">
            <v>119.5</v>
          </cell>
        </row>
        <row r="168">
          <cell r="A168" t="str">
            <v>F8314110</v>
          </cell>
          <cell r="B168" t="str">
            <v>CROSSMAX ELITE 29 INTL Black</v>
          </cell>
          <cell r="C168" t="str">
            <v>Boost 15x110</v>
          </cell>
          <cell r="F168" t="str">
            <v>Front</v>
          </cell>
          <cell r="G168" t="str">
            <v>X6</v>
          </cell>
          <cell r="H168" t="str">
            <v>F8314110</v>
          </cell>
          <cell r="I168">
            <v>118</v>
          </cell>
          <cell r="J168">
            <v>119.5</v>
          </cell>
        </row>
        <row r="169">
          <cell r="A169" t="str">
            <v>R2688110</v>
          </cell>
          <cell r="B169" t="str">
            <v>CROSSMAX ELITE 29 INTL Black</v>
          </cell>
          <cell r="C169" t="str">
            <v>12x142</v>
          </cell>
          <cell r="F169" t="str">
            <v>Rear</v>
          </cell>
          <cell r="G169" t="str">
            <v>X6</v>
          </cell>
          <cell r="H169" t="str">
            <v>R2688110</v>
          </cell>
          <cell r="I169">
            <v>143</v>
          </cell>
          <cell r="J169">
            <v>144.5</v>
          </cell>
        </row>
        <row r="170">
          <cell r="A170" t="str">
            <v>R2689110</v>
          </cell>
          <cell r="B170" t="str">
            <v>CROSSMAX ELITE 29 INTL Black</v>
          </cell>
          <cell r="C170" t="str">
            <v>XD/12x142</v>
          </cell>
          <cell r="F170" t="str">
            <v>Rear XD</v>
          </cell>
          <cell r="G170" t="str">
            <v>X6</v>
          </cell>
          <cell r="H170" t="str">
            <v>R2689110</v>
          </cell>
          <cell r="I170">
            <v>143</v>
          </cell>
          <cell r="J170">
            <v>144.5</v>
          </cell>
        </row>
        <row r="171">
          <cell r="A171" t="str">
            <v>R2691110</v>
          </cell>
          <cell r="B171" t="str">
            <v>CROSSMAX ELITE 29 INTL Black</v>
          </cell>
          <cell r="C171" t="str">
            <v>Boost 12x148</v>
          </cell>
          <cell r="F171" t="str">
            <v>Rear</v>
          </cell>
          <cell r="G171" t="str">
            <v>X6</v>
          </cell>
          <cell r="H171" t="str">
            <v>R2691110</v>
          </cell>
          <cell r="I171">
            <v>143</v>
          </cell>
          <cell r="J171">
            <v>144.5</v>
          </cell>
        </row>
        <row r="172">
          <cell r="A172" t="str">
            <v>R2692110</v>
          </cell>
          <cell r="B172" t="str">
            <v>CROSSMAX ELITE 29 INTL Black</v>
          </cell>
          <cell r="C172" t="str">
            <v>XD Boost 12x148</v>
          </cell>
          <cell r="F172" t="str">
            <v>Rear XD</v>
          </cell>
          <cell r="G172" t="str">
            <v>X6</v>
          </cell>
          <cell r="H172" t="str">
            <v>R2692110</v>
          </cell>
          <cell r="I172">
            <v>143</v>
          </cell>
          <cell r="J172">
            <v>144.5</v>
          </cell>
        </row>
        <row r="173">
          <cell r="A173" t="str">
            <v>F8319110</v>
          </cell>
          <cell r="B173" t="str">
            <v>CROSSMAX ELITE 27,5 INTL Black</v>
          </cell>
          <cell r="C173" t="str">
            <v>15x100</v>
          </cell>
          <cell r="E173" t="str">
            <v>tubeless valve 35mm</v>
          </cell>
          <cell r="F173" t="str">
            <v>Front</v>
          </cell>
          <cell r="G173" t="str">
            <v>X6</v>
          </cell>
          <cell r="H173" t="str">
            <v>F8319110</v>
          </cell>
          <cell r="I173">
            <v>118</v>
          </cell>
          <cell r="J173">
            <v>119.5</v>
          </cell>
        </row>
        <row r="174">
          <cell r="A174" t="str">
            <v>F8320110</v>
          </cell>
          <cell r="B174" t="str">
            <v>CROSSMAX ELITE 27,5 INTL Black</v>
          </cell>
          <cell r="C174" t="str">
            <v>Boost 15x110</v>
          </cell>
          <cell r="F174" t="str">
            <v>Front</v>
          </cell>
          <cell r="G174" t="str">
            <v>X6</v>
          </cell>
          <cell r="H174" t="str">
            <v>F8320110</v>
          </cell>
          <cell r="I174">
            <v>118</v>
          </cell>
          <cell r="J174">
            <v>119.5</v>
          </cell>
        </row>
        <row r="175">
          <cell r="A175" t="str">
            <v>R2699110</v>
          </cell>
          <cell r="B175" t="str">
            <v>CROSSMAX ELITE 27,5 INTL Black</v>
          </cell>
          <cell r="C175" t="str">
            <v>12x142</v>
          </cell>
          <cell r="F175" t="str">
            <v>Rear</v>
          </cell>
          <cell r="G175" t="str">
            <v>X6</v>
          </cell>
          <cell r="H175" t="str">
            <v>R2699110</v>
          </cell>
          <cell r="I175">
            <v>143</v>
          </cell>
          <cell r="J175">
            <v>144.5</v>
          </cell>
        </row>
        <row r="176">
          <cell r="A176" t="str">
            <v>R2701110</v>
          </cell>
          <cell r="B176" t="str">
            <v>CROSSMAX ELITE 27,5 INTL Black</v>
          </cell>
          <cell r="C176" t="str">
            <v>XD/12x142</v>
          </cell>
          <cell r="F176" t="str">
            <v>Rear XD</v>
          </cell>
          <cell r="G176" t="str">
            <v>X6</v>
          </cell>
          <cell r="H176" t="str">
            <v>R2701110</v>
          </cell>
          <cell r="I176">
            <v>143</v>
          </cell>
          <cell r="J176">
            <v>144.5</v>
          </cell>
        </row>
        <row r="177">
          <cell r="A177" t="str">
            <v>R2702110</v>
          </cell>
          <cell r="B177" t="str">
            <v>CROSSMAX ELITE 27,5 INTL Black</v>
          </cell>
          <cell r="C177" t="str">
            <v>Boost 12x148</v>
          </cell>
          <cell r="F177" t="str">
            <v>Rear</v>
          </cell>
          <cell r="G177" t="str">
            <v>X6</v>
          </cell>
          <cell r="H177" t="str">
            <v>R2702110</v>
          </cell>
          <cell r="I177">
            <v>143</v>
          </cell>
          <cell r="J177">
            <v>144.5</v>
          </cell>
        </row>
        <row r="178">
          <cell r="A178" t="str">
            <v>R2703110</v>
          </cell>
          <cell r="B178" t="str">
            <v>CROSSMAX ELITE 27,5 INTL Black</v>
          </cell>
          <cell r="C178" t="str">
            <v>XD Boost 12x148</v>
          </cell>
          <cell r="F178" t="str">
            <v>Rear XD</v>
          </cell>
          <cell r="G178" t="str">
            <v>X6</v>
          </cell>
          <cell r="H178" t="str">
            <v>R2703110</v>
          </cell>
          <cell r="I178">
            <v>143</v>
          </cell>
          <cell r="J178">
            <v>144.5</v>
          </cell>
        </row>
        <row r="179">
          <cell r="A179" t="str">
            <v>F8167110</v>
          </cell>
          <cell r="B179" t="str">
            <v xml:space="preserve">CROSSMAX LIGHT 29            </v>
          </cell>
          <cell r="C179" t="str">
            <v>15x100</v>
          </cell>
          <cell r="E179" t="str">
            <v>tubeless tape 28mm, 
tubeless valve 35mm</v>
          </cell>
          <cell r="F179" t="str">
            <v>Front</v>
          </cell>
          <cell r="G179" t="str">
            <v>X6</v>
          </cell>
          <cell r="H179" t="str">
            <v>F8167110</v>
          </cell>
          <cell r="I179">
            <v>91</v>
          </cell>
          <cell r="J179">
            <v>92.5</v>
          </cell>
        </row>
        <row r="180">
          <cell r="A180" t="str">
            <v>F8169110</v>
          </cell>
          <cell r="B180" t="str">
            <v xml:space="preserve">CROSSMAX LIGHT 29            </v>
          </cell>
          <cell r="C180" t="str">
            <v>Boost 15x110</v>
          </cell>
          <cell r="F180" t="str">
            <v>Front</v>
          </cell>
          <cell r="G180" t="str">
            <v>X6</v>
          </cell>
          <cell r="H180" t="str">
            <v>F8169110</v>
          </cell>
          <cell r="I180">
            <v>91</v>
          </cell>
          <cell r="J180">
            <v>92.5</v>
          </cell>
        </row>
        <row r="181">
          <cell r="A181" t="str">
            <v>R2443110</v>
          </cell>
          <cell r="B181" t="str">
            <v xml:space="preserve">CROSSMAX LIGHT 29            </v>
          </cell>
          <cell r="C181" t="str">
            <v>12x142</v>
          </cell>
          <cell r="F181" t="str">
            <v>Rear</v>
          </cell>
          <cell r="G181" t="str">
            <v>X6</v>
          </cell>
          <cell r="H181" t="str">
            <v>R2443110</v>
          </cell>
          <cell r="I181">
            <v>112</v>
          </cell>
          <cell r="J181">
            <v>113.5</v>
          </cell>
        </row>
        <row r="182">
          <cell r="A182" t="str">
            <v>R2444110</v>
          </cell>
          <cell r="B182" t="str">
            <v xml:space="preserve">CROSSMAX LIGHT 29            </v>
          </cell>
          <cell r="C182" t="str">
            <v>XD/12x142</v>
          </cell>
          <cell r="F182" t="str">
            <v>Rear XD</v>
          </cell>
          <cell r="G182" t="str">
            <v>X6</v>
          </cell>
          <cell r="H182" t="str">
            <v>R2444110</v>
          </cell>
          <cell r="I182">
            <v>123</v>
          </cell>
          <cell r="J182">
            <v>124.5</v>
          </cell>
        </row>
        <row r="183">
          <cell r="A183" t="str">
            <v>R2445110</v>
          </cell>
          <cell r="B183" t="str">
            <v xml:space="preserve">CROSSMAX LIGHT 29            </v>
          </cell>
          <cell r="C183" t="str">
            <v>Boost 12x148</v>
          </cell>
          <cell r="F183" t="str">
            <v>Rear</v>
          </cell>
          <cell r="G183" t="str">
            <v>X6</v>
          </cell>
          <cell r="H183" t="str">
            <v>R2445110</v>
          </cell>
          <cell r="I183">
            <v>112</v>
          </cell>
          <cell r="J183">
            <v>113.5</v>
          </cell>
        </row>
        <row r="184">
          <cell r="A184" t="str">
            <v>R2446110</v>
          </cell>
          <cell r="B184" t="str">
            <v xml:space="preserve">CROSSMAX LIGHT 29            </v>
          </cell>
          <cell r="C184" t="str">
            <v>XD Boost 12x148</v>
          </cell>
          <cell r="F184" t="str">
            <v>Rear XD</v>
          </cell>
          <cell r="G184" t="str">
            <v>X6</v>
          </cell>
          <cell r="H184" t="str">
            <v>R2446110</v>
          </cell>
          <cell r="I184">
            <v>123</v>
          </cell>
          <cell r="J184">
            <v>124.5</v>
          </cell>
        </row>
        <row r="185">
          <cell r="A185" t="str">
            <v>F8184110</v>
          </cell>
          <cell r="B185" t="str">
            <v>CROSSMAX 29</v>
          </cell>
          <cell r="C185" t="str">
            <v>9x100</v>
          </cell>
          <cell r="E185" t="str">
            <v>tubeless tape 25mm, 
tubeless valve 35m. 
QR adapters &amp; QR for 9mm only</v>
          </cell>
          <cell r="F185" t="str">
            <v>Front</v>
          </cell>
          <cell r="G185" t="str">
            <v>X6</v>
          </cell>
          <cell r="H185" t="str">
            <v>F8184110</v>
          </cell>
          <cell r="I185">
            <v>70</v>
          </cell>
          <cell r="J185">
            <v>71.5</v>
          </cell>
        </row>
        <row r="186">
          <cell r="A186" t="str">
            <v>F8185110</v>
          </cell>
          <cell r="B186" t="str">
            <v>CROSSMAX 29</v>
          </cell>
          <cell r="C186" t="str">
            <v>15x100</v>
          </cell>
          <cell r="F186" t="str">
            <v>Front</v>
          </cell>
          <cell r="G186" t="str">
            <v>X6</v>
          </cell>
          <cell r="H186" t="str">
            <v>F8185110</v>
          </cell>
          <cell r="I186">
            <v>70</v>
          </cell>
          <cell r="J186">
            <v>71.5</v>
          </cell>
        </row>
        <row r="187">
          <cell r="A187" t="str">
            <v>F8186110</v>
          </cell>
          <cell r="B187" t="str">
            <v>CROSSMAX 29</v>
          </cell>
          <cell r="C187" t="str">
            <v>Boost 15x110</v>
          </cell>
          <cell r="F187" t="str">
            <v>Front</v>
          </cell>
          <cell r="G187" t="str">
            <v>X6</v>
          </cell>
          <cell r="H187" t="str">
            <v>F8186110</v>
          </cell>
          <cell r="I187">
            <v>70</v>
          </cell>
          <cell r="J187">
            <v>71.5</v>
          </cell>
        </row>
        <row r="188">
          <cell r="A188" t="str">
            <v>R2471110</v>
          </cell>
          <cell r="B188" t="str">
            <v>CROSSMAX 29</v>
          </cell>
          <cell r="C188" t="str">
            <v>9x135</v>
          </cell>
          <cell r="F188" t="str">
            <v>Rear</v>
          </cell>
          <cell r="G188" t="str">
            <v>X6</v>
          </cell>
          <cell r="H188" t="str">
            <v>R2471110</v>
          </cell>
          <cell r="I188">
            <v>85</v>
          </cell>
          <cell r="J188">
            <v>86.5</v>
          </cell>
        </row>
        <row r="189">
          <cell r="A189" t="str">
            <v>R2472110</v>
          </cell>
          <cell r="B189" t="str">
            <v>CROSSMAX 29</v>
          </cell>
          <cell r="C189" t="str">
            <v>12x142</v>
          </cell>
          <cell r="F189" t="str">
            <v>Rear</v>
          </cell>
          <cell r="G189" t="str">
            <v>X6</v>
          </cell>
          <cell r="H189" t="str">
            <v>R2472110</v>
          </cell>
          <cell r="I189">
            <v>85</v>
          </cell>
          <cell r="J189">
            <v>86.5</v>
          </cell>
        </row>
        <row r="190">
          <cell r="A190" t="str">
            <v>R2473110</v>
          </cell>
          <cell r="B190" t="str">
            <v>CROSSMAX 29</v>
          </cell>
          <cell r="C190" t="str">
            <v>XD/12x142</v>
          </cell>
          <cell r="F190" t="str">
            <v>Rear XD</v>
          </cell>
          <cell r="G190" t="str">
            <v>X6</v>
          </cell>
          <cell r="H190" t="str">
            <v>R2473110</v>
          </cell>
          <cell r="I190">
            <v>97</v>
          </cell>
          <cell r="J190">
            <v>98.5</v>
          </cell>
        </row>
        <row r="191">
          <cell r="A191" t="str">
            <v>R2474110</v>
          </cell>
          <cell r="B191" t="str">
            <v>CROSSMAX 29</v>
          </cell>
          <cell r="C191" t="str">
            <v>Boost 12x148</v>
          </cell>
          <cell r="F191" t="str">
            <v>Rear</v>
          </cell>
          <cell r="G191" t="str">
            <v>X6</v>
          </cell>
          <cell r="H191" t="str">
            <v>R2474110</v>
          </cell>
          <cell r="I191">
            <v>85</v>
          </cell>
          <cell r="J191">
            <v>86.5</v>
          </cell>
        </row>
        <row r="192">
          <cell r="A192" t="str">
            <v>R2475110</v>
          </cell>
          <cell r="B192" t="str">
            <v>CROSSMAX 29</v>
          </cell>
          <cell r="C192" t="str">
            <v>XD Boost 12x148</v>
          </cell>
          <cell r="F192" t="str">
            <v>Rear XD</v>
          </cell>
          <cell r="G192" t="str">
            <v>X6</v>
          </cell>
          <cell r="H192" t="str">
            <v>R2475110</v>
          </cell>
          <cell r="I192">
            <v>97</v>
          </cell>
          <cell r="J192">
            <v>98.5</v>
          </cell>
        </row>
        <row r="193">
          <cell r="A193" t="str">
            <v>F8189110</v>
          </cell>
          <cell r="B193" t="str">
            <v>CROSSMAX 27,5</v>
          </cell>
          <cell r="C193" t="str">
            <v>9x100</v>
          </cell>
          <cell r="E193" t="str">
            <v>tubeless tape 25mm, 
tubeless valve 35m. 
QR adapters &amp; QR for 9mm only</v>
          </cell>
          <cell r="F193" t="str">
            <v>Front</v>
          </cell>
          <cell r="G193" t="str">
            <v>X6</v>
          </cell>
          <cell r="H193" t="str">
            <v>F8189110</v>
          </cell>
          <cell r="I193">
            <v>70</v>
          </cell>
          <cell r="J193">
            <v>71.5</v>
          </cell>
        </row>
        <row r="194">
          <cell r="A194" t="str">
            <v>F8190110</v>
          </cell>
          <cell r="B194" t="str">
            <v>CROSSMAX 27,5</v>
          </cell>
          <cell r="C194" t="str">
            <v>15x100</v>
          </cell>
          <cell r="F194" t="str">
            <v>Front</v>
          </cell>
          <cell r="G194" t="str">
            <v>X6</v>
          </cell>
          <cell r="H194" t="str">
            <v>F8190110</v>
          </cell>
          <cell r="I194">
            <v>70</v>
          </cell>
          <cell r="J194">
            <v>71.5</v>
          </cell>
        </row>
        <row r="195">
          <cell r="A195" t="str">
            <v>F8191110</v>
          </cell>
          <cell r="B195" t="str">
            <v>CROSSMAX 27,5</v>
          </cell>
          <cell r="C195" t="str">
            <v>Boost 15x110</v>
          </cell>
          <cell r="F195" t="str">
            <v>Front</v>
          </cell>
          <cell r="G195" t="str">
            <v>X6</v>
          </cell>
          <cell r="H195" t="str">
            <v>F8191110</v>
          </cell>
          <cell r="I195">
            <v>70</v>
          </cell>
          <cell r="J195">
            <v>71.5</v>
          </cell>
        </row>
        <row r="196">
          <cell r="A196" t="str">
            <v>R2481110</v>
          </cell>
          <cell r="B196" t="str">
            <v>CROSSMAX 27,5</v>
          </cell>
          <cell r="C196" t="str">
            <v>9x135</v>
          </cell>
          <cell r="F196" t="str">
            <v>Rear</v>
          </cell>
          <cell r="G196" t="str">
            <v>X6</v>
          </cell>
          <cell r="H196" t="str">
            <v>R2481110</v>
          </cell>
          <cell r="I196">
            <v>85</v>
          </cell>
          <cell r="J196">
            <v>86.5</v>
          </cell>
        </row>
        <row r="197">
          <cell r="A197" t="str">
            <v>R2482110</v>
          </cell>
          <cell r="B197" t="str">
            <v>CROSSMAX 27,5</v>
          </cell>
          <cell r="C197" t="str">
            <v>12x142</v>
          </cell>
          <cell r="F197" t="str">
            <v>Rear</v>
          </cell>
          <cell r="G197" t="str">
            <v>X6</v>
          </cell>
          <cell r="H197" t="str">
            <v>R2482110</v>
          </cell>
          <cell r="I197">
            <v>85</v>
          </cell>
          <cell r="J197">
            <v>86.5</v>
          </cell>
        </row>
        <row r="198">
          <cell r="A198" t="str">
            <v>R2483110</v>
          </cell>
          <cell r="B198" t="str">
            <v>CROSSMAX 27,5</v>
          </cell>
          <cell r="C198" t="str">
            <v>XD/12x142</v>
          </cell>
          <cell r="F198" t="str">
            <v>Rear XD</v>
          </cell>
          <cell r="G198" t="str">
            <v>X6</v>
          </cell>
          <cell r="H198" t="str">
            <v>R2483110</v>
          </cell>
          <cell r="I198">
            <v>97</v>
          </cell>
          <cell r="J198">
            <v>98.5</v>
          </cell>
        </row>
        <row r="199">
          <cell r="A199" t="str">
            <v>R2484110</v>
          </cell>
          <cell r="B199" t="str">
            <v>CROSSMAX 27,5</v>
          </cell>
          <cell r="C199" t="str">
            <v>Boost 12x148</v>
          </cell>
          <cell r="F199" t="str">
            <v>Rear</v>
          </cell>
          <cell r="G199" t="str">
            <v>X6</v>
          </cell>
          <cell r="H199" t="str">
            <v>R2484110</v>
          </cell>
          <cell r="I199">
            <v>85</v>
          </cell>
          <cell r="J199">
            <v>86.5</v>
          </cell>
        </row>
        <row r="200">
          <cell r="A200" t="str">
            <v>R2485110</v>
          </cell>
          <cell r="B200" t="str">
            <v>CROSSMAX 27,5</v>
          </cell>
          <cell r="C200" t="str">
            <v>XD Boost 12x148</v>
          </cell>
          <cell r="F200" t="str">
            <v>Rear XD</v>
          </cell>
          <cell r="G200" t="str">
            <v>X6</v>
          </cell>
          <cell r="H200" t="str">
            <v>R2485110</v>
          </cell>
          <cell r="I200">
            <v>97</v>
          </cell>
          <cell r="J200">
            <v>98.5</v>
          </cell>
        </row>
        <row r="201">
          <cell r="A201" t="str">
            <v>F8498110</v>
          </cell>
          <cell r="B201" t="str">
            <v>CROSSRIDE FTS-X 29 INTL (w/o tyre)</v>
          </cell>
          <cell r="C201" t="str">
            <v>9x100</v>
          </cell>
          <cell r="E201" t="str">
            <v>QR adapters, QR</v>
          </cell>
          <cell r="F201" t="str">
            <v>Front</v>
          </cell>
          <cell r="G201" t="str">
            <v>X6</v>
          </cell>
          <cell r="H201" t="str">
            <v>F8498110</v>
          </cell>
          <cell r="I201">
            <v>49</v>
          </cell>
          <cell r="J201">
            <v>50.5</v>
          </cell>
        </row>
        <row r="202">
          <cell r="A202" t="str">
            <v>F8497110</v>
          </cell>
          <cell r="B202" t="str">
            <v>CROSSRIDE FTS-X 29 INTL (w/o tyre)</v>
          </cell>
          <cell r="C202" t="str">
            <v>15x100</v>
          </cell>
          <cell r="F202" t="str">
            <v>Front</v>
          </cell>
          <cell r="G202" t="str">
            <v>X6</v>
          </cell>
          <cell r="H202" t="str">
            <v>F8497110</v>
          </cell>
          <cell r="I202">
            <v>49</v>
          </cell>
          <cell r="J202">
            <v>50.5</v>
          </cell>
        </row>
        <row r="203">
          <cell r="A203" t="str">
            <v>R2958110</v>
          </cell>
          <cell r="B203" t="str">
            <v>CROSSRIDE FTS-X 29 INTL (w/o tyre)</v>
          </cell>
          <cell r="C203" t="str">
            <v>9x135</v>
          </cell>
          <cell r="F203" t="str">
            <v>Rear</v>
          </cell>
          <cell r="G203" t="str">
            <v>X6</v>
          </cell>
          <cell r="H203" t="str">
            <v>R2958110</v>
          </cell>
          <cell r="I203">
            <v>58</v>
          </cell>
          <cell r="J203">
            <v>59.5</v>
          </cell>
        </row>
        <row r="204">
          <cell r="A204" t="str">
            <v>F8500110</v>
          </cell>
          <cell r="B204" t="str">
            <v>CROSSRIDE FTS-X 27,5 INTL (w/o tyre)</v>
          </cell>
          <cell r="C204" t="str">
            <v>9x100</v>
          </cell>
          <cell r="E204" t="str">
            <v>QR adapters, QR</v>
          </cell>
          <cell r="F204" t="str">
            <v>Front</v>
          </cell>
          <cell r="G204" t="str">
            <v>X6</v>
          </cell>
          <cell r="H204" t="str">
            <v>F8500110</v>
          </cell>
          <cell r="I204">
            <v>49</v>
          </cell>
          <cell r="J204">
            <v>50.5</v>
          </cell>
        </row>
        <row r="205">
          <cell r="A205" t="str">
            <v>F8499110</v>
          </cell>
          <cell r="B205" t="str">
            <v>CROSSRIDE FTS-X 27,5 INTL (w/o tyre)</v>
          </cell>
          <cell r="C205" t="str">
            <v>15x100</v>
          </cell>
          <cell r="F205" t="str">
            <v>Front</v>
          </cell>
          <cell r="G205" t="str">
            <v>X6</v>
          </cell>
          <cell r="H205" t="str">
            <v>F8499110</v>
          </cell>
          <cell r="I205">
            <v>49</v>
          </cell>
          <cell r="J205">
            <v>50.5</v>
          </cell>
        </row>
        <row r="206">
          <cell r="A206" t="str">
            <v>R2959110</v>
          </cell>
          <cell r="B206" t="str">
            <v>CROSSRIDE FTS-X 27,5 INTL (w/o tyre)</v>
          </cell>
          <cell r="C206" t="str">
            <v>9x135</v>
          </cell>
          <cell r="F206" t="str">
            <v>Rear</v>
          </cell>
          <cell r="G206" t="str">
            <v>X6</v>
          </cell>
          <cell r="H206" t="str">
            <v>R2959110</v>
          </cell>
          <cell r="I206">
            <v>58</v>
          </cell>
          <cell r="J206">
            <v>59.5</v>
          </cell>
        </row>
        <row r="207">
          <cell r="A207" t="str">
            <v>F8336110</v>
          </cell>
          <cell r="B207" t="str">
            <v>XA PRO CARBON 29 INTL</v>
          </cell>
          <cell r="C207" t="str">
            <v>15x100</v>
          </cell>
          <cell r="E207" t="str">
            <v>tubeless tape 28mm, 
tubeless valve 35mm</v>
          </cell>
          <cell r="F207" t="str">
            <v>Front</v>
          </cell>
          <cell r="G207" t="str">
            <v>X6</v>
          </cell>
          <cell r="H207" t="str">
            <v>F8336110</v>
          </cell>
          <cell r="I207">
            <v>437</v>
          </cell>
          <cell r="J207">
            <v>438.5</v>
          </cell>
        </row>
        <row r="208">
          <cell r="A208" t="str">
            <v>F8337110</v>
          </cell>
          <cell r="B208" t="str">
            <v>XA PRO CARBON 29 INTL</v>
          </cell>
          <cell r="C208" t="str">
            <v>Boost 15x110</v>
          </cell>
          <cell r="F208" t="str">
            <v>Front</v>
          </cell>
          <cell r="G208" t="str">
            <v>X6</v>
          </cell>
          <cell r="H208" t="str">
            <v>F8337110</v>
          </cell>
          <cell r="I208">
            <v>437</v>
          </cell>
          <cell r="J208">
            <v>438.5</v>
          </cell>
        </row>
        <row r="209">
          <cell r="A209" t="str">
            <v>R2731110</v>
          </cell>
          <cell r="B209" t="str">
            <v>XA PRO CARBON 29 INTL</v>
          </cell>
          <cell r="C209" t="str">
            <v>12x142</v>
          </cell>
          <cell r="F209" t="str">
            <v>Rear</v>
          </cell>
          <cell r="G209" t="str">
            <v>X6</v>
          </cell>
          <cell r="H209" t="str">
            <v>R2731110</v>
          </cell>
          <cell r="I209">
            <v>534</v>
          </cell>
          <cell r="J209">
            <v>535.5</v>
          </cell>
        </row>
        <row r="210">
          <cell r="A210" t="str">
            <v>R2732110</v>
          </cell>
          <cell r="B210" t="str">
            <v>XA PRO CARBON 29 INTL</v>
          </cell>
          <cell r="C210" t="str">
            <v>XD/12x142</v>
          </cell>
          <cell r="F210" t="str">
            <v>Rear XD</v>
          </cell>
          <cell r="G210" t="str">
            <v>X6</v>
          </cell>
          <cell r="H210" t="str">
            <v>R2732110</v>
          </cell>
          <cell r="I210">
            <v>534</v>
          </cell>
          <cell r="J210">
            <v>535.5</v>
          </cell>
        </row>
        <row r="211">
          <cell r="A211" t="str">
            <v>R2733110</v>
          </cell>
          <cell r="B211" t="str">
            <v>XA PRO CARBON 29 INTL</v>
          </cell>
          <cell r="C211" t="str">
            <v>Boost 12x148</v>
          </cell>
          <cell r="F211" t="str">
            <v>Rear</v>
          </cell>
          <cell r="G211" t="str">
            <v>X6</v>
          </cell>
          <cell r="H211" t="str">
            <v>R2733110</v>
          </cell>
          <cell r="I211">
            <v>534</v>
          </cell>
          <cell r="J211">
            <v>535.5</v>
          </cell>
        </row>
        <row r="212">
          <cell r="A212" t="str">
            <v>R2734110</v>
          </cell>
          <cell r="B212" t="str">
            <v>XA PRO CARBON 29 INTL</v>
          </cell>
          <cell r="C212" t="str">
            <v>XD Boost 12x148</v>
          </cell>
          <cell r="F212" t="str">
            <v>Rear XD</v>
          </cell>
          <cell r="G212" t="str">
            <v>X6</v>
          </cell>
          <cell r="H212" t="str">
            <v>R2734110</v>
          </cell>
          <cell r="I212">
            <v>534</v>
          </cell>
          <cell r="J212">
            <v>535.5</v>
          </cell>
        </row>
        <row r="213">
          <cell r="A213" t="str">
            <v>F8358110</v>
          </cell>
          <cell r="B213" t="str">
            <v>XA PRO CARBON 27,5 INTL</v>
          </cell>
          <cell r="C213" t="str">
            <v>15x100</v>
          </cell>
          <cell r="E213" t="str">
            <v>tubeless tape 28mm, 
tubeless valve 35mm</v>
          </cell>
          <cell r="F213" t="str">
            <v>Front</v>
          </cell>
          <cell r="G213" t="str">
            <v>X6</v>
          </cell>
          <cell r="H213" t="str">
            <v>F8358110</v>
          </cell>
          <cell r="I213">
            <v>437</v>
          </cell>
          <cell r="J213">
            <v>438.5</v>
          </cell>
        </row>
        <row r="214">
          <cell r="A214" t="str">
            <v>F8359110</v>
          </cell>
          <cell r="B214" t="str">
            <v>XA PRO CARBON 27,5 INTL</v>
          </cell>
          <cell r="C214" t="str">
            <v>Boost 15x110</v>
          </cell>
          <cell r="F214" t="str">
            <v>Front</v>
          </cell>
          <cell r="G214" t="str">
            <v>X6</v>
          </cell>
          <cell r="H214" t="str">
            <v>F8359110</v>
          </cell>
          <cell r="I214">
            <v>437</v>
          </cell>
          <cell r="J214">
            <v>438.5</v>
          </cell>
        </row>
        <row r="215">
          <cell r="A215" t="str">
            <v>R2772110</v>
          </cell>
          <cell r="B215" t="str">
            <v>XA PRO CARBON 27,5 INTL</v>
          </cell>
          <cell r="C215" t="str">
            <v>12x142</v>
          </cell>
          <cell r="F215" t="str">
            <v>Rear</v>
          </cell>
          <cell r="G215" t="str">
            <v>X6</v>
          </cell>
          <cell r="H215" t="str">
            <v>R2772110</v>
          </cell>
          <cell r="I215">
            <v>534</v>
          </cell>
          <cell r="J215">
            <v>535.5</v>
          </cell>
        </row>
        <row r="216">
          <cell r="A216" t="str">
            <v>R2773110</v>
          </cell>
          <cell r="B216" t="str">
            <v>XA PRO CARBON 27,5 INTL</v>
          </cell>
          <cell r="C216" t="str">
            <v>XD/12x142</v>
          </cell>
          <cell r="F216" t="str">
            <v>Rear XD</v>
          </cell>
          <cell r="G216" t="str">
            <v>X6</v>
          </cell>
          <cell r="H216" t="str">
            <v>R2773110</v>
          </cell>
          <cell r="I216">
            <v>534</v>
          </cell>
          <cell r="J216">
            <v>535.5</v>
          </cell>
        </row>
        <row r="217">
          <cell r="A217" t="str">
            <v>R2774110</v>
          </cell>
          <cell r="B217" t="str">
            <v>XA PRO CARBON 27,5 INTL</v>
          </cell>
          <cell r="C217" t="str">
            <v>Boost 12x148</v>
          </cell>
          <cell r="F217" t="str">
            <v>Rear</v>
          </cell>
          <cell r="G217" t="str">
            <v>X6</v>
          </cell>
          <cell r="H217" t="str">
            <v>R2774110</v>
          </cell>
          <cell r="I217">
            <v>534</v>
          </cell>
          <cell r="J217">
            <v>535.5</v>
          </cell>
        </row>
        <row r="218">
          <cell r="A218" t="str">
            <v>R2775110</v>
          </cell>
          <cell r="B218" t="str">
            <v>XA PRO CARBON 27,5 INTL</v>
          </cell>
          <cell r="C218" t="str">
            <v>XD Boost 12x148</v>
          </cell>
          <cell r="F218" t="str">
            <v>Rear XD</v>
          </cell>
          <cell r="G218" t="str">
            <v>X6</v>
          </cell>
          <cell r="H218" t="str">
            <v>R2775110</v>
          </cell>
          <cell r="I218">
            <v>534</v>
          </cell>
          <cell r="J218">
            <v>535.5</v>
          </cell>
        </row>
        <row r="219">
          <cell r="A219" t="str">
            <v>F8327110</v>
          </cell>
          <cell r="B219" t="str">
            <v>XA35 PRO CARBON 27,5 INTL</v>
          </cell>
          <cell r="C219" t="str">
            <v>Boost 15x110</v>
          </cell>
          <cell r="E219" t="str">
            <v>tubeless tape 40mm, 
tubeless valve 35mm</v>
          </cell>
          <cell r="F219" t="str">
            <v>Front</v>
          </cell>
          <cell r="G219" t="str">
            <v>X6</v>
          </cell>
          <cell r="H219" t="str">
            <v>F8327110</v>
          </cell>
          <cell r="I219">
            <v>437</v>
          </cell>
          <cell r="J219">
            <v>438.5</v>
          </cell>
        </row>
        <row r="220">
          <cell r="A220" t="str">
            <v>R2715110</v>
          </cell>
          <cell r="B220" t="str">
            <v>XA35 PRO CARBON 27,5 INTL</v>
          </cell>
          <cell r="C220" t="str">
            <v>Boost 12x148</v>
          </cell>
          <cell r="F220" t="str">
            <v>Rear</v>
          </cell>
          <cell r="G220" t="str">
            <v>X6</v>
          </cell>
          <cell r="H220" t="str">
            <v>R2715110</v>
          </cell>
          <cell r="I220">
            <v>534</v>
          </cell>
          <cell r="J220">
            <v>535.5</v>
          </cell>
        </row>
        <row r="221">
          <cell r="A221" t="str">
            <v>R2716110</v>
          </cell>
          <cell r="B221" t="str">
            <v>XA35 PRO CARBON 27,5 INTL</v>
          </cell>
          <cell r="C221" t="str">
            <v>XD Boost 12x148</v>
          </cell>
          <cell r="F221" t="str">
            <v>Rear XD</v>
          </cell>
          <cell r="G221" t="str">
            <v>X6</v>
          </cell>
          <cell r="H221" t="str">
            <v>R2716110</v>
          </cell>
          <cell r="I221">
            <v>534</v>
          </cell>
          <cell r="J221">
            <v>535.5</v>
          </cell>
        </row>
        <row r="222">
          <cell r="A222" t="str">
            <v>F8324110</v>
          </cell>
          <cell r="B222" t="str">
            <v>XA PRO 29 INTL</v>
          </cell>
          <cell r="C222" t="str">
            <v>15x100</v>
          </cell>
          <cell r="E222" t="str">
            <v>tubeless valve 35mm</v>
          </cell>
          <cell r="F222" t="str">
            <v>Front</v>
          </cell>
          <cell r="G222" t="str">
            <v>X6</v>
          </cell>
          <cell r="H222" t="str">
            <v>F8324110</v>
          </cell>
          <cell r="I222">
            <v>262</v>
          </cell>
          <cell r="J222">
            <v>263.5</v>
          </cell>
        </row>
        <row r="223">
          <cell r="A223" t="str">
            <v>F8325110</v>
          </cell>
          <cell r="B223" t="str">
            <v>XA PRO 29 INTL</v>
          </cell>
          <cell r="C223" t="str">
            <v>Boost 15x110</v>
          </cell>
          <cell r="F223" t="str">
            <v>Front</v>
          </cell>
          <cell r="G223" t="str">
            <v>X6</v>
          </cell>
          <cell r="H223" t="str">
            <v>F8325110</v>
          </cell>
          <cell r="I223">
            <v>262</v>
          </cell>
          <cell r="J223">
            <v>263.5</v>
          </cell>
        </row>
        <row r="224">
          <cell r="A224" t="str">
            <v>R2708110</v>
          </cell>
          <cell r="B224" t="str">
            <v>XA PRO 29 INTL</v>
          </cell>
          <cell r="C224" t="str">
            <v>12x142</v>
          </cell>
          <cell r="F224" t="str">
            <v>Rear</v>
          </cell>
          <cell r="G224" t="str">
            <v>X6</v>
          </cell>
          <cell r="H224" t="str">
            <v>R2708110</v>
          </cell>
          <cell r="I224">
            <v>319</v>
          </cell>
          <cell r="J224">
            <v>320.5</v>
          </cell>
        </row>
        <row r="225">
          <cell r="A225" t="str">
            <v>R2711110</v>
          </cell>
          <cell r="B225" t="str">
            <v>XA PRO 29 INTL</v>
          </cell>
          <cell r="C225" t="str">
            <v>XD/12x142</v>
          </cell>
          <cell r="F225" t="str">
            <v>Rear XD</v>
          </cell>
          <cell r="G225" t="str">
            <v>X6</v>
          </cell>
          <cell r="H225" t="str">
            <v>R2711110</v>
          </cell>
          <cell r="I225">
            <v>319</v>
          </cell>
          <cell r="J225">
            <v>320.5</v>
          </cell>
        </row>
        <row r="226">
          <cell r="A226" t="str">
            <v>R2709110</v>
          </cell>
          <cell r="B226" t="str">
            <v>XA PRO 29 INTL</v>
          </cell>
          <cell r="C226" t="str">
            <v>Boost 12x148</v>
          </cell>
          <cell r="F226" t="str">
            <v>Rear</v>
          </cell>
          <cell r="G226" t="str">
            <v>X6</v>
          </cell>
          <cell r="H226" t="str">
            <v>R2709110</v>
          </cell>
          <cell r="I226">
            <v>319</v>
          </cell>
          <cell r="J226">
            <v>320.5</v>
          </cell>
        </row>
        <row r="227">
          <cell r="A227" t="str">
            <v>R2712110</v>
          </cell>
          <cell r="B227" t="str">
            <v>XA PRO 29 INTL</v>
          </cell>
          <cell r="C227" t="str">
            <v>XD Boost 12x148</v>
          </cell>
          <cell r="F227" t="str">
            <v>Rear XD</v>
          </cell>
          <cell r="G227" t="str">
            <v>X6</v>
          </cell>
          <cell r="H227" t="str">
            <v>R2712110</v>
          </cell>
          <cell r="I227">
            <v>319</v>
          </cell>
          <cell r="J227">
            <v>320.5</v>
          </cell>
        </row>
        <row r="228">
          <cell r="A228" t="str">
            <v>F8331110</v>
          </cell>
          <cell r="B228" t="str">
            <v>XA PRO 27,5 INTL</v>
          </cell>
          <cell r="C228" t="str">
            <v>15x100</v>
          </cell>
          <cell r="E228" t="str">
            <v>tubeless valve 35mm</v>
          </cell>
          <cell r="F228" t="str">
            <v>Front</v>
          </cell>
          <cell r="G228" t="str">
            <v>X6</v>
          </cell>
          <cell r="H228" t="str">
            <v>F8331110</v>
          </cell>
          <cell r="I228">
            <v>262</v>
          </cell>
          <cell r="J228">
            <v>263.5</v>
          </cell>
        </row>
        <row r="229">
          <cell r="A229" t="str">
            <v>F8332110</v>
          </cell>
          <cell r="B229" t="str">
            <v>XA PRO 27,5 INTL</v>
          </cell>
          <cell r="C229" t="str">
            <v>Boost 15x110</v>
          </cell>
          <cell r="F229" t="str">
            <v>Front</v>
          </cell>
          <cell r="G229" t="str">
            <v>X6</v>
          </cell>
          <cell r="H229" t="str">
            <v>F8332110</v>
          </cell>
          <cell r="I229">
            <v>262</v>
          </cell>
          <cell r="J229">
            <v>263.5</v>
          </cell>
        </row>
        <row r="230">
          <cell r="A230" t="str">
            <v>R2722110</v>
          </cell>
          <cell r="B230" t="str">
            <v>XA PRO 27,5 INTL</v>
          </cell>
          <cell r="C230" t="str">
            <v>12x142</v>
          </cell>
          <cell r="F230" t="str">
            <v>Rear</v>
          </cell>
          <cell r="G230" t="str">
            <v>X6</v>
          </cell>
          <cell r="H230" t="str">
            <v>R2722110</v>
          </cell>
          <cell r="I230">
            <v>319</v>
          </cell>
          <cell r="J230">
            <v>320.5</v>
          </cell>
        </row>
        <row r="231">
          <cell r="A231" t="str">
            <v>R2723110</v>
          </cell>
          <cell r="B231" t="str">
            <v>XA PRO 27,5 INTL</v>
          </cell>
          <cell r="C231" t="str">
            <v>XD/12x142</v>
          </cell>
          <cell r="F231" t="str">
            <v>Rear XD</v>
          </cell>
          <cell r="G231" t="str">
            <v>X6</v>
          </cell>
          <cell r="H231" t="str">
            <v>R2723110</v>
          </cell>
          <cell r="I231">
            <v>319</v>
          </cell>
          <cell r="J231">
            <v>320.5</v>
          </cell>
        </row>
        <row r="232">
          <cell r="A232" t="str">
            <v>R2724110</v>
          </cell>
          <cell r="B232" t="str">
            <v>XA PRO 27,5 INTL</v>
          </cell>
          <cell r="C232" t="str">
            <v>Boost 12x148</v>
          </cell>
          <cell r="F232" t="str">
            <v>Rear</v>
          </cell>
          <cell r="G232" t="str">
            <v>X6</v>
          </cell>
          <cell r="H232" t="str">
            <v>R2724110</v>
          </cell>
          <cell r="I232">
            <v>319</v>
          </cell>
          <cell r="J232">
            <v>320.5</v>
          </cell>
        </row>
        <row r="233">
          <cell r="A233" t="str">
            <v>R2725110</v>
          </cell>
          <cell r="B233" t="str">
            <v>XA PRO 27,5 INTL</v>
          </cell>
          <cell r="C233" t="str">
            <v>XD Boost 12x148</v>
          </cell>
          <cell r="F233" t="str">
            <v>Rear XD</v>
          </cell>
          <cell r="G233" t="str">
            <v>X6</v>
          </cell>
          <cell r="H233" t="str">
            <v>R2725110</v>
          </cell>
          <cell r="I233">
            <v>319</v>
          </cell>
          <cell r="J233">
            <v>320.5</v>
          </cell>
        </row>
        <row r="234">
          <cell r="A234" t="str">
            <v>F8161110</v>
          </cell>
          <cell r="B234" t="str">
            <v>XA ELITE CARBON 29 INTL</v>
          </cell>
          <cell r="C234" t="str">
            <v>15x100</v>
          </cell>
          <cell r="E234" t="str">
            <v>tubeless tape 37mm, 
tubeless valve 35mm</v>
          </cell>
          <cell r="F234" t="str">
            <v>Front</v>
          </cell>
          <cell r="G234" t="str">
            <v>X6</v>
          </cell>
          <cell r="H234" t="str">
            <v>F8161110</v>
          </cell>
          <cell r="I234">
            <v>369</v>
          </cell>
          <cell r="J234">
            <v>370.5</v>
          </cell>
        </row>
        <row r="235">
          <cell r="A235" t="str">
            <v>F8162110</v>
          </cell>
          <cell r="B235" t="str">
            <v>XA ELITE CARBON 29 INTL</v>
          </cell>
          <cell r="C235" t="str">
            <v>Boost 15x110</v>
          </cell>
          <cell r="F235" t="str">
            <v>Front</v>
          </cell>
          <cell r="G235" t="str">
            <v>X6</v>
          </cell>
          <cell r="H235" t="str">
            <v>F8162110</v>
          </cell>
          <cell r="I235">
            <v>369</v>
          </cell>
          <cell r="J235">
            <v>370.5</v>
          </cell>
        </row>
        <row r="236">
          <cell r="A236" t="str">
            <v>R2424110</v>
          </cell>
          <cell r="B236" t="str">
            <v>XA ELITE CARBON 29 INTL</v>
          </cell>
          <cell r="C236" t="str">
            <v>12x142</v>
          </cell>
          <cell r="F236" t="str">
            <v>Rear</v>
          </cell>
          <cell r="G236" t="str">
            <v>X6</v>
          </cell>
          <cell r="H236" t="str">
            <v>R2424110</v>
          </cell>
          <cell r="I236">
            <v>449</v>
          </cell>
          <cell r="J236">
            <v>450.5</v>
          </cell>
        </row>
        <row r="237">
          <cell r="A237" t="str">
            <v>R2425110</v>
          </cell>
          <cell r="B237" t="str">
            <v>XA ELITE CARBON 29 INTL</v>
          </cell>
          <cell r="C237" t="str">
            <v>XD/12x142</v>
          </cell>
          <cell r="F237" t="str">
            <v>Rear XD</v>
          </cell>
          <cell r="G237" t="str">
            <v>X6</v>
          </cell>
          <cell r="H237" t="str">
            <v>R2425110</v>
          </cell>
          <cell r="I237">
            <v>449</v>
          </cell>
          <cell r="J237">
            <v>450.5</v>
          </cell>
        </row>
        <row r="238">
          <cell r="A238" t="str">
            <v>R2426110</v>
          </cell>
          <cell r="B238" t="str">
            <v>XA ELITE CARBON 29 INTL</v>
          </cell>
          <cell r="C238" t="str">
            <v>Boost 12x148</v>
          </cell>
          <cell r="F238" t="str">
            <v>Rear</v>
          </cell>
          <cell r="G238" t="str">
            <v>X6</v>
          </cell>
          <cell r="H238" t="str">
            <v>R2426110</v>
          </cell>
          <cell r="I238">
            <v>449</v>
          </cell>
          <cell r="J238">
            <v>450.5</v>
          </cell>
        </row>
        <row r="239">
          <cell r="A239" t="str">
            <v>R2427110</v>
          </cell>
          <cell r="B239" t="str">
            <v>XA ELITE CARBON 29 INTL</v>
          </cell>
          <cell r="C239" t="str">
            <v>XD Boost 12x148</v>
          </cell>
          <cell r="F239" t="str">
            <v>Rear XD</v>
          </cell>
          <cell r="G239" t="str">
            <v>X6</v>
          </cell>
          <cell r="H239" t="str">
            <v>R2427110</v>
          </cell>
          <cell r="I239">
            <v>449</v>
          </cell>
          <cell r="J239">
            <v>450.5</v>
          </cell>
        </row>
        <row r="240">
          <cell r="A240" t="str">
            <v>F8170110</v>
          </cell>
          <cell r="B240" t="str">
            <v>XA ELITE CARBON 27,5 INTL</v>
          </cell>
          <cell r="C240" t="str">
            <v>15x100</v>
          </cell>
          <cell r="E240" t="str">
            <v>tubeless tape 37mm, 
tubeless valve 35mm</v>
          </cell>
          <cell r="F240" t="str">
            <v>Front</v>
          </cell>
          <cell r="G240" t="str">
            <v>X6</v>
          </cell>
          <cell r="H240" t="str">
            <v>F8170110</v>
          </cell>
          <cell r="I240">
            <v>369</v>
          </cell>
          <cell r="J240">
            <v>370.5</v>
          </cell>
        </row>
        <row r="241">
          <cell r="A241" t="str">
            <v>F8171110</v>
          </cell>
          <cell r="B241" t="str">
            <v>XA ELITE CARBON 27,5 INTL</v>
          </cell>
          <cell r="C241" t="str">
            <v>Boost 15x110</v>
          </cell>
          <cell r="F241" t="str">
            <v>Front</v>
          </cell>
          <cell r="G241" t="str">
            <v>X6</v>
          </cell>
          <cell r="H241" t="str">
            <v>F8171110</v>
          </cell>
          <cell r="I241">
            <v>369</v>
          </cell>
          <cell r="J241">
            <v>370.5</v>
          </cell>
        </row>
        <row r="242">
          <cell r="A242" t="str">
            <v>R2438110</v>
          </cell>
          <cell r="B242" t="str">
            <v>XA ELITE CARBON 27,5 INTL</v>
          </cell>
          <cell r="C242" t="str">
            <v>12x142</v>
          </cell>
          <cell r="F242" t="str">
            <v>Rear</v>
          </cell>
          <cell r="G242" t="str">
            <v>X6</v>
          </cell>
          <cell r="H242" t="str">
            <v>R2438110</v>
          </cell>
          <cell r="I242">
            <v>449</v>
          </cell>
          <cell r="J242">
            <v>450.5</v>
          </cell>
        </row>
        <row r="243">
          <cell r="A243" t="str">
            <v>R2439110</v>
          </cell>
          <cell r="B243" t="str">
            <v>XA ELITE CARBON 27,5 INTL</v>
          </cell>
          <cell r="C243" t="str">
            <v>XD/12x142</v>
          </cell>
          <cell r="F243" t="str">
            <v>Rear XD</v>
          </cell>
          <cell r="G243" t="str">
            <v>X6</v>
          </cell>
          <cell r="H243" t="str">
            <v>R2439110</v>
          </cell>
          <cell r="I243">
            <v>449</v>
          </cell>
          <cell r="J243">
            <v>450.5</v>
          </cell>
        </row>
        <row r="244">
          <cell r="A244" t="str">
            <v>R2441110</v>
          </cell>
          <cell r="B244" t="str">
            <v>XA ELITE CARBON 27,5 INTL</v>
          </cell>
          <cell r="C244" t="str">
            <v>Boost 12x148</v>
          </cell>
          <cell r="F244" t="str">
            <v>Rear</v>
          </cell>
          <cell r="G244" t="str">
            <v>X6</v>
          </cell>
          <cell r="H244" t="str">
            <v>R2441110</v>
          </cell>
          <cell r="I244">
            <v>449</v>
          </cell>
          <cell r="J244">
            <v>450.5</v>
          </cell>
        </row>
        <row r="245">
          <cell r="A245" t="str">
            <v>R2442110</v>
          </cell>
          <cell r="B245" t="str">
            <v>XA ELITE CARBON 27,5 INTL</v>
          </cell>
          <cell r="C245" t="str">
            <v>XD Boost 12x148</v>
          </cell>
          <cell r="F245" t="str">
            <v>Rear XD</v>
          </cell>
          <cell r="G245" t="str">
            <v>X6</v>
          </cell>
          <cell r="H245" t="str">
            <v>R2442110</v>
          </cell>
          <cell r="I245">
            <v>449</v>
          </cell>
          <cell r="J245">
            <v>450.5</v>
          </cell>
        </row>
        <row r="246">
          <cell r="A246" t="str">
            <v>F8347110</v>
          </cell>
          <cell r="B246" t="str">
            <v>XA ELITE 29 INTL</v>
          </cell>
          <cell r="C246" t="str">
            <v>15x100</v>
          </cell>
          <cell r="E246" t="str">
            <v>tubeless valve 35mm</v>
          </cell>
          <cell r="F246" t="str">
            <v>Front</v>
          </cell>
          <cell r="G246" t="str">
            <v>X6</v>
          </cell>
          <cell r="H246" t="str">
            <v>F8347110</v>
          </cell>
          <cell r="I246">
            <v>118</v>
          </cell>
          <cell r="J246">
            <v>119.5</v>
          </cell>
        </row>
        <row r="247">
          <cell r="A247" t="str">
            <v>F8348110</v>
          </cell>
          <cell r="B247" t="str">
            <v>XA ELITE 29 INTL</v>
          </cell>
          <cell r="C247" t="str">
            <v>Boost 15x110</v>
          </cell>
          <cell r="F247" t="str">
            <v>Front</v>
          </cell>
          <cell r="G247" t="str">
            <v>X6</v>
          </cell>
          <cell r="H247" t="str">
            <v>F8348110</v>
          </cell>
          <cell r="I247">
            <v>118</v>
          </cell>
          <cell r="J247">
            <v>119.5</v>
          </cell>
        </row>
        <row r="248">
          <cell r="A248" t="str">
            <v>R2753110</v>
          </cell>
          <cell r="B248" t="str">
            <v>XA ELITE 29 INTL</v>
          </cell>
          <cell r="C248" t="str">
            <v>12x142</v>
          </cell>
          <cell r="F248" t="str">
            <v>Rear</v>
          </cell>
          <cell r="G248" t="str">
            <v>X6</v>
          </cell>
          <cell r="H248" t="str">
            <v>R2753110</v>
          </cell>
          <cell r="I248">
            <v>143</v>
          </cell>
          <cell r="J248">
            <v>144.5</v>
          </cell>
        </row>
        <row r="249">
          <cell r="A249" t="str">
            <v>R2754110</v>
          </cell>
          <cell r="B249" t="str">
            <v>XA ELITE 29 INTL</v>
          </cell>
          <cell r="C249" t="str">
            <v>XD/12x142</v>
          </cell>
          <cell r="F249" t="str">
            <v>Rear XD</v>
          </cell>
          <cell r="G249" t="str">
            <v>X6</v>
          </cell>
          <cell r="H249" t="str">
            <v>R2754110</v>
          </cell>
          <cell r="I249">
            <v>143</v>
          </cell>
          <cell r="J249">
            <v>144.5</v>
          </cell>
        </row>
        <row r="250">
          <cell r="A250" t="str">
            <v>R2755110</v>
          </cell>
          <cell r="B250" t="str">
            <v>XA ELITE 29 INTL</v>
          </cell>
          <cell r="C250" t="str">
            <v>Boost 12x148</v>
          </cell>
          <cell r="F250" t="str">
            <v>Rear</v>
          </cell>
          <cell r="G250" t="str">
            <v>X6</v>
          </cell>
          <cell r="H250" t="str">
            <v>R2755110</v>
          </cell>
          <cell r="I250">
            <v>143</v>
          </cell>
          <cell r="J250">
            <v>144.5</v>
          </cell>
        </row>
        <row r="251">
          <cell r="A251" t="str">
            <v>R2756110</v>
          </cell>
          <cell r="B251" t="str">
            <v>XA ELITE 29 INTL</v>
          </cell>
          <cell r="C251" t="str">
            <v>XD Boost 12x148</v>
          </cell>
          <cell r="F251" t="str">
            <v>Rear XD</v>
          </cell>
          <cell r="G251" t="str">
            <v>X6</v>
          </cell>
          <cell r="H251" t="str">
            <v>R2756110</v>
          </cell>
          <cell r="I251">
            <v>143</v>
          </cell>
          <cell r="J251">
            <v>144.5</v>
          </cell>
        </row>
        <row r="252">
          <cell r="A252" t="str">
            <v>F8352110</v>
          </cell>
          <cell r="B252" t="str">
            <v>XA ELITE 27,5 INTL</v>
          </cell>
          <cell r="C252" t="str">
            <v>15x100</v>
          </cell>
          <cell r="E252" t="str">
            <v>tubeless valve 35mm</v>
          </cell>
          <cell r="F252" t="str">
            <v>Front</v>
          </cell>
          <cell r="G252" t="str">
            <v>X6</v>
          </cell>
          <cell r="H252" t="str">
            <v>F8352110</v>
          </cell>
          <cell r="I252">
            <v>118</v>
          </cell>
          <cell r="J252">
            <v>119.5</v>
          </cell>
        </row>
        <row r="253">
          <cell r="A253" t="str">
            <v>F8353110</v>
          </cell>
          <cell r="B253" t="str">
            <v>XA ELITE 27,5 INTL</v>
          </cell>
          <cell r="C253" t="str">
            <v>Boost 15x110</v>
          </cell>
          <cell r="F253" t="str">
            <v>Front</v>
          </cell>
          <cell r="G253" t="str">
            <v>X6</v>
          </cell>
          <cell r="H253" t="str">
            <v>F8353110</v>
          </cell>
          <cell r="I253">
            <v>118</v>
          </cell>
          <cell r="J253">
            <v>119.5</v>
          </cell>
        </row>
        <row r="254">
          <cell r="A254" t="str">
            <v>R2762110</v>
          </cell>
          <cell r="B254" t="str">
            <v>XA ELITE 27,5 INTL</v>
          </cell>
          <cell r="C254" t="str">
            <v>12x142</v>
          </cell>
          <cell r="F254" t="str">
            <v>Rear</v>
          </cell>
          <cell r="G254" t="str">
            <v>X6</v>
          </cell>
          <cell r="H254" t="str">
            <v>R2762110</v>
          </cell>
          <cell r="I254">
            <v>143</v>
          </cell>
          <cell r="J254">
            <v>144.5</v>
          </cell>
        </row>
        <row r="255">
          <cell r="A255" t="str">
            <v>R2763110</v>
          </cell>
          <cell r="B255" t="str">
            <v>XA ELITE 27,5 INTL</v>
          </cell>
          <cell r="C255" t="str">
            <v>XD/12x142</v>
          </cell>
          <cell r="F255" t="str">
            <v>Rear XD</v>
          </cell>
          <cell r="G255" t="str">
            <v>X6</v>
          </cell>
          <cell r="H255" t="str">
            <v>R2763110</v>
          </cell>
          <cell r="I255">
            <v>143</v>
          </cell>
          <cell r="J255">
            <v>144.5</v>
          </cell>
        </row>
        <row r="256">
          <cell r="A256" t="str">
            <v>R2764110</v>
          </cell>
          <cell r="B256" t="str">
            <v>XA ELITE 27,5 INTL</v>
          </cell>
          <cell r="C256" t="str">
            <v>Boost 12x148</v>
          </cell>
          <cell r="F256" t="str">
            <v>Rear</v>
          </cell>
          <cell r="G256" t="str">
            <v>X6</v>
          </cell>
          <cell r="H256" t="str">
            <v>R2764110</v>
          </cell>
          <cell r="I256">
            <v>143</v>
          </cell>
          <cell r="J256">
            <v>144.5</v>
          </cell>
        </row>
        <row r="257">
          <cell r="A257" t="str">
            <v>R2765110</v>
          </cell>
          <cell r="B257" t="str">
            <v>XA ELITE 27,5 INTL</v>
          </cell>
          <cell r="C257" t="str">
            <v>XD Boost 12x148</v>
          </cell>
          <cell r="F257" t="str">
            <v>Rear XD</v>
          </cell>
          <cell r="G257" t="str">
            <v>X6</v>
          </cell>
          <cell r="H257" t="str">
            <v>R2765110</v>
          </cell>
          <cell r="I257">
            <v>143</v>
          </cell>
          <cell r="J257">
            <v>144.5</v>
          </cell>
        </row>
        <row r="258">
          <cell r="A258" t="str">
            <v>F8208110</v>
          </cell>
          <cell r="B258" t="str">
            <v>XA LIGHT 29 INTL</v>
          </cell>
          <cell r="C258" t="str">
            <v>15x100</v>
          </cell>
          <cell r="E258" t="str">
            <v>tubeless tape 28mm, 
tubeless valve 35mm</v>
          </cell>
          <cell r="F258" t="str">
            <v>Front</v>
          </cell>
          <cell r="G258" t="str">
            <v>X6</v>
          </cell>
          <cell r="H258" t="str">
            <v>F8208110</v>
          </cell>
          <cell r="I258">
            <v>91</v>
          </cell>
          <cell r="J258">
            <v>92.5</v>
          </cell>
        </row>
        <row r="259">
          <cell r="A259" t="str">
            <v>F8209110</v>
          </cell>
          <cell r="B259" t="str">
            <v>XA LIGHT 29 INTL</v>
          </cell>
          <cell r="C259" t="str">
            <v>Boost 15x110</v>
          </cell>
          <cell r="F259" t="str">
            <v>Front</v>
          </cell>
          <cell r="G259" t="str">
            <v>X6</v>
          </cell>
          <cell r="H259" t="str">
            <v>F8209110</v>
          </cell>
          <cell r="I259">
            <v>91</v>
          </cell>
          <cell r="J259">
            <v>92.5</v>
          </cell>
        </row>
        <row r="260">
          <cell r="A260" t="str">
            <v>R2516110</v>
          </cell>
          <cell r="B260" t="str">
            <v>XA LIGHT 29 INTL</v>
          </cell>
          <cell r="C260" t="str">
            <v>12x142</v>
          </cell>
          <cell r="F260" t="str">
            <v>Rear</v>
          </cell>
          <cell r="G260" t="str">
            <v>X6</v>
          </cell>
          <cell r="H260" t="str">
            <v>R2516110</v>
          </cell>
          <cell r="I260">
            <v>112</v>
          </cell>
          <cell r="J260">
            <v>113.5</v>
          </cell>
        </row>
        <row r="261">
          <cell r="A261" t="str">
            <v>R2517110</v>
          </cell>
          <cell r="B261" t="str">
            <v>XA LIGHT 29 INTL</v>
          </cell>
          <cell r="C261" t="str">
            <v>XD/12x142</v>
          </cell>
          <cell r="F261" t="str">
            <v>Rear XD</v>
          </cell>
          <cell r="G261" t="str">
            <v>X6</v>
          </cell>
          <cell r="H261" t="str">
            <v>R2517110</v>
          </cell>
          <cell r="I261">
            <v>123</v>
          </cell>
          <cell r="J261">
            <v>124.5</v>
          </cell>
        </row>
        <row r="262">
          <cell r="A262" t="str">
            <v>R2518110</v>
          </cell>
          <cell r="B262" t="str">
            <v>XA LIGHT 29 INTL</v>
          </cell>
          <cell r="C262" t="str">
            <v>Boost 12x148</v>
          </cell>
          <cell r="F262" t="str">
            <v>Rear</v>
          </cell>
          <cell r="G262" t="str">
            <v>X6</v>
          </cell>
          <cell r="H262" t="str">
            <v>R2518110</v>
          </cell>
          <cell r="I262">
            <v>112</v>
          </cell>
          <cell r="J262">
            <v>113.5</v>
          </cell>
        </row>
        <row r="263">
          <cell r="A263" t="str">
            <v>R2519110</v>
          </cell>
          <cell r="B263" t="str">
            <v>XA LIGHT 29 INTL</v>
          </cell>
          <cell r="C263" t="str">
            <v>XD Boost 12x148</v>
          </cell>
          <cell r="F263" t="str">
            <v>Rear XD</v>
          </cell>
          <cell r="G263" t="str">
            <v>X6</v>
          </cell>
          <cell r="H263" t="str">
            <v>R2519110</v>
          </cell>
          <cell r="I263">
            <v>123</v>
          </cell>
          <cell r="J263">
            <v>124.5</v>
          </cell>
        </row>
        <row r="264">
          <cell r="A264" t="str">
            <v>F8212110</v>
          </cell>
          <cell r="B264" t="str">
            <v>XA LIGHT 27,5 INTL</v>
          </cell>
          <cell r="C264" t="str">
            <v>15x100</v>
          </cell>
          <cell r="E264" t="str">
            <v>tubeless tape 28mm, 
tubeless valve 35mm</v>
          </cell>
          <cell r="F264" t="str">
            <v>Front</v>
          </cell>
          <cell r="G264" t="str">
            <v>X6</v>
          </cell>
          <cell r="H264" t="str">
            <v>F8212110</v>
          </cell>
          <cell r="I264">
            <v>91</v>
          </cell>
          <cell r="J264">
            <v>92.5</v>
          </cell>
        </row>
        <row r="265">
          <cell r="A265" t="str">
            <v>F8213110</v>
          </cell>
          <cell r="B265" t="str">
            <v>XA LIGHT 27,5 INTL</v>
          </cell>
          <cell r="C265" t="str">
            <v>Boost 15x110</v>
          </cell>
          <cell r="F265" t="str">
            <v>Front</v>
          </cell>
          <cell r="G265" t="str">
            <v>X6</v>
          </cell>
          <cell r="H265" t="str">
            <v>F8213110</v>
          </cell>
          <cell r="I265">
            <v>91</v>
          </cell>
          <cell r="J265">
            <v>92.5</v>
          </cell>
        </row>
        <row r="266">
          <cell r="A266" t="str">
            <v>R2525110</v>
          </cell>
          <cell r="B266" t="str">
            <v>XA LIGHT 27,5 INTL</v>
          </cell>
          <cell r="C266" t="str">
            <v>12x142</v>
          </cell>
          <cell r="F266" t="str">
            <v>Rear</v>
          </cell>
          <cell r="G266" t="str">
            <v>X6</v>
          </cell>
          <cell r="H266" t="str">
            <v>R2525110</v>
          </cell>
          <cell r="I266">
            <v>112</v>
          </cell>
          <cell r="J266">
            <v>113.5</v>
          </cell>
        </row>
        <row r="267">
          <cell r="A267" t="str">
            <v>R2526110</v>
          </cell>
          <cell r="B267" t="str">
            <v>XA LIGHT 27,5 INTL</v>
          </cell>
          <cell r="C267" t="str">
            <v>XD/12x142</v>
          </cell>
          <cell r="F267" t="str">
            <v>Rear XD</v>
          </cell>
          <cell r="G267" t="str">
            <v>X6</v>
          </cell>
          <cell r="H267" t="str">
            <v>R2526110</v>
          </cell>
          <cell r="I267">
            <v>123</v>
          </cell>
          <cell r="J267">
            <v>124.5</v>
          </cell>
        </row>
        <row r="268">
          <cell r="A268" t="str">
            <v>R2527110</v>
          </cell>
          <cell r="B268" t="str">
            <v>XA LIGHT 27,5 INTL</v>
          </cell>
          <cell r="C268" t="str">
            <v>Boost 12x148</v>
          </cell>
          <cell r="F268" t="str">
            <v>Rear</v>
          </cell>
          <cell r="G268" t="str">
            <v>X6</v>
          </cell>
          <cell r="H268" t="str">
            <v>R2527110</v>
          </cell>
          <cell r="I268">
            <v>112</v>
          </cell>
          <cell r="J268">
            <v>113.5</v>
          </cell>
        </row>
        <row r="269">
          <cell r="A269" t="str">
            <v>R2528110</v>
          </cell>
          <cell r="B269" t="str">
            <v>XA LIGHT 27,5 INTL</v>
          </cell>
          <cell r="C269" t="str">
            <v>XD Boost 12x148</v>
          </cell>
          <cell r="F269" t="str">
            <v>Rear XD</v>
          </cell>
          <cell r="G269" t="str">
            <v>X6</v>
          </cell>
          <cell r="H269" t="str">
            <v>R2528110</v>
          </cell>
          <cell r="I269">
            <v>123</v>
          </cell>
          <cell r="J269">
            <v>124.5</v>
          </cell>
        </row>
        <row r="270">
          <cell r="A270" t="str">
            <v>F8262110</v>
          </cell>
          <cell r="B270" t="str">
            <v>XA35 27,5 INTL</v>
          </cell>
          <cell r="C270" t="str">
            <v>Boost 15x110</v>
          </cell>
          <cell r="E270" t="str">
            <v>tubeless tape 40mm, 
tubeless valve 35mm</v>
          </cell>
          <cell r="F270" t="str">
            <v>Front</v>
          </cell>
          <cell r="G270" t="str">
            <v>X6</v>
          </cell>
          <cell r="H270" t="str">
            <v>F8262110</v>
          </cell>
          <cell r="I270">
            <v>72</v>
          </cell>
          <cell r="J270">
            <v>73.5</v>
          </cell>
        </row>
        <row r="271">
          <cell r="A271" t="str">
            <v>R2611110</v>
          </cell>
          <cell r="B271" t="str">
            <v>XA35 27,5 INTL</v>
          </cell>
          <cell r="C271" t="str">
            <v>Boost 12x148</v>
          </cell>
          <cell r="F271" t="str">
            <v>Rear</v>
          </cell>
          <cell r="G271" t="str">
            <v>X6</v>
          </cell>
          <cell r="H271" t="str">
            <v>R2611110</v>
          </cell>
          <cell r="I271">
            <v>88</v>
          </cell>
          <cell r="J271">
            <v>89.5</v>
          </cell>
        </row>
        <row r="272">
          <cell r="A272" t="str">
            <v>R2612110</v>
          </cell>
          <cell r="B272" t="str">
            <v>XA35 27,5 INTL</v>
          </cell>
          <cell r="C272" t="str">
            <v>XD Boost 12x148</v>
          </cell>
          <cell r="F272" t="str">
            <v>Rear XD</v>
          </cell>
          <cell r="G272" t="str">
            <v>X6</v>
          </cell>
          <cell r="H272" t="str">
            <v>R2612110</v>
          </cell>
          <cell r="I272">
            <v>100</v>
          </cell>
          <cell r="J272">
            <v>101.5</v>
          </cell>
        </row>
        <row r="273">
          <cell r="A273" t="str">
            <v>F8221110</v>
          </cell>
          <cell r="B273" t="str">
            <v>XA 29 INTL</v>
          </cell>
          <cell r="C273" t="str">
            <v>9x100</v>
          </cell>
          <cell r="E273" t="str">
            <v>tubeless tape 37mm, 
tubeless valve 35m. 
QR adapters &amp; QR for 9mm only</v>
          </cell>
          <cell r="F273" t="str">
            <v>Front</v>
          </cell>
          <cell r="G273" t="str">
            <v>X6</v>
          </cell>
          <cell r="H273" t="str">
            <v>F8221110</v>
          </cell>
          <cell r="I273">
            <v>70</v>
          </cell>
          <cell r="J273">
            <v>71.5</v>
          </cell>
        </row>
        <row r="274">
          <cell r="A274" t="str">
            <v>F8222110</v>
          </cell>
          <cell r="B274" t="str">
            <v>XA 29 INTL</v>
          </cell>
          <cell r="C274" t="str">
            <v>15x100</v>
          </cell>
          <cell r="F274" t="str">
            <v>Front</v>
          </cell>
          <cell r="G274" t="str">
            <v>X6</v>
          </cell>
          <cell r="H274" t="str">
            <v>F8222110</v>
          </cell>
          <cell r="I274">
            <v>70</v>
          </cell>
          <cell r="J274">
            <v>71.5</v>
          </cell>
        </row>
        <row r="275">
          <cell r="A275" t="str">
            <v>F8223110</v>
          </cell>
          <cell r="B275" t="str">
            <v>XA 29 INTL</v>
          </cell>
          <cell r="C275" t="str">
            <v>Boost 15x110</v>
          </cell>
          <cell r="F275" t="str">
            <v>Front</v>
          </cell>
          <cell r="G275" t="str">
            <v>X6</v>
          </cell>
          <cell r="H275" t="str">
            <v>F8223110</v>
          </cell>
          <cell r="I275">
            <v>70</v>
          </cell>
          <cell r="J275">
            <v>71.5</v>
          </cell>
        </row>
        <row r="276">
          <cell r="A276" t="str">
            <v>R2544110</v>
          </cell>
          <cell r="B276" t="str">
            <v>XA 29 INTL</v>
          </cell>
          <cell r="C276" t="str">
            <v>9x135</v>
          </cell>
          <cell r="F276" t="str">
            <v>Rear</v>
          </cell>
          <cell r="G276" t="str">
            <v>X6</v>
          </cell>
          <cell r="H276" t="str">
            <v>R2544110</v>
          </cell>
          <cell r="I276">
            <v>85</v>
          </cell>
          <cell r="J276">
            <v>86.5</v>
          </cell>
        </row>
        <row r="277">
          <cell r="A277" t="str">
            <v>R2545110</v>
          </cell>
          <cell r="B277" t="str">
            <v>XA 29 INTL</v>
          </cell>
          <cell r="C277" t="str">
            <v>12x142</v>
          </cell>
          <cell r="F277" t="str">
            <v>Rear</v>
          </cell>
          <cell r="G277" t="str">
            <v>X6</v>
          </cell>
          <cell r="H277" t="str">
            <v>R2545110</v>
          </cell>
          <cell r="I277">
            <v>85</v>
          </cell>
          <cell r="J277">
            <v>86.5</v>
          </cell>
        </row>
        <row r="278">
          <cell r="A278" t="str">
            <v>R2546110</v>
          </cell>
          <cell r="B278" t="str">
            <v>XA 29 INTL</v>
          </cell>
          <cell r="C278" t="str">
            <v>XD/12x142</v>
          </cell>
          <cell r="F278" t="str">
            <v>Rear XD</v>
          </cell>
          <cell r="G278" t="str">
            <v>X6</v>
          </cell>
          <cell r="H278" t="str">
            <v>R2546110</v>
          </cell>
          <cell r="I278">
            <v>97</v>
          </cell>
          <cell r="J278">
            <v>98.5</v>
          </cell>
        </row>
        <row r="279">
          <cell r="A279" t="str">
            <v>R2547110</v>
          </cell>
          <cell r="B279" t="str">
            <v>XA 29 INTL</v>
          </cell>
          <cell r="C279" t="str">
            <v>Boost 12x148</v>
          </cell>
          <cell r="F279" t="str">
            <v>Rear</v>
          </cell>
          <cell r="G279" t="str">
            <v>X6</v>
          </cell>
          <cell r="H279" t="str">
            <v>R2547110</v>
          </cell>
          <cell r="I279">
            <v>85</v>
          </cell>
          <cell r="J279">
            <v>86.5</v>
          </cell>
        </row>
        <row r="280">
          <cell r="A280" t="str">
            <v>R2548110</v>
          </cell>
          <cell r="B280" t="str">
            <v>XA 29 INTL</v>
          </cell>
          <cell r="C280" t="str">
            <v>XD Boost 12x148</v>
          </cell>
          <cell r="F280" t="str">
            <v>Rear XD</v>
          </cell>
          <cell r="G280" t="str">
            <v>X6</v>
          </cell>
          <cell r="H280" t="str">
            <v>R2548110</v>
          </cell>
          <cell r="I280">
            <v>97</v>
          </cell>
          <cell r="J280">
            <v>98.5</v>
          </cell>
        </row>
        <row r="281">
          <cell r="A281" t="str">
            <v>F8216110</v>
          </cell>
          <cell r="B281" t="str">
            <v>XA 27,5 INTL</v>
          </cell>
          <cell r="C281" t="str">
            <v>9x100</v>
          </cell>
          <cell r="E281" t="str">
            <v>tubeless tape 37mm, 
tubeless valve 35m. 
QR adapters &amp; QR for 9mm only</v>
          </cell>
          <cell r="F281" t="str">
            <v>Front</v>
          </cell>
          <cell r="G281" t="str">
            <v>X6</v>
          </cell>
          <cell r="H281" t="str">
            <v>F8216110</v>
          </cell>
          <cell r="I281">
            <v>70</v>
          </cell>
          <cell r="J281">
            <v>71.5</v>
          </cell>
        </row>
        <row r="282">
          <cell r="A282" t="str">
            <v>F8217110</v>
          </cell>
          <cell r="B282" t="str">
            <v>XA 27,5 INTL</v>
          </cell>
          <cell r="C282" t="str">
            <v>15x100</v>
          </cell>
          <cell r="F282" t="str">
            <v>Front</v>
          </cell>
          <cell r="G282" t="str">
            <v>X6</v>
          </cell>
          <cell r="H282" t="str">
            <v>F8217110</v>
          </cell>
          <cell r="I282">
            <v>70</v>
          </cell>
          <cell r="J282">
            <v>71.5</v>
          </cell>
        </row>
        <row r="283">
          <cell r="A283" t="str">
            <v>F8218110</v>
          </cell>
          <cell r="B283" t="str">
            <v>XA 27,5 INTL</v>
          </cell>
          <cell r="C283" t="str">
            <v>Boost 15x110</v>
          </cell>
          <cell r="F283" t="str">
            <v>Front</v>
          </cell>
          <cell r="G283" t="str">
            <v>X6</v>
          </cell>
          <cell r="H283" t="str">
            <v>F8218110</v>
          </cell>
          <cell r="I283">
            <v>70</v>
          </cell>
          <cell r="J283">
            <v>71.5</v>
          </cell>
        </row>
        <row r="284">
          <cell r="A284" t="str">
            <v>R2534110</v>
          </cell>
          <cell r="B284" t="str">
            <v>XA 27,5 INTL</v>
          </cell>
          <cell r="C284" t="str">
            <v>9x135</v>
          </cell>
          <cell r="F284" t="str">
            <v>Rear</v>
          </cell>
          <cell r="G284" t="str">
            <v>X6</v>
          </cell>
          <cell r="H284" t="str">
            <v>R2534110</v>
          </cell>
          <cell r="I284">
            <v>85</v>
          </cell>
          <cell r="J284">
            <v>86.5</v>
          </cell>
        </row>
        <row r="285">
          <cell r="A285" t="str">
            <v>R2535110</v>
          </cell>
          <cell r="B285" t="str">
            <v>XA 27,5 INTL</v>
          </cell>
          <cell r="C285" t="str">
            <v>12x142</v>
          </cell>
          <cell r="F285" t="str">
            <v>Rear</v>
          </cell>
          <cell r="G285" t="str">
            <v>X6</v>
          </cell>
          <cell r="H285" t="str">
            <v>R2535110</v>
          </cell>
          <cell r="I285">
            <v>85</v>
          </cell>
          <cell r="J285">
            <v>86.5</v>
          </cell>
        </row>
        <row r="286">
          <cell r="A286" t="str">
            <v>R2536110</v>
          </cell>
          <cell r="B286" t="str">
            <v>XA 27,5 INTL</v>
          </cell>
          <cell r="C286" t="str">
            <v>XD/12x142</v>
          </cell>
          <cell r="F286" t="str">
            <v>Rear XD</v>
          </cell>
          <cell r="G286" t="str">
            <v>X6</v>
          </cell>
          <cell r="H286" t="str">
            <v>R2536110</v>
          </cell>
          <cell r="I286">
            <v>97</v>
          </cell>
          <cell r="J286">
            <v>98.5</v>
          </cell>
        </row>
        <row r="287">
          <cell r="A287" t="str">
            <v>R2537110</v>
          </cell>
          <cell r="B287" t="str">
            <v>XA 27,5 INTL</v>
          </cell>
          <cell r="C287" t="str">
            <v>Boost 12x148</v>
          </cell>
          <cell r="F287" t="str">
            <v>Rear</v>
          </cell>
          <cell r="G287" t="str">
            <v>X6</v>
          </cell>
          <cell r="H287" t="str">
            <v>R2537110</v>
          </cell>
          <cell r="I287">
            <v>85</v>
          </cell>
          <cell r="J287">
            <v>86.5</v>
          </cell>
        </row>
        <row r="288">
          <cell r="A288" t="str">
            <v>R2538110</v>
          </cell>
          <cell r="B288" t="str">
            <v>XA 27,5 INTL</v>
          </cell>
          <cell r="C288" t="str">
            <v>XD Boost 12x148</v>
          </cell>
          <cell r="F288" t="str">
            <v>Rear XD</v>
          </cell>
          <cell r="G288" t="str">
            <v>X6</v>
          </cell>
          <cell r="H288" t="str">
            <v>R2538110</v>
          </cell>
          <cell r="I288">
            <v>97</v>
          </cell>
          <cell r="J288">
            <v>98.5</v>
          </cell>
        </row>
        <row r="289">
          <cell r="A289" t="str">
            <v>F8496110</v>
          </cell>
          <cell r="B289" t="str">
            <v>DEEMAX DH 27,5 INTL (w/o tyre)</v>
          </cell>
          <cell r="C289" t="str">
            <v>20x110</v>
          </cell>
          <cell r="E289" t="str">
            <v>tubeless valve 35mm</v>
          </cell>
          <cell r="F289" t="str">
            <v>Front</v>
          </cell>
          <cell r="G289" t="str">
            <v>X6</v>
          </cell>
          <cell r="H289" t="str">
            <v>F8496110</v>
          </cell>
          <cell r="I289">
            <v>267</v>
          </cell>
          <cell r="J289">
            <v>268.5</v>
          </cell>
        </row>
        <row r="290">
          <cell r="A290" t="str">
            <v>R2954110</v>
          </cell>
          <cell r="B290" t="str">
            <v>DEEMAX DH 27,5 INTL (w/o tyre)</v>
          </cell>
          <cell r="C290" t="str">
            <v>12x150</v>
          </cell>
          <cell r="F290" t="str">
            <v>Rear</v>
          </cell>
          <cell r="G290" t="str">
            <v>X6</v>
          </cell>
          <cell r="H290" t="str">
            <v>R2954110</v>
          </cell>
          <cell r="I290">
            <v>326</v>
          </cell>
          <cell r="J290">
            <v>327.5</v>
          </cell>
        </row>
        <row r="291">
          <cell r="A291" t="str">
            <v>R2955110</v>
          </cell>
          <cell r="B291" t="str">
            <v>DEEMAX DH 27,5 INTL (w/o tyre)</v>
          </cell>
          <cell r="C291" t="str">
            <v>XD/12x150</v>
          </cell>
          <cell r="F291" t="str">
            <v>Rear XD</v>
          </cell>
          <cell r="G291" t="str">
            <v>X6</v>
          </cell>
          <cell r="H291" t="str">
            <v>R2955110</v>
          </cell>
          <cell r="I291">
            <v>326</v>
          </cell>
          <cell r="J291">
            <v>327.5</v>
          </cell>
        </row>
        <row r="292">
          <cell r="A292" t="str">
            <v>R2956110</v>
          </cell>
          <cell r="B292" t="str">
            <v>DEEMAX DH 27,5 INTL (w/o tyre)</v>
          </cell>
          <cell r="C292" t="str">
            <v>12x157</v>
          </cell>
          <cell r="F292" t="str">
            <v>Rear</v>
          </cell>
          <cell r="G292" t="str">
            <v>X6</v>
          </cell>
          <cell r="H292" t="str">
            <v>R2956110</v>
          </cell>
          <cell r="I292">
            <v>326</v>
          </cell>
          <cell r="J292">
            <v>327.5</v>
          </cell>
        </row>
        <row r="293">
          <cell r="A293" t="str">
            <v>R2957110</v>
          </cell>
          <cell r="B293" t="str">
            <v>DEEMAX DH 27,5 INTL (w/o tyre)</v>
          </cell>
          <cell r="C293" t="str">
            <v>XD/12x157</v>
          </cell>
          <cell r="F293" t="str">
            <v>Rear XD</v>
          </cell>
          <cell r="G293" t="str">
            <v>X6</v>
          </cell>
          <cell r="H293" t="str">
            <v>R2957110</v>
          </cell>
          <cell r="I293">
            <v>326</v>
          </cell>
          <cell r="J293">
            <v>327.5</v>
          </cell>
        </row>
        <row r="294">
          <cell r="A294" t="str">
            <v>F8174110</v>
          </cell>
          <cell r="B294" t="str">
            <v>DEEMAX PRO 29 INTL</v>
          </cell>
          <cell r="C294" t="str">
            <v>20x110</v>
          </cell>
          <cell r="E294" t="str">
            <v>tubeless valve 35mm</v>
          </cell>
          <cell r="F294" t="str">
            <v>Front</v>
          </cell>
          <cell r="G294" t="str">
            <v>X6</v>
          </cell>
          <cell r="H294" t="str">
            <v>F8174110</v>
          </cell>
          <cell r="I294">
            <v>264</v>
          </cell>
          <cell r="J294">
            <v>265.5</v>
          </cell>
        </row>
        <row r="295">
          <cell r="A295" t="str">
            <v>F8175110</v>
          </cell>
          <cell r="B295" t="str">
            <v>DEEMAX PRO 29 INTL</v>
          </cell>
          <cell r="C295" t="str">
            <v>15x100</v>
          </cell>
          <cell r="F295" t="str">
            <v>Front</v>
          </cell>
          <cell r="G295" t="str">
            <v>X6</v>
          </cell>
          <cell r="H295" t="str">
            <v>F8175110</v>
          </cell>
          <cell r="I295">
            <v>264</v>
          </cell>
          <cell r="J295">
            <v>265.5</v>
          </cell>
        </row>
        <row r="296">
          <cell r="A296" t="str">
            <v>F8176110</v>
          </cell>
          <cell r="B296" t="str">
            <v>DEEMAX PRO 29 INTL</v>
          </cell>
          <cell r="C296" t="str">
            <v>Boost 15x110</v>
          </cell>
          <cell r="F296" t="str">
            <v>Front</v>
          </cell>
          <cell r="G296" t="str">
            <v>X6</v>
          </cell>
          <cell r="H296" t="str">
            <v>F8176110</v>
          </cell>
          <cell r="I296">
            <v>264</v>
          </cell>
          <cell r="J296">
            <v>265.5</v>
          </cell>
        </row>
        <row r="297">
          <cell r="A297" t="str">
            <v>R2452110</v>
          </cell>
          <cell r="B297" t="str">
            <v>DEEMAX PRO 29 INTL</v>
          </cell>
          <cell r="C297" t="str">
            <v>12x142</v>
          </cell>
          <cell r="F297" t="str">
            <v>Rear</v>
          </cell>
          <cell r="G297" t="str">
            <v>X6</v>
          </cell>
          <cell r="H297" t="str">
            <v>R2452110</v>
          </cell>
          <cell r="I297">
            <v>321</v>
          </cell>
          <cell r="J297">
            <v>322.5</v>
          </cell>
        </row>
        <row r="298">
          <cell r="A298" t="str">
            <v>R2453110</v>
          </cell>
          <cell r="B298" t="str">
            <v>DEEMAX PRO 29 INTL</v>
          </cell>
          <cell r="C298" t="str">
            <v>XD/12x142</v>
          </cell>
          <cell r="F298" t="str">
            <v>Rear XD</v>
          </cell>
          <cell r="G298" t="str">
            <v>X6</v>
          </cell>
          <cell r="H298" t="str">
            <v>R2453110</v>
          </cell>
          <cell r="I298">
            <v>321</v>
          </cell>
          <cell r="J298">
            <v>322.5</v>
          </cell>
        </row>
        <row r="299">
          <cell r="A299" t="str">
            <v>R2454110</v>
          </cell>
          <cell r="B299" t="str">
            <v>DEEMAX PRO 29 INTL</v>
          </cell>
          <cell r="C299" t="str">
            <v>Boost 12x148</v>
          </cell>
          <cell r="F299" t="str">
            <v>Rear</v>
          </cell>
          <cell r="G299" t="str">
            <v>X6</v>
          </cell>
          <cell r="H299" t="str">
            <v>R2454110</v>
          </cell>
          <cell r="I299">
            <v>321</v>
          </cell>
          <cell r="J299">
            <v>322.5</v>
          </cell>
        </row>
        <row r="300">
          <cell r="A300" t="str">
            <v>R2455110</v>
          </cell>
          <cell r="B300" t="str">
            <v>DEEMAX PRO 29 INTL</v>
          </cell>
          <cell r="C300" t="str">
            <v>XD Boost 12x148</v>
          </cell>
          <cell r="F300" t="str">
            <v>Rear XD</v>
          </cell>
          <cell r="G300" t="str">
            <v>X6</v>
          </cell>
          <cell r="H300" t="str">
            <v>R2455110</v>
          </cell>
          <cell r="I300">
            <v>321</v>
          </cell>
          <cell r="J300">
            <v>322.5</v>
          </cell>
        </row>
        <row r="301">
          <cell r="A301" t="str">
            <v>F8375110</v>
          </cell>
          <cell r="B301" t="str">
            <v>DEEMAX PRO 27,5 INTL</v>
          </cell>
          <cell r="C301" t="str">
            <v>20x110</v>
          </cell>
          <cell r="E301" t="str">
            <v>tubeless valve 35mm</v>
          </cell>
          <cell r="F301" t="str">
            <v>Front</v>
          </cell>
          <cell r="G301" t="str">
            <v>X6</v>
          </cell>
          <cell r="H301" t="str">
            <v>F8375110</v>
          </cell>
          <cell r="I301">
            <v>264</v>
          </cell>
          <cell r="J301">
            <v>265.5</v>
          </cell>
        </row>
        <row r="302">
          <cell r="A302" t="str">
            <v>F8373110</v>
          </cell>
          <cell r="B302" t="str">
            <v>DEEMAX PRO 27,5 INTL</v>
          </cell>
          <cell r="C302" t="str">
            <v>15x100</v>
          </cell>
          <cell r="F302" t="str">
            <v>Front</v>
          </cell>
          <cell r="G302" t="str">
            <v>X6</v>
          </cell>
          <cell r="H302" t="str">
            <v>F8373110</v>
          </cell>
          <cell r="I302">
            <v>264</v>
          </cell>
          <cell r="J302">
            <v>265.5</v>
          </cell>
        </row>
        <row r="303">
          <cell r="A303" t="str">
            <v>F8374110</v>
          </cell>
          <cell r="B303" t="str">
            <v>DEEMAX PRO 27,5 INTL</v>
          </cell>
          <cell r="C303" t="str">
            <v>Boost 15x110</v>
          </cell>
          <cell r="F303" t="str">
            <v>Front</v>
          </cell>
          <cell r="G303" t="str">
            <v>X6</v>
          </cell>
          <cell r="H303" t="str">
            <v>F8374110</v>
          </cell>
          <cell r="I303">
            <v>264</v>
          </cell>
          <cell r="J303">
            <v>265.5</v>
          </cell>
        </row>
        <row r="304">
          <cell r="A304" t="str">
            <v>R2801110</v>
          </cell>
          <cell r="B304" t="str">
            <v>DEEMAX PRO 27,5 INTL</v>
          </cell>
          <cell r="C304" t="str">
            <v>12x142</v>
          </cell>
          <cell r="F304" t="str">
            <v>Rear</v>
          </cell>
          <cell r="G304" t="str">
            <v>X6</v>
          </cell>
          <cell r="H304" t="str">
            <v>R2801110</v>
          </cell>
          <cell r="I304">
            <v>321</v>
          </cell>
          <cell r="J304">
            <v>322.5</v>
          </cell>
        </row>
        <row r="305">
          <cell r="A305" t="str">
            <v>R2802110</v>
          </cell>
          <cell r="B305" t="str">
            <v>DEEMAX PRO 27,5 INTL</v>
          </cell>
          <cell r="C305" t="str">
            <v>XD/12x142</v>
          </cell>
          <cell r="F305" t="str">
            <v>Rear XD</v>
          </cell>
          <cell r="G305" t="str">
            <v>X6</v>
          </cell>
          <cell r="H305" t="str">
            <v>R2802110</v>
          </cell>
          <cell r="I305">
            <v>321</v>
          </cell>
          <cell r="J305">
            <v>322.5</v>
          </cell>
        </row>
        <row r="306">
          <cell r="A306" t="str">
            <v>R2803110</v>
          </cell>
          <cell r="B306" t="str">
            <v>DEEMAX PRO 27,5 INTL</v>
          </cell>
          <cell r="C306" t="str">
            <v>Boost 12x148</v>
          </cell>
          <cell r="F306" t="str">
            <v>Rear</v>
          </cell>
          <cell r="G306" t="str">
            <v>X6</v>
          </cell>
          <cell r="H306" t="str">
            <v>R2803110</v>
          </cell>
          <cell r="I306">
            <v>321</v>
          </cell>
          <cell r="J306">
            <v>322.5</v>
          </cell>
        </row>
        <row r="307">
          <cell r="A307" t="str">
            <v>R2804110</v>
          </cell>
          <cell r="B307" t="str">
            <v>DEEMAX PRO 27,5 INTL</v>
          </cell>
          <cell r="C307" t="str">
            <v>XD Boost 12x148</v>
          </cell>
          <cell r="F307" t="str">
            <v>Rear XD</v>
          </cell>
          <cell r="G307" t="str">
            <v>X6</v>
          </cell>
          <cell r="H307" t="str">
            <v>R2804110</v>
          </cell>
          <cell r="I307">
            <v>321</v>
          </cell>
          <cell r="J307">
            <v>322.5</v>
          </cell>
        </row>
        <row r="308">
          <cell r="A308" t="str">
            <v>F8242110</v>
          </cell>
          <cell r="B308" t="str">
            <v>DEEMAX ELITE 29 INTL</v>
          </cell>
          <cell r="C308" t="str">
            <v>20x110</v>
          </cell>
          <cell r="E308" t="str">
            <v>tubeless valve 35mm</v>
          </cell>
          <cell r="F308" t="str">
            <v>Front</v>
          </cell>
          <cell r="G308" t="str">
            <v>X6</v>
          </cell>
          <cell r="H308" t="str">
            <v>F8242110</v>
          </cell>
          <cell r="I308">
            <v>149</v>
          </cell>
          <cell r="J308">
            <v>150.5</v>
          </cell>
        </row>
        <row r="309">
          <cell r="A309" t="str">
            <v>F8412110</v>
          </cell>
          <cell r="B309" t="str">
            <v>DEEMAX ELITE 29 INTL</v>
          </cell>
          <cell r="C309" t="str">
            <v>15x100</v>
          </cell>
          <cell r="F309" t="str">
            <v>Front</v>
          </cell>
          <cell r="G309" t="str">
            <v>X6</v>
          </cell>
          <cell r="H309" t="str">
            <v>F8412110</v>
          </cell>
          <cell r="I309">
            <v>149</v>
          </cell>
          <cell r="J309">
            <v>150.5</v>
          </cell>
        </row>
        <row r="310">
          <cell r="A310" t="str">
            <v>F8243110</v>
          </cell>
          <cell r="B310" t="str">
            <v>DEEMAX ELITE 29 INTL</v>
          </cell>
          <cell r="C310" t="str">
            <v>Boost 15x110</v>
          </cell>
          <cell r="F310" t="str">
            <v>Front</v>
          </cell>
          <cell r="G310" t="str">
            <v>X6</v>
          </cell>
          <cell r="H310" t="str">
            <v>F8243110</v>
          </cell>
          <cell r="I310">
            <v>149</v>
          </cell>
          <cell r="J310">
            <v>150.5</v>
          </cell>
        </row>
        <row r="311">
          <cell r="A311" t="str">
            <v>R2852110</v>
          </cell>
          <cell r="B311" t="str">
            <v>DEEMAX ELITE 29 INTL</v>
          </cell>
          <cell r="C311" t="str">
            <v>12x142</v>
          </cell>
          <cell r="F311" t="str">
            <v>Rear</v>
          </cell>
          <cell r="G311" t="str">
            <v>X6</v>
          </cell>
          <cell r="H311" t="str">
            <v>R2852110</v>
          </cell>
          <cell r="I311">
            <v>182</v>
          </cell>
          <cell r="J311">
            <v>183.5</v>
          </cell>
        </row>
        <row r="312">
          <cell r="A312" t="str">
            <v>R2853110</v>
          </cell>
          <cell r="B312" t="str">
            <v>DEEMAX ELITE 29 INTL</v>
          </cell>
          <cell r="C312" t="str">
            <v>XD/12x142</v>
          </cell>
          <cell r="F312" t="str">
            <v>Rear XD</v>
          </cell>
          <cell r="G312" t="str">
            <v>X6</v>
          </cell>
          <cell r="H312" t="str">
            <v>R2853110</v>
          </cell>
          <cell r="I312">
            <v>182</v>
          </cell>
          <cell r="J312">
            <v>183.5</v>
          </cell>
        </row>
        <row r="313">
          <cell r="A313" t="str">
            <v>R2583110</v>
          </cell>
          <cell r="B313" t="str">
            <v>DEEMAX ELITE 29 INTL</v>
          </cell>
          <cell r="C313" t="str">
            <v>Boost 12x148</v>
          </cell>
          <cell r="F313" t="str">
            <v>Rear</v>
          </cell>
          <cell r="G313" t="str">
            <v>X6</v>
          </cell>
          <cell r="H313" t="str">
            <v>R2583110</v>
          </cell>
          <cell r="I313">
            <v>182</v>
          </cell>
          <cell r="J313">
            <v>183.5</v>
          </cell>
        </row>
        <row r="314">
          <cell r="A314" t="str">
            <v>R2854110</v>
          </cell>
          <cell r="B314" t="str">
            <v>DEEMAX ELITE 29 INTL</v>
          </cell>
          <cell r="C314" t="str">
            <v>XD Boost 12x148</v>
          </cell>
          <cell r="F314" t="str">
            <v>Rear XD</v>
          </cell>
          <cell r="G314" t="str">
            <v>X6</v>
          </cell>
          <cell r="H314" t="str">
            <v>R2854110</v>
          </cell>
          <cell r="I314">
            <v>182</v>
          </cell>
          <cell r="J314">
            <v>183.5</v>
          </cell>
        </row>
        <row r="315">
          <cell r="A315" t="str">
            <v>F8279110</v>
          </cell>
          <cell r="B315" t="str">
            <v>DEEMAX ELITE 27,5 INTL</v>
          </cell>
          <cell r="C315" t="str">
            <v>20x110</v>
          </cell>
          <cell r="E315" t="str">
            <v>tubeless valve 35mm</v>
          </cell>
          <cell r="F315" t="str">
            <v>Front</v>
          </cell>
          <cell r="G315" t="str">
            <v>X6</v>
          </cell>
          <cell r="H315" t="str">
            <v>F8279110</v>
          </cell>
          <cell r="I315">
            <v>149</v>
          </cell>
          <cell r="J315">
            <v>150.5</v>
          </cell>
        </row>
        <row r="316">
          <cell r="A316" t="str">
            <v>F8413110</v>
          </cell>
          <cell r="B316" t="str">
            <v>DEEMAX ELITE 27,5 INTL</v>
          </cell>
          <cell r="C316" t="str">
            <v>15x100</v>
          </cell>
          <cell r="F316" t="str">
            <v>Front</v>
          </cell>
          <cell r="G316" t="str">
            <v>X6</v>
          </cell>
          <cell r="H316" t="str">
            <v>F8413110</v>
          </cell>
          <cell r="I316">
            <v>149</v>
          </cell>
          <cell r="J316">
            <v>150.5</v>
          </cell>
        </row>
        <row r="317">
          <cell r="A317" t="str">
            <v>F8278110</v>
          </cell>
          <cell r="B317" t="str">
            <v>DEEMAX ELITE 27,5 INTL</v>
          </cell>
          <cell r="C317" t="str">
            <v>Boost 15x110</v>
          </cell>
          <cell r="F317" t="str">
            <v>Front</v>
          </cell>
          <cell r="G317" t="str">
            <v>X6</v>
          </cell>
          <cell r="H317" t="str">
            <v>F8278110</v>
          </cell>
          <cell r="I317">
            <v>149</v>
          </cell>
          <cell r="J317">
            <v>150.5</v>
          </cell>
        </row>
        <row r="318">
          <cell r="A318" t="str">
            <v>R2855110</v>
          </cell>
          <cell r="B318" t="str">
            <v>DEEMAX ELITE 27,5 INTL</v>
          </cell>
          <cell r="C318" t="str">
            <v>12x142</v>
          </cell>
          <cell r="F318" t="str">
            <v>Rear</v>
          </cell>
          <cell r="G318" t="str">
            <v>X6</v>
          </cell>
          <cell r="H318" t="str">
            <v>R2855110</v>
          </cell>
          <cell r="I318">
            <v>182</v>
          </cell>
          <cell r="J318">
            <v>183.5</v>
          </cell>
        </row>
        <row r="319">
          <cell r="A319" t="str">
            <v>R2856110</v>
          </cell>
          <cell r="B319" t="str">
            <v>DEEMAX ELITE 27,5 INTL</v>
          </cell>
          <cell r="C319" t="str">
            <v>XD/12x142</v>
          </cell>
          <cell r="F319" t="str">
            <v>Rear XD</v>
          </cell>
          <cell r="G319" t="str">
            <v>X6</v>
          </cell>
          <cell r="H319" t="str">
            <v>R2856110</v>
          </cell>
          <cell r="I319">
            <v>182</v>
          </cell>
          <cell r="J319">
            <v>183.5</v>
          </cell>
        </row>
        <row r="320">
          <cell r="A320" t="str">
            <v>R2635110</v>
          </cell>
          <cell r="B320" t="str">
            <v>DEEMAX ELITE 27,5 INTL</v>
          </cell>
          <cell r="C320" t="str">
            <v>Boost 12x148</v>
          </cell>
          <cell r="F320" t="str">
            <v>Rear</v>
          </cell>
          <cell r="G320" t="str">
            <v>X6</v>
          </cell>
          <cell r="H320" t="str">
            <v>R2635110</v>
          </cell>
          <cell r="I320">
            <v>182</v>
          </cell>
          <cell r="J320">
            <v>183.5</v>
          </cell>
        </row>
        <row r="321">
          <cell r="A321" t="str">
            <v>R2857110</v>
          </cell>
          <cell r="B321" t="str">
            <v>DEEMAX ELITE 27,5 INTL</v>
          </cell>
          <cell r="C321" t="str">
            <v>XD Boost 12x148</v>
          </cell>
          <cell r="F321" t="str">
            <v>Rear XD</v>
          </cell>
          <cell r="G321" t="str">
            <v>X6</v>
          </cell>
          <cell r="H321" t="str">
            <v>R2857110</v>
          </cell>
          <cell r="I321">
            <v>182</v>
          </cell>
          <cell r="J321">
            <v>183.5</v>
          </cell>
        </row>
        <row r="322">
          <cell r="A322" t="str">
            <v>REFERENCE</v>
          </cell>
          <cell r="B322" t="str">
            <v>MODEL</v>
          </cell>
          <cell r="D322" t="str">
            <v>TYRE / TUBULAR TYPE</v>
          </cell>
          <cell r="E322" t="str">
            <v>WHEEL ACCESSORIES</v>
          </cell>
          <cell r="F322" t="str">
            <v>DRILLING</v>
          </cell>
          <cell r="G322" t="str">
            <v>BY</v>
          </cell>
          <cell r="H322" t="str">
            <v>REFERENCE</v>
          </cell>
          <cell r="I322" t="str">
            <v>MY19
GROSS PRICE €
EXW ROMANIA</v>
          </cell>
          <cell r="J322" t="str">
            <v>MY19
GROSS PRICE €
DDP EUROPE</v>
          </cell>
        </row>
        <row r="324">
          <cell r="A324" t="str">
            <v>J3640128</v>
          </cell>
          <cell r="B324" t="str">
            <v>E-XM 430 Disc 29</v>
          </cell>
          <cell r="C324" t="str">
            <v>-</v>
          </cell>
          <cell r="F324" t="str">
            <v>28</v>
          </cell>
          <cell r="H324" t="str">
            <v>J3640128</v>
          </cell>
          <cell r="I324">
            <v>19.100000000000001</v>
          </cell>
          <cell r="J324">
            <v>19.600000000000001</v>
          </cell>
        </row>
        <row r="325">
          <cell r="A325" t="str">
            <v>J3640132</v>
          </cell>
          <cell r="B325" t="str">
            <v>E-XM 430 Disc 29</v>
          </cell>
          <cell r="C325" t="str">
            <v>-</v>
          </cell>
          <cell r="F325" t="str">
            <v>32</v>
          </cell>
          <cell r="H325" t="str">
            <v>J3640132</v>
          </cell>
          <cell r="I325">
            <v>19.100000000000001</v>
          </cell>
          <cell r="J325">
            <v>19.600000000000001</v>
          </cell>
        </row>
        <row r="326">
          <cell r="A326" t="str">
            <v>J3630128</v>
          </cell>
          <cell r="B326" t="str">
            <v>E-XM 430 Disc 27,5</v>
          </cell>
          <cell r="C326" t="str">
            <v>-</v>
          </cell>
          <cell r="F326" t="str">
            <v>28</v>
          </cell>
          <cell r="H326" t="str">
            <v>J3630128</v>
          </cell>
          <cell r="I326">
            <v>19</v>
          </cell>
          <cell r="J326">
            <v>19.5</v>
          </cell>
        </row>
        <row r="327">
          <cell r="A327" t="str">
            <v>J3630132</v>
          </cell>
          <cell r="B327" t="str">
            <v>E-XM 430 Disc 27,5</v>
          </cell>
          <cell r="C327" t="str">
            <v>-</v>
          </cell>
          <cell r="F327" t="str">
            <v>32</v>
          </cell>
          <cell r="H327" t="str">
            <v>J3630132</v>
          </cell>
          <cell r="I327">
            <v>19</v>
          </cell>
          <cell r="J327">
            <v>19.5</v>
          </cell>
        </row>
        <row r="328">
          <cell r="A328" t="str">
            <v>J3650128</v>
          </cell>
          <cell r="B328" t="str">
            <v>E-XM 435 Disc 27,5</v>
          </cell>
          <cell r="C328" t="str">
            <v>-</v>
          </cell>
          <cell r="F328" t="str">
            <v>28</v>
          </cell>
          <cell r="H328" t="str">
            <v>J3650128</v>
          </cell>
          <cell r="I328">
            <v>19.600000000000001</v>
          </cell>
          <cell r="J328">
            <v>20.100000000000001</v>
          </cell>
        </row>
        <row r="329">
          <cell r="A329" t="str">
            <v>J3650132</v>
          </cell>
          <cell r="B329" t="str">
            <v>E-XM 435 Disc 27,5</v>
          </cell>
          <cell r="C329" t="str">
            <v>-</v>
          </cell>
          <cell r="F329" t="str">
            <v>32</v>
          </cell>
          <cell r="H329" t="str">
            <v>J3650132</v>
          </cell>
          <cell r="I329">
            <v>19.600000000000001</v>
          </cell>
          <cell r="J329">
            <v>20.100000000000001</v>
          </cell>
        </row>
        <row r="330">
          <cell r="A330" t="str">
            <v>J3130128</v>
          </cell>
          <cell r="B330" t="str">
            <v>XC 821 Disc 29 Black</v>
          </cell>
          <cell r="C330" t="str">
            <v>-</v>
          </cell>
          <cell r="F330">
            <v>28</v>
          </cell>
          <cell r="H330" t="str">
            <v>J3130128</v>
          </cell>
          <cell r="I330">
            <v>27.8</v>
          </cell>
          <cell r="J330">
            <v>28.3</v>
          </cell>
        </row>
        <row r="331">
          <cell r="A331" t="str">
            <v>J3130132</v>
          </cell>
          <cell r="B331" t="str">
            <v>XC 821 Disc 29 Black</v>
          </cell>
          <cell r="C331" t="str">
            <v>-</v>
          </cell>
          <cell r="F331">
            <v>32</v>
          </cell>
          <cell r="H331" t="str">
            <v>J3130132</v>
          </cell>
          <cell r="I331">
            <v>27.8</v>
          </cell>
          <cell r="J331">
            <v>28.3</v>
          </cell>
        </row>
        <row r="332">
          <cell r="A332" t="str">
            <v>J3120128</v>
          </cell>
          <cell r="B332" t="str">
            <v>XC 821 Disc 27,5 Black</v>
          </cell>
          <cell r="C332" t="str">
            <v>-</v>
          </cell>
          <cell r="F332">
            <v>28</v>
          </cell>
          <cell r="H332" t="str">
            <v>J3120128</v>
          </cell>
          <cell r="I332">
            <v>27.7</v>
          </cell>
          <cell r="J332">
            <v>28.2</v>
          </cell>
        </row>
        <row r="333">
          <cell r="A333" t="str">
            <v>J3120132</v>
          </cell>
          <cell r="B333" t="str">
            <v>XC 821 Disc 27,5 Black</v>
          </cell>
          <cell r="C333" t="str">
            <v>-</v>
          </cell>
          <cell r="F333">
            <v>32</v>
          </cell>
          <cell r="H333" t="str">
            <v>J3120132</v>
          </cell>
          <cell r="I333">
            <v>27.7</v>
          </cell>
          <cell r="J333">
            <v>28.2</v>
          </cell>
        </row>
        <row r="334">
          <cell r="A334" t="str">
            <v>J3150128</v>
          </cell>
          <cell r="B334" t="str">
            <v>XC 621 Disc 29 Black</v>
          </cell>
          <cell r="C334" t="str">
            <v>-</v>
          </cell>
          <cell r="F334">
            <v>28</v>
          </cell>
          <cell r="H334" t="str">
            <v>J3150128</v>
          </cell>
          <cell r="I334">
            <v>14.7</v>
          </cell>
          <cell r="J334">
            <v>15.2</v>
          </cell>
        </row>
        <row r="335">
          <cell r="A335" t="str">
            <v>J3150132</v>
          </cell>
          <cell r="B335" t="str">
            <v>XC 621 Disc 29 Black</v>
          </cell>
          <cell r="C335" t="str">
            <v>-</v>
          </cell>
          <cell r="F335">
            <v>32</v>
          </cell>
          <cell r="H335" t="str">
            <v>J3150132</v>
          </cell>
          <cell r="I335">
            <v>14.7</v>
          </cell>
          <cell r="J335">
            <v>15.2</v>
          </cell>
        </row>
        <row r="336">
          <cell r="A336" t="str">
            <v>J3140128</v>
          </cell>
          <cell r="B336" t="str">
            <v>XC 621 Disc 27,5 Black</v>
          </cell>
          <cell r="C336" t="str">
            <v>-</v>
          </cell>
          <cell r="F336">
            <v>28</v>
          </cell>
          <cell r="H336" t="str">
            <v>J3140128</v>
          </cell>
          <cell r="I336">
            <v>14.6</v>
          </cell>
          <cell r="J336">
            <v>15.1</v>
          </cell>
        </row>
        <row r="337">
          <cell r="A337" t="str">
            <v>J3140132</v>
          </cell>
          <cell r="B337" t="str">
            <v>XC 621 Disc 27,5 Black</v>
          </cell>
          <cell r="C337" t="str">
            <v>-</v>
          </cell>
          <cell r="F337">
            <v>32</v>
          </cell>
          <cell r="H337" t="str">
            <v>J3140132</v>
          </cell>
          <cell r="I337">
            <v>14.6</v>
          </cell>
          <cell r="J337">
            <v>15.1</v>
          </cell>
        </row>
        <row r="338">
          <cell r="A338" t="str">
            <v>J3170128</v>
          </cell>
          <cell r="B338" t="str">
            <v>XC 421 Disc 29 Black</v>
          </cell>
          <cell r="C338" t="str">
            <v>-</v>
          </cell>
          <cell r="F338">
            <v>28</v>
          </cell>
          <cell r="H338" t="str">
            <v>J3170128</v>
          </cell>
          <cell r="I338">
            <v>12.4</v>
          </cell>
          <cell r="J338">
            <v>12.9</v>
          </cell>
        </row>
        <row r="339">
          <cell r="A339" t="str">
            <v>J3170132</v>
          </cell>
          <cell r="B339" t="str">
            <v>XC 421 Disc 29 Black</v>
          </cell>
          <cell r="C339" t="str">
            <v>-</v>
          </cell>
          <cell r="F339">
            <v>32</v>
          </cell>
          <cell r="H339" t="str">
            <v>J3170132</v>
          </cell>
          <cell r="I339">
            <v>12.4</v>
          </cell>
          <cell r="J339">
            <v>12.9</v>
          </cell>
        </row>
        <row r="340">
          <cell r="A340" t="str">
            <v>J3160128</v>
          </cell>
          <cell r="B340" t="str">
            <v>XC 421 Disc 27,5 Black</v>
          </cell>
          <cell r="C340" t="str">
            <v>-</v>
          </cell>
          <cell r="F340">
            <v>28</v>
          </cell>
          <cell r="H340" t="str">
            <v>J3160128</v>
          </cell>
          <cell r="I340">
            <v>12.3</v>
          </cell>
          <cell r="J340">
            <v>12.8</v>
          </cell>
        </row>
        <row r="341">
          <cell r="A341" t="str">
            <v>J3160132</v>
          </cell>
          <cell r="B341" t="str">
            <v>XC 421 Disc 27,5 Black</v>
          </cell>
          <cell r="C341" t="str">
            <v>-</v>
          </cell>
          <cell r="F341">
            <v>32</v>
          </cell>
          <cell r="H341" t="str">
            <v>J3160132</v>
          </cell>
          <cell r="I341">
            <v>12.3</v>
          </cell>
          <cell r="J341">
            <v>12.8</v>
          </cell>
        </row>
        <row r="342">
          <cell r="A342" t="str">
            <v>J2580132</v>
          </cell>
          <cell r="B342" t="str">
            <v>XM 319 Disc 29 Black</v>
          </cell>
          <cell r="C342" t="str">
            <v>-</v>
          </cell>
          <cell r="F342">
            <v>32</v>
          </cell>
          <cell r="H342" t="str">
            <v>J2580132</v>
          </cell>
          <cell r="I342">
            <v>11.8</v>
          </cell>
          <cell r="J342">
            <v>12.3</v>
          </cell>
          <cell r="K342">
            <v>8.6999999999999993</v>
          </cell>
          <cell r="L342">
            <v>253.94</v>
          </cell>
        </row>
        <row r="343">
          <cell r="A343" t="str">
            <v>J2580136</v>
          </cell>
          <cell r="B343" t="str">
            <v>XM 319 Disc 29 Black</v>
          </cell>
          <cell r="C343" t="str">
            <v>-</v>
          </cell>
          <cell r="F343">
            <v>36</v>
          </cell>
          <cell r="H343" t="str">
            <v>J2580136</v>
          </cell>
          <cell r="I343">
            <v>11.8</v>
          </cell>
          <cell r="J343">
            <v>12.3</v>
          </cell>
          <cell r="K343">
            <v>8.6999999999999993</v>
          </cell>
          <cell r="L343">
            <v>253.94</v>
          </cell>
        </row>
        <row r="344">
          <cell r="A344" t="str">
            <v>J2570132</v>
          </cell>
          <cell r="B344" t="str">
            <v>XM 319 Disc 27,5 Black</v>
          </cell>
          <cell r="C344" t="str">
            <v>-</v>
          </cell>
          <cell r="F344">
            <v>32</v>
          </cell>
          <cell r="H344" t="str">
            <v>J2570132</v>
          </cell>
          <cell r="I344">
            <v>11.6</v>
          </cell>
          <cell r="J344">
            <v>12.1</v>
          </cell>
          <cell r="K344">
            <v>8.6999999999999993</v>
          </cell>
          <cell r="L344">
            <v>253.94</v>
          </cell>
        </row>
        <row r="345">
          <cell r="A345" t="str">
            <v>J2570136</v>
          </cell>
          <cell r="B345" t="str">
            <v>XM 319 Disc 27,5 Black</v>
          </cell>
          <cell r="C345" t="str">
            <v>-</v>
          </cell>
          <cell r="F345">
            <v>36</v>
          </cell>
          <cell r="H345" t="str">
            <v>J2570136</v>
          </cell>
          <cell r="I345">
            <v>11.6</v>
          </cell>
          <cell r="J345">
            <v>12.1</v>
          </cell>
          <cell r="K345">
            <v>8.6999999999999993</v>
          </cell>
          <cell r="L345">
            <v>253.94</v>
          </cell>
        </row>
        <row r="346">
          <cell r="A346" t="str">
            <v>J2560132</v>
          </cell>
          <cell r="B346" t="str">
            <v>XM 319 Disc 26 Black</v>
          </cell>
          <cell r="C346" t="str">
            <v>-</v>
          </cell>
          <cell r="F346">
            <v>32</v>
          </cell>
          <cell r="H346" t="str">
            <v>J2560132</v>
          </cell>
          <cell r="I346">
            <v>11.5</v>
          </cell>
          <cell r="J346">
            <v>12</v>
          </cell>
          <cell r="K346">
            <v>8.6999999999999993</v>
          </cell>
          <cell r="L346">
            <v>253.94</v>
          </cell>
        </row>
        <row r="347">
          <cell r="A347" t="str">
            <v>J2560136</v>
          </cell>
          <cell r="B347" t="str">
            <v>XM 319 Disc 26 Black</v>
          </cell>
          <cell r="C347" t="str">
            <v>-</v>
          </cell>
          <cell r="F347">
            <v>36</v>
          </cell>
          <cell r="H347" t="str">
            <v>J2560136</v>
          </cell>
          <cell r="I347">
            <v>11.5</v>
          </cell>
          <cell r="J347">
            <v>12</v>
          </cell>
          <cell r="K347">
            <v>8.6999999999999993</v>
          </cell>
          <cell r="L347">
            <v>253.94</v>
          </cell>
        </row>
        <row r="348">
          <cell r="A348" t="str">
            <v>J2720132</v>
          </cell>
          <cell r="B348" t="str">
            <v>XM 119 Disc 29 Black</v>
          </cell>
          <cell r="C348" t="str">
            <v>-</v>
          </cell>
          <cell r="F348">
            <v>32</v>
          </cell>
          <cell r="H348" t="str">
            <v>J2720132</v>
          </cell>
          <cell r="I348">
            <v>10.7</v>
          </cell>
          <cell r="J348">
            <v>11.2</v>
          </cell>
          <cell r="K348">
            <v>7.45</v>
          </cell>
          <cell r="L348">
            <v>217.45</v>
          </cell>
        </row>
        <row r="349">
          <cell r="A349" t="str">
            <v>J2720136</v>
          </cell>
          <cell r="B349" t="str">
            <v>XM 119 Disc 29 Black</v>
          </cell>
          <cell r="C349" t="str">
            <v>-</v>
          </cell>
          <cell r="F349">
            <v>36</v>
          </cell>
          <cell r="H349" t="str">
            <v>J2720136</v>
          </cell>
          <cell r="I349">
            <v>10.7</v>
          </cell>
          <cell r="J349">
            <v>11.2</v>
          </cell>
          <cell r="K349">
            <v>7.45</v>
          </cell>
          <cell r="L349">
            <v>217.45</v>
          </cell>
        </row>
        <row r="350">
          <cell r="A350" t="str">
            <v>J2590132</v>
          </cell>
          <cell r="B350" t="str">
            <v>XM 119 Disc 27,5 Black</v>
          </cell>
          <cell r="C350" t="str">
            <v>-</v>
          </cell>
          <cell r="F350">
            <v>32</v>
          </cell>
          <cell r="H350" t="str">
            <v>J2590132</v>
          </cell>
          <cell r="I350">
            <v>10.6</v>
          </cell>
          <cell r="J350">
            <v>11.1</v>
          </cell>
          <cell r="K350">
            <v>7.45</v>
          </cell>
          <cell r="L350">
            <v>217.45</v>
          </cell>
        </row>
        <row r="351">
          <cell r="A351" t="str">
            <v>J2680132</v>
          </cell>
          <cell r="B351" t="str">
            <v>XM 119 Disc 26 Black</v>
          </cell>
          <cell r="C351" t="str">
            <v>-</v>
          </cell>
          <cell r="F351">
            <v>32</v>
          </cell>
          <cell r="H351" t="str">
            <v>J2680132</v>
          </cell>
          <cell r="I351">
            <v>10.5</v>
          </cell>
          <cell r="J351">
            <v>11</v>
          </cell>
          <cell r="K351">
            <v>7.45</v>
          </cell>
          <cell r="L351">
            <v>217.45</v>
          </cell>
        </row>
        <row r="352">
          <cell r="A352" t="str">
            <v>J3190132</v>
          </cell>
          <cell r="B352" t="str">
            <v>XM 824 Disc 29 Black</v>
          </cell>
          <cell r="C352" t="str">
            <v>-</v>
          </cell>
          <cell r="F352">
            <v>32</v>
          </cell>
          <cell r="H352" t="str">
            <v>J3190132</v>
          </cell>
          <cell r="I352">
            <v>28.1</v>
          </cell>
          <cell r="J352">
            <v>28.6</v>
          </cell>
        </row>
        <row r="353">
          <cell r="A353" t="str">
            <v>J3180132</v>
          </cell>
          <cell r="B353" t="str">
            <v>XM 824 Disc 27,5 Black</v>
          </cell>
          <cell r="C353" t="str">
            <v>-</v>
          </cell>
          <cell r="F353">
            <v>32</v>
          </cell>
          <cell r="H353" t="str">
            <v>J3180132</v>
          </cell>
          <cell r="I353">
            <v>28</v>
          </cell>
          <cell r="J353">
            <v>28.5</v>
          </cell>
        </row>
        <row r="354">
          <cell r="A354" t="str">
            <v>J3210132</v>
          </cell>
          <cell r="B354" t="str">
            <v>XM 624 Disc 29 Black</v>
          </cell>
          <cell r="C354" t="str">
            <v>-</v>
          </cell>
          <cell r="F354">
            <v>32</v>
          </cell>
          <cell r="H354" t="str">
            <v>J3210132</v>
          </cell>
          <cell r="I354">
            <v>15</v>
          </cell>
          <cell r="J354">
            <v>15.5</v>
          </cell>
        </row>
        <row r="355">
          <cell r="A355" t="str">
            <v>J3200132</v>
          </cell>
          <cell r="B355" t="str">
            <v>XM 624 Disc 27,5 Black</v>
          </cell>
          <cell r="C355" t="str">
            <v>-</v>
          </cell>
          <cell r="F355">
            <v>32</v>
          </cell>
          <cell r="H355" t="str">
            <v>J3200132</v>
          </cell>
          <cell r="I355">
            <v>14.9</v>
          </cell>
          <cell r="J355">
            <v>15.4</v>
          </cell>
        </row>
        <row r="356">
          <cell r="A356" t="str">
            <v>J3230132</v>
          </cell>
          <cell r="B356" t="str">
            <v>XM 424 Disc 29 Black</v>
          </cell>
          <cell r="C356" t="str">
            <v>-</v>
          </cell>
          <cell r="F356">
            <v>32</v>
          </cell>
          <cell r="H356" t="str">
            <v>J3230132</v>
          </cell>
          <cell r="I356">
            <v>12.8</v>
          </cell>
          <cell r="J356">
            <v>13.3</v>
          </cell>
        </row>
        <row r="357">
          <cell r="A357" t="str">
            <v>J3220132</v>
          </cell>
          <cell r="B357" t="str">
            <v>XM 424 Disc 27,5 Black</v>
          </cell>
          <cell r="C357" t="str">
            <v>-</v>
          </cell>
          <cell r="F357">
            <v>32</v>
          </cell>
          <cell r="H357" t="str">
            <v>J3220132</v>
          </cell>
          <cell r="I357">
            <v>12.7</v>
          </cell>
          <cell r="J357">
            <v>13.2</v>
          </cell>
        </row>
        <row r="358">
          <cell r="A358" t="str">
            <v>J3620128</v>
          </cell>
          <cell r="B358" t="str">
            <v>XM 430 Disc 29</v>
          </cell>
          <cell r="C358" t="str">
            <v>-</v>
          </cell>
          <cell r="F358" t="str">
            <v>28</v>
          </cell>
          <cell r="H358" t="str">
            <v>J3620128</v>
          </cell>
          <cell r="I358">
            <v>16.899999999999999</v>
          </cell>
          <cell r="J358">
            <v>17.399999999999999</v>
          </cell>
        </row>
        <row r="359">
          <cell r="A359" t="str">
            <v>J3610128</v>
          </cell>
          <cell r="B359" t="str">
            <v>XM 430 Disc 27,5</v>
          </cell>
          <cell r="C359" t="str">
            <v>-</v>
          </cell>
          <cell r="F359" t="str">
            <v>28</v>
          </cell>
          <cell r="H359" t="str">
            <v>J3610128</v>
          </cell>
          <cell r="I359">
            <v>16.8</v>
          </cell>
          <cell r="J359">
            <v>17.3</v>
          </cell>
        </row>
        <row r="360">
          <cell r="A360" t="str">
            <v>J3250132</v>
          </cell>
          <cell r="B360" t="str">
            <v>EN 827 Disc 29 Black</v>
          </cell>
          <cell r="C360" t="str">
            <v>-</v>
          </cell>
          <cell r="F360">
            <v>32</v>
          </cell>
          <cell r="H360" t="str">
            <v>J3250132</v>
          </cell>
          <cell r="I360">
            <v>28.4</v>
          </cell>
          <cell r="J360">
            <v>28.9</v>
          </cell>
        </row>
        <row r="361">
          <cell r="A361" t="str">
            <v>J3240132</v>
          </cell>
          <cell r="B361" t="str">
            <v>EN 827 Disc 27,5 Black</v>
          </cell>
          <cell r="C361" t="str">
            <v>-</v>
          </cell>
          <cell r="F361">
            <v>32</v>
          </cell>
          <cell r="H361" t="str">
            <v>J3240132</v>
          </cell>
          <cell r="I361">
            <v>28.3</v>
          </cell>
          <cell r="J361">
            <v>28.8</v>
          </cell>
        </row>
        <row r="362">
          <cell r="A362" t="str">
            <v>J3270132</v>
          </cell>
          <cell r="B362" t="str">
            <v>EN 627 Disc 29 Black</v>
          </cell>
          <cell r="C362" t="str">
            <v>-</v>
          </cell>
          <cell r="F362">
            <v>32</v>
          </cell>
          <cell r="H362" t="str">
            <v>J3270132</v>
          </cell>
          <cell r="I362">
            <v>15.2</v>
          </cell>
          <cell r="J362">
            <v>15.7</v>
          </cell>
        </row>
        <row r="363">
          <cell r="A363" t="str">
            <v>J3260132</v>
          </cell>
          <cell r="B363" t="str">
            <v>EN 627 Disc 27,5 Black</v>
          </cell>
          <cell r="C363" t="str">
            <v>-</v>
          </cell>
          <cell r="F363">
            <v>32</v>
          </cell>
          <cell r="H363" t="str">
            <v>J3260132</v>
          </cell>
          <cell r="I363">
            <v>15.1</v>
          </cell>
          <cell r="J363">
            <v>15.6</v>
          </cell>
        </row>
        <row r="364">
          <cell r="A364" t="str">
            <v>J3290132</v>
          </cell>
          <cell r="B364" t="str">
            <v>EN 427 Disc 29 Black</v>
          </cell>
          <cell r="C364" t="str">
            <v>-</v>
          </cell>
          <cell r="F364">
            <v>32</v>
          </cell>
          <cell r="H364" t="str">
            <v>J3290132</v>
          </cell>
          <cell r="I364">
            <v>13.1</v>
          </cell>
          <cell r="J364">
            <v>13.6</v>
          </cell>
        </row>
        <row r="365">
          <cell r="A365" t="str">
            <v>J3280132</v>
          </cell>
          <cell r="B365" t="str">
            <v>EN 427 Disc 27,5 Black</v>
          </cell>
          <cell r="C365" t="str">
            <v>-</v>
          </cell>
          <cell r="F365">
            <v>32</v>
          </cell>
          <cell r="H365" t="str">
            <v>J3280132</v>
          </cell>
          <cell r="I365">
            <v>13</v>
          </cell>
          <cell r="J365">
            <v>13.5</v>
          </cell>
        </row>
        <row r="366">
          <cell r="A366" t="str">
            <v>J3540132</v>
          </cell>
          <cell r="B366" t="str">
            <v>EX 830 Disc 29 Black</v>
          </cell>
          <cell r="C366" t="str">
            <v>-</v>
          </cell>
          <cell r="F366" t="str">
            <v>28</v>
          </cell>
          <cell r="H366" t="str">
            <v>J3540132</v>
          </cell>
          <cell r="I366">
            <v>28.8</v>
          </cell>
          <cell r="J366">
            <v>29.3</v>
          </cell>
        </row>
        <row r="367">
          <cell r="A367" t="str">
            <v>J3300132</v>
          </cell>
          <cell r="B367" t="str">
            <v>EX 830 Disc 27,5 Black</v>
          </cell>
          <cell r="C367" t="str">
            <v>-</v>
          </cell>
          <cell r="F367">
            <v>32</v>
          </cell>
          <cell r="H367" t="str">
            <v>J3300132</v>
          </cell>
          <cell r="I367">
            <v>28.7</v>
          </cell>
          <cell r="J367">
            <v>29.2</v>
          </cell>
        </row>
        <row r="368">
          <cell r="A368" t="str">
            <v>J3300136</v>
          </cell>
          <cell r="B368" t="str">
            <v>EX 830 Disc 27,5 Black</v>
          </cell>
          <cell r="C368" t="str">
            <v>-</v>
          </cell>
          <cell r="F368" t="str">
            <v>36</v>
          </cell>
          <cell r="H368" t="str">
            <v>J3300136</v>
          </cell>
          <cell r="I368">
            <v>28.7</v>
          </cell>
          <cell r="J368">
            <v>29.2</v>
          </cell>
        </row>
        <row r="369">
          <cell r="A369" t="str">
            <v>J2900132</v>
          </cell>
          <cell r="B369" t="str">
            <v>EX 729 Disc 27,5 Black</v>
          </cell>
          <cell r="C369" t="str">
            <v>-</v>
          </cell>
          <cell r="F369">
            <v>32</v>
          </cell>
          <cell r="H369" t="str">
            <v>J2900132</v>
          </cell>
          <cell r="I369">
            <v>27.4</v>
          </cell>
          <cell r="J369">
            <v>27.9</v>
          </cell>
        </row>
        <row r="370">
          <cell r="A370" t="str">
            <v>J2830132</v>
          </cell>
          <cell r="B370" t="str">
            <v>EX 729 Disc Black</v>
          </cell>
          <cell r="C370" t="str">
            <v>-</v>
          </cell>
          <cell r="F370">
            <v>32</v>
          </cell>
          <cell r="H370" t="str">
            <v>J2830132</v>
          </cell>
          <cell r="I370">
            <v>27.3</v>
          </cell>
          <cell r="J370">
            <v>27.8</v>
          </cell>
        </row>
        <row r="371">
          <cell r="A371" t="str">
            <v>J2830136</v>
          </cell>
          <cell r="B371" t="str">
            <v>EX 729 Disc Black</v>
          </cell>
          <cell r="C371" t="str">
            <v>-</v>
          </cell>
          <cell r="F371">
            <v>36</v>
          </cell>
          <cell r="H371" t="str">
            <v>J2830136</v>
          </cell>
          <cell r="I371">
            <v>27.3</v>
          </cell>
          <cell r="J371">
            <v>27.8</v>
          </cell>
        </row>
        <row r="372">
          <cell r="A372" t="str">
            <v>J3550132</v>
          </cell>
          <cell r="B372" t="str">
            <v>EX 630 Disc 29 Black</v>
          </cell>
          <cell r="C372" t="str">
            <v>-</v>
          </cell>
          <cell r="F372" t="str">
            <v>28</v>
          </cell>
          <cell r="H372" t="str">
            <v>J3550132</v>
          </cell>
          <cell r="I372">
            <v>16.899999999999999</v>
          </cell>
          <cell r="J372">
            <v>17.399999999999999</v>
          </cell>
        </row>
        <row r="373">
          <cell r="A373" t="str">
            <v>J3310132</v>
          </cell>
          <cell r="B373" t="str">
            <v>EX 630 Disc 27,5 Black</v>
          </cell>
          <cell r="C373" t="str">
            <v>-</v>
          </cell>
          <cell r="F373">
            <v>32</v>
          </cell>
          <cell r="H373" t="str">
            <v>J3310132</v>
          </cell>
          <cell r="I373">
            <v>16.8</v>
          </cell>
          <cell r="J373">
            <v>17.3</v>
          </cell>
        </row>
        <row r="374">
          <cell r="A374" t="str">
            <v>J3310136</v>
          </cell>
          <cell r="B374" t="str">
            <v>EX 630 Disc 27,5 Black</v>
          </cell>
          <cell r="C374" t="str">
            <v>-</v>
          </cell>
          <cell r="F374" t="str">
            <v>36</v>
          </cell>
          <cell r="H374" t="str">
            <v>J3310136</v>
          </cell>
          <cell r="I374">
            <v>16.8</v>
          </cell>
          <cell r="J374">
            <v>17.3</v>
          </cell>
        </row>
        <row r="375">
          <cell r="A375" t="str">
            <v>J2380132</v>
          </cell>
          <cell r="B375" t="str">
            <v>CXP Pro Black</v>
          </cell>
          <cell r="C375" t="str">
            <v>-</v>
          </cell>
          <cell r="F375">
            <v>32</v>
          </cell>
          <cell r="H375" t="str">
            <v>J2380132</v>
          </cell>
          <cell r="I375">
            <v>28</v>
          </cell>
          <cell r="J375">
            <v>28.5</v>
          </cell>
        </row>
        <row r="376">
          <cell r="A376" t="str">
            <v>J2380136</v>
          </cell>
          <cell r="B376" t="str">
            <v>CXP Pro Black</v>
          </cell>
          <cell r="C376" t="str">
            <v>-</v>
          </cell>
          <cell r="F376">
            <v>36</v>
          </cell>
          <cell r="H376" t="str">
            <v>J2380136</v>
          </cell>
          <cell r="I376">
            <v>28</v>
          </cell>
          <cell r="J376">
            <v>28.5</v>
          </cell>
        </row>
        <row r="377">
          <cell r="A377" t="str">
            <v>J2390128</v>
          </cell>
          <cell r="B377" t="str">
            <v>CXP Elite Black</v>
          </cell>
          <cell r="C377" t="str">
            <v>-</v>
          </cell>
          <cell r="F377">
            <v>28</v>
          </cell>
          <cell r="H377" t="str">
            <v>J2390128</v>
          </cell>
          <cell r="I377">
            <v>14</v>
          </cell>
          <cell r="J377">
            <v>14.5</v>
          </cell>
          <cell r="K377">
            <v>8.6999999999999993</v>
          </cell>
          <cell r="L377">
            <v>253.94</v>
          </cell>
        </row>
        <row r="378">
          <cell r="A378" t="str">
            <v>J2390132</v>
          </cell>
          <cell r="B378" t="str">
            <v>CXP Elite Black</v>
          </cell>
          <cell r="C378" t="str">
            <v>-</v>
          </cell>
          <cell r="F378">
            <v>32</v>
          </cell>
          <cell r="H378" t="str">
            <v>J2390132</v>
          </cell>
          <cell r="I378">
            <v>14</v>
          </cell>
          <cell r="J378">
            <v>14.5</v>
          </cell>
          <cell r="K378">
            <v>8.6999999999999993</v>
          </cell>
          <cell r="L378">
            <v>253.94</v>
          </cell>
        </row>
        <row r="379">
          <cell r="A379" t="str">
            <v>J2400132</v>
          </cell>
          <cell r="B379" t="str">
            <v xml:space="preserve">CXP Black </v>
          </cell>
          <cell r="C379" t="str">
            <v>-</v>
          </cell>
          <cell r="F379">
            <v>32</v>
          </cell>
          <cell r="H379" t="str">
            <v>J2400132</v>
          </cell>
          <cell r="I379">
            <v>12.3</v>
          </cell>
          <cell r="J379">
            <v>12.8</v>
          </cell>
          <cell r="K379">
            <v>7.23</v>
          </cell>
          <cell r="L379">
            <v>211.03</v>
          </cell>
        </row>
        <row r="380">
          <cell r="A380" t="str">
            <v>J2410132</v>
          </cell>
          <cell r="B380" t="str">
            <v>Open Pro T CD</v>
          </cell>
          <cell r="C380" t="str">
            <v>-</v>
          </cell>
          <cell r="F380">
            <v>32</v>
          </cell>
          <cell r="H380" t="str">
            <v>J2410132</v>
          </cell>
          <cell r="I380">
            <v>31.5</v>
          </cell>
          <cell r="J380">
            <v>32</v>
          </cell>
        </row>
        <row r="381">
          <cell r="A381" t="str">
            <v>J2410232</v>
          </cell>
          <cell r="B381" t="str">
            <v>Open Pro T Silver</v>
          </cell>
          <cell r="C381" t="str">
            <v>-</v>
          </cell>
          <cell r="F381">
            <v>32</v>
          </cell>
          <cell r="H381" t="str">
            <v>J2410232</v>
          </cell>
          <cell r="I381">
            <v>25.3</v>
          </cell>
          <cell r="J381">
            <v>25.8</v>
          </cell>
        </row>
        <row r="382">
          <cell r="A382" t="str">
            <v>J2410236</v>
          </cell>
          <cell r="B382" t="str">
            <v>Open Pro T Silver</v>
          </cell>
          <cell r="C382" t="str">
            <v>-</v>
          </cell>
          <cell r="F382">
            <v>36</v>
          </cell>
          <cell r="H382" t="str">
            <v>J2410236</v>
          </cell>
          <cell r="I382">
            <v>25.3</v>
          </cell>
          <cell r="J382">
            <v>25.8</v>
          </cell>
        </row>
        <row r="383">
          <cell r="A383" t="str">
            <v>J3450124</v>
          </cell>
          <cell r="B383" t="str">
            <v>Open Pro C Disc UST</v>
          </cell>
          <cell r="C383" t="str">
            <v>-</v>
          </cell>
          <cell r="F383">
            <v>24</v>
          </cell>
          <cell r="H383" t="str">
            <v>J3450124</v>
          </cell>
          <cell r="I383">
            <v>48.1</v>
          </cell>
          <cell r="J383">
            <v>48.6</v>
          </cell>
        </row>
        <row r="384">
          <cell r="A384" t="str">
            <v>J3450128</v>
          </cell>
          <cell r="B384" t="str">
            <v>Open Pro C Disc UST</v>
          </cell>
          <cell r="C384" t="str">
            <v>-</v>
          </cell>
          <cell r="F384">
            <v>28</v>
          </cell>
          <cell r="H384" t="str">
            <v>J3450128</v>
          </cell>
          <cell r="I384">
            <v>48.1</v>
          </cell>
          <cell r="J384">
            <v>48.6</v>
          </cell>
        </row>
        <row r="385">
          <cell r="A385" t="str">
            <v>J3450132</v>
          </cell>
          <cell r="B385" t="str">
            <v>Open Pro C Disc UST</v>
          </cell>
          <cell r="C385" t="str">
            <v>-</v>
          </cell>
          <cell r="F385">
            <v>32</v>
          </cell>
          <cell r="H385" t="str">
            <v>J3450132</v>
          </cell>
          <cell r="I385">
            <v>48.1</v>
          </cell>
          <cell r="J385">
            <v>48.6</v>
          </cell>
        </row>
        <row r="386">
          <cell r="A386" t="str">
            <v>J3430124</v>
          </cell>
          <cell r="B386" t="str">
            <v>Open Pro C UST</v>
          </cell>
          <cell r="C386" t="str">
            <v>-</v>
          </cell>
          <cell r="F386">
            <v>24</v>
          </cell>
          <cell r="H386" t="str">
            <v>J3430124</v>
          </cell>
          <cell r="I386">
            <v>43.7</v>
          </cell>
          <cell r="J386">
            <v>44.2</v>
          </cell>
        </row>
        <row r="387">
          <cell r="A387" t="str">
            <v>J3430128</v>
          </cell>
          <cell r="B387" t="str">
            <v>Open Pro C UST</v>
          </cell>
          <cell r="C387" t="str">
            <v>-</v>
          </cell>
          <cell r="F387">
            <v>28</v>
          </cell>
          <cell r="H387" t="str">
            <v>J3430128</v>
          </cell>
          <cell r="I387">
            <v>43.7</v>
          </cell>
          <cell r="J387">
            <v>44.2</v>
          </cell>
        </row>
        <row r="388">
          <cell r="A388" t="str">
            <v>J3430132</v>
          </cell>
          <cell r="B388" t="str">
            <v>Open Pro C UST</v>
          </cell>
          <cell r="C388" t="str">
            <v>-</v>
          </cell>
          <cell r="F388">
            <v>32</v>
          </cell>
          <cell r="H388" t="str">
            <v>J3430132</v>
          </cell>
          <cell r="I388">
            <v>43.7</v>
          </cell>
          <cell r="J388">
            <v>44.2</v>
          </cell>
        </row>
        <row r="389">
          <cell r="A389" t="str">
            <v>J2420132</v>
          </cell>
          <cell r="B389" t="str">
            <v>Open Pro C CD</v>
          </cell>
          <cell r="C389" t="str">
            <v>-</v>
          </cell>
          <cell r="F389">
            <v>32</v>
          </cell>
          <cell r="H389" t="str">
            <v>J2420132</v>
          </cell>
          <cell r="I389">
            <v>31.5</v>
          </cell>
          <cell r="J389">
            <v>32</v>
          </cell>
        </row>
        <row r="390">
          <cell r="A390" t="str">
            <v>J2420136</v>
          </cell>
          <cell r="B390" t="str">
            <v>Open Pro C CD</v>
          </cell>
          <cell r="C390" t="str">
            <v>-</v>
          </cell>
          <cell r="F390">
            <v>36</v>
          </cell>
          <cell r="H390" t="str">
            <v>J2420136</v>
          </cell>
          <cell r="I390">
            <v>31.5</v>
          </cell>
          <cell r="J390">
            <v>32</v>
          </cell>
        </row>
        <row r="391">
          <cell r="A391" t="str">
            <v>J2420228</v>
          </cell>
          <cell r="B391" t="str">
            <v>Open Pro C Black</v>
          </cell>
          <cell r="C391" t="str">
            <v>-</v>
          </cell>
          <cell r="F391">
            <v>28</v>
          </cell>
          <cell r="H391" t="str">
            <v>J2420228</v>
          </cell>
          <cell r="I391">
            <v>28.3</v>
          </cell>
          <cell r="J391">
            <v>28.8</v>
          </cell>
        </row>
        <row r="392">
          <cell r="A392" t="str">
            <v>J2420232</v>
          </cell>
          <cell r="B392" t="str">
            <v>Open Pro C Black</v>
          </cell>
          <cell r="C392" t="str">
            <v>-</v>
          </cell>
          <cell r="F392">
            <v>32</v>
          </cell>
          <cell r="H392" t="str">
            <v>J2420232</v>
          </cell>
          <cell r="I392">
            <v>28.3</v>
          </cell>
          <cell r="J392">
            <v>28.8</v>
          </cell>
        </row>
        <row r="393">
          <cell r="A393" t="str">
            <v>J2420236</v>
          </cell>
          <cell r="B393" t="str">
            <v>Open Pro C Black</v>
          </cell>
          <cell r="C393" t="str">
            <v>-</v>
          </cell>
          <cell r="F393">
            <v>36</v>
          </cell>
          <cell r="H393" t="str">
            <v>J2420236</v>
          </cell>
          <cell r="I393">
            <v>28.3</v>
          </cell>
          <cell r="J393">
            <v>28.8</v>
          </cell>
        </row>
        <row r="394">
          <cell r="A394" t="str">
            <v>J2420332</v>
          </cell>
          <cell r="B394" t="str">
            <v>Open Pro C Black - 650</v>
          </cell>
          <cell r="C394" t="str">
            <v>-</v>
          </cell>
          <cell r="F394">
            <v>32</v>
          </cell>
          <cell r="H394" t="str">
            <v>J2420332</v>
          </cell>
          <cell r="I394">
            <v>28.3</v>
          </cell>
          <cell r="J394">
            <v>28.8</v>
          </cell>
        </row>
        <row r="395">
          <cell r="A395" t="str">
            <v>J2420432</v>
          </cell>
          <cell r="B395" t="str">
            <v>Open Pro C Silver</v>
          </cell>
          <cell r="C395" t="str">
            <v>-</v>
          </cell>
          <cell r="F395">
            <v>32</v>
          </cell>
          <cell r="H395" t="str">
            <v>J2420432</v>
          </cell>
          <cell r="I395">
            <v>25.3</v>
          </cell>
          <cell r="J395">
            <v>25.8</v>
          </cell>
        </row>
        <row r="396">
          <cell r="A396" t="str">
            <v>J2420436</v>
          </cell>
          <cell r="B396" t="str">
            <v>Open Pro C Silver</v>
          </cell>
          <cell r="C396" t="str">
            <v>-</v>
          </cell>
          <cell r="F396">
            <v>36</v>
          </cell>
          <cell r="H396" t="str">
            <v>J2420436</v>
          </cell>
          <cell r="I396">
            <v>25.3</v>
          </cell>
          <cell r="J396">
            <v>25.8</v>
          </cell>
        </row>
        <row r="397">
          <cell r="A397" t="str">
            <v>J2430132</v>
          </cell>
          <cell r="B397" t="str">
            <v>Open Elite Black</v>
          </cell>
          <cell r="C397" t="str">
            <v>-</v>
          </cell>
          <cell r="F397">
            <v>32</v>
          </cell>
          <cell r="H397" t="str">
            <v>J2430132</v>
          </cell>
          <cell r="I397">
            <v>14.6</v>
          </cell>
          <cell r="J397">
            <v>15.1</v>
          </cell>
          <cell r="K397">
            <v>11.21</v>
          </cell>
          <cell r="L397">
            <v>327.2</v>
          </cell>
        </row>
        <row r="398">
          <cell r="A398" t="str">
            <v>J2430136</v>
          </cell>
          <cell r="B398" t="str">
            <v>Open Elite Black</v>
          </cell>
          <cell r="C398" t="str">
            <v>-</v>
          </cell>
          <cell r="F398">
            <v>36</v>
          </cell>
          <cell r="H398" t="str">
            <v>J2430136</v>
          </cell>
          <cell r="I398">
            <v>14.6</v>
          </cell>
          <cell r="J398">
            <v>15.1</v>
          </cell>
          <cell r="K398">
            <v>11.21</v>
          </cell>
          <cell r="L398">
            <v>327.2</v>
          </cell>
        </row>
        <row r="399">
          <cell r="A399" t="str">
            <v>J2430232</v>
          </cell>
          <cell r="B399" t="str">
            <v>Open Elite Silver</v>
          </cell>
          <cell r="C399" t="str">
            <v>-</v>
          </cell>
          <cell r="F399">
            <v>32</v>
          </cell>
          <cell r="H399" t="str">
            <v>J2430232</v>
          </cell>
          <cell r="I399">
            <v>12.5</v>
          </cell>
          <cell r="J399">
            <v>13</v>
          </cell>
          <cell r="K399">
            <v>11.21</v>
          </cell>
          <cell r="L399">
            <v>327.2</v>
          </cell>
        </row>
        <row r="400">
          <cell r="A400" t="str">
            <v>J2430236</v>
          </cell>
          <cell r="B400" t="str">
            <v>Open Elite Silver</v>
          </cell>
          <cell r="C400" t="str">
            <v>-</v>
          </cell>
          <cell r="F400">
            <v>36</v>
          </cell>
          <cell r="H400" t="str">
            <v>J2430236</v>
          </cell>
          <cell r="I400">
            <v>12.5</v>
          </cell>
          <cell r="J400">
            <v>13</v>
          </cell>
          <cell r="K400">
            <v>11.21</v>
          </cell>
          <cell r="L400">
            <v>327.2</v>
          </cell>
        </row>
        <row r="401">
          <cell r="A401" t="str">
            <v>J2440132</v>
          </cell>
          <cell r="B401" t="str">
            <v>A 719 Black</v>
          </cell>
          <cell r="C401" t="str">
            <v>-</v>
          </cell>
          <cell r="F401">
            <v>32</v>
          </cell>
          <cell r="H401" t="str">
            <v>J2440132</v>
          </cell>
          <cell r="I401">
            <v>27.8</v>
          </cell>
          <cell r="J401">
            <v>28.3</v>
          </cell>
        </row>
        <row r="402">
          <cell r="A402" t="str">
            <v>J2440136</v>
          </cell>
          <cell r="B402" t="str">
            <v>A 719 Black</v>
          </cell>
          <cell r="C402" t="str">
            <v>-</v>
          </cell>
          <cell r="F402" t="str">
            <v>36</v>
          </cell>
          <cell r="H402" t="str">
            <v>J2440136</v>
          </cell>
          <cell r="I402">
            <v>27.8</v>
          </cell>
          <cell r="J402">
            <v>28.3</v>
          </cell>
        </row>
        <row r="403">
          <cell r="A403" t="str">
            <v>J2450132</v>
          </cell>
          <cell r="B403" t="str">
            <v>A 319 Black</v>
          </cell>
          <cell r="C403" t="str">
            <v>-</v>
          </cell>
          <cell r="F403">
            <v>32</v>
          </cell>
          <cell r="H403" t="str">
            <v>J2450132</v>
          </cell>
          <cell r="I403">
            <v>15.2</v>
          </cell>
          <cell r="J403">
            <v>15.7</v>
          </cell>
        </row>
        <row r="404">
          <cell r="A404" t="str">
            <v>J2450136</v>
          </cell>
          <cell r="B404" t="str">
            <v>A 319 Black</v>
          </cell>
          <cell r="C404" t="str">
            <v>-</v>
          </cell>
          <cell r="F404">
            <v>36</v>
          </cell>
          <cell r="H404" t="str">
            <v>J2450136</v>
          </cell>
          <cell r="I404">
            <v>15.2</v>
          </cell>
          <cell r="J404">
            <v>15.7</v>
          </cell>
        </row>
        <row r="405">
          <cell r="A405" t="str">
            <v>J2450232</v>
          </cell>
          <cell r="B405" t="str">
            <v>A 319 Silver</v>
          </cell>
          <cell r="C405" t="str">
            <v>-</v>
          </cell>
          <cell r="F405">
            <v>32</v>
          </cell>
          <cell r="H405" t="str">
            <v>J2450232</v>
          </cell>
          <cell r="I405">
            <v>14.1</v>
          </cell>
          <cell r="J405">
            <v>14.6</v>
          </cell>
        </row>
        <row r="406">
          <cell r="A406" t="str">
            <v>J2450236</v>
          </cell>
          <cell r="B406" t="str">
            <v>A 319 Silver</v>
          </cell>
          <cell r="C406" t="str">
            <v>-</v>
          </cell>
          <cell r="F406">
            <v>36</v>
          </cell>
          <cell r="H406" t="str">
            <v>J2450236</v>
          </cell>
          <cell r="I406">
            <v>14.1</v>
          </cell>
          <cell r="J406">
            <v>14.6</v>
          </cell>
        </row>
        <row r="407">
          <cell r="A407" t="str">
            <v>J2460132</v>
          </cell>
          <cell r="B407" t="str">
            <v>A 119 Black</v>
          </cell>
          <cell r="C407" t="str">
            <v>-</v>
          </cell>
          <cell r="F407">
            <v>32</v>
          </cell>
          <cell r="H407" t="str">
            <v>J2460132</v>
          </cell>
          <cell r="I407">
            <v>9.4</v>
          </cell>
          <cell r="J407">
            <v>9.9</v>
          </cell>
          <cell r="K407">
            <v>9.4499999999999993</v>
          </cell>
          <cell r="L407">
            <v>327.2</v>
          </cell>
        </row>
        <row r="408">
          <cell r="A408" t="str">
            <v>J2460136</v>
          </cell>
          <cell r="B408" t="str">
            <v>A 119 Black</v>
          </cell>
          <cell r="C408" t="str">
            <v>-</v>
          </cell>
          <cell r="F408">
            <v>36</v>
          </cell>
          <cell r="H408" t="str">
            <v>J2460136</v>
          </cell>
          <cell r="I408">
            <v>9.4</v>
          </cell>
          <cell r="J408">
            <v>9.9</v>
          </cell>
          <cell r="K408">
            <v>9.4499999999999993</v>
          </cell>
          <cell r="L408">
            <v>327.2</v>
          </cell>
        </row>
        <row r="409">
          <cell r="A409" t="str">
            <v>V2720101</v>
          </cell>
          <cell r="B409" t="str">
            <v>MAVIC SPEED RELEASE</v>
          </cell>
          <cell r="C409" t="str">
            <v>12x100</v>
          </cell>
          <cell r="F409" t="str">
            <v>Front</v>
          </cell>
          <cell r="G409" t="str">
            <v>X1</v>
          </cell>
          <cell r="H409" t="str">
            <v>V2720101</v>
          </cell>
          <cell r="I409">
            <v>28</v>
          </cell>
          <cell r="J409">
            <v>28.1</v>
          </cell>
        </row>
        <row r="410">
          <cell r="A410" t="str">
            <v>V2720701</v>
          </cell>
          <cell r="B410" t="str">
            <v>MAVIC SPEED RELEASE</v>
          </cell>
          <cell r="C410" t="str">
            <v>12x110</v>
          </cell>
          <cell r="F410" t="str">
            <v>Front</v>
          </cell>
          <cell r="G410" t="str">
            <v>x1</v>
          </cell>
          <cell r="H410" t="str">
            <v>V2720701</v>
          </cell>
          <cell r="I410">
            <v>28</v>
          </cell>
          <cell r="J410">
            <v>28.1</v>
          </cell>
        </row>
        <row r="411">
          <cell r="A411" t="str">
            <v>V2720201</v>
          </cell>
          <cell r="B411" t="str">
            <v>MAVIC SPEED RELEASE</v>
          </cell>
          <cell r="C411" t="str">
            <v>12x142</v>
          </cell>
          <cell r="F411" t="str">
            <v>Rear</v>
          </cell>
          <cell r="G411" t="str">
            <v>X1</v>
          </cell>
          <cell r="H411" t="str">
            <v>V2720201</v>
          </cell>
          <cell r="I411">
            <v>28</v>
          </cell>
          <cell r="J411">
            <v>28.1</v>
          </cell>
        </row>
        <row r="412">
          <cell r="A412" t="str">
            <v>V2720301</v>
          </cell>
          <cell r="B412" t="str">
            <v>MAVIC SPEED RELEASE</v>
          </cell>
          <cell r="C412" t="str">
            <v>12x148</v>
          </cell>
          <cell r="F412" t="str">
            <v>Rear</v>
          </cell>
          <cell r="G412" t="str">
            <v>X1</v>
          </cell>
          <cell r="H412" t="str">
            <v>V2720301</v>
          </cell>
          <cell r="I412">
            <v>28</v>
          </cell>
          <cell r="J412">
            <v>28.1</v>
          </cell>
        </row>
        <row r="413">
          <cell r="A413" t="str">
            <v>V3300101</v>
          </cell>
          <cell r="B413" t="str">
            <v>MAVIC SPEED RELEASE READY THRU AXLE</v>
          </cell>
          <cell r="C413" t="str">
            <v>12x100</v>
          </cell>
          <cell r="F413" t="str">
            <v>Front</v>
          </cell>
          <cell r="G413" t="str">
            <v>X1</v>
          </cell>
          <cell r="H413" t="str">
            <v>V3300101</v>
          </cell>
          <cell r="I413">
            <v>15</v>
          </cell>
          <cell r="J413">
            <v>15.1</v>
          </cell>
        </row>
        <row r="414">
          <cell r="A414" t="str">
            <v>V3300501</v>
          </cell>
          <cell r="B414" t="str">
            <v>MAVIC SPEED RELEASE READY THRU AXLE</v>
          </cell>
          <cell r="C414" t="str">
            <v>12x110</v>
          </cell>
          <cell r="F414" t="str">
            <v>Front</v>
          </cell>
          <cell r="G414" t="str">
            <v>X1</v>
          </cell>
          <cell r="H414" t="str">
            <v>V3300101</v>
          </cell>
          <cell r="I414">
            <v>15</v>
          </cell>
          <cell r="J414">
            <v>15.1</v>
          </cell>
        </row>
        <row r="415">
          <cell r="A415" t="str">
            <v>V3300201</v>
          </cell>
          <cell r="B415" t="str">
            <v>MAVIC SPEED RELEASE READY THRU AXLE</v>
          </cell>
          <cell r="C415" t="str">
            <v>12x142</v>
          </cell>
          <cell r="F415" t="str">
            <v>Rear</v>
          </cell>
          <cell r="G415" t="str">
            <v>X1</v>
          </cell>
          <cell r="H415" t="str">
            <v>V3300201</v>
          </cell>
          <cell r="I415">
            <v>15</v>
          </cell>
          <cell r="J415">
            <v>15.1</v>
          </cell>
        </row>
        <row r="416">
          <cell r="A416" t="str">
            <v>V3300301</v>
          </cell>
          <cell r="B416" t="str">
            <v>MAVIC SPEED RELEASE READY THRU AXLE</v>
          </cell>
          <cell r="C416" t="str">
            <v>12x148</v>
          </cell>
          <cell r="F416" t="str">
            <v>Rear</v>
          </cell>
          <cell r="G416" t="str">
            <v>X1</v>
          </cell>
          <cell r="H416" t="str">
            <v>V3300401</v>
          </cell>
          <cell r="I416">
            <v>15</v>
          </cell>
          <cell r="J416">
            <v>15.1</v>
          </cell>
        </row>
        <row r="417">
          <cell r="A417" t="str">
            <v>V3560101</v>
          </cell>
          <cell r="B417" t="str">
            <v>35mm UST Valve for 20 to 29mm Deep rims</v>
          </cell>
          <cell r="H417" t="str">
            <v>V3560101</v>
          </cell>
          <cell r="I417">
            <v>7.3</v>
          </cell>
          <cell r="J417">
            <v>7.4</v>
          </cell>
        </row>
        <row r="418">
          <cell r="A418" t="str">
            <v>V3310101</v>
          </cell>
          <cell r="B418" t="str">
            <v>57mm UST Valve for 30 to 45mm Deep rims</v>
          </cell>
          <cell r="H418" t="str">
            <v>V3310101</v>
          </cell>
          <cell r="I418">
            <v>9.5</v>
          </cell>
          <cell r="J418">
            <v>9.6</v>
          </cell>
        </row>
        <row r="419">
          <cell r="A419" t="str">
            <v>V3310201</v>
          </cell>
          <cell r="B419" t="str">
            <v>80mm UST Valve for 46 to 66mm Deep rims</v>
          </cell>
          <cell r="H419" t="str">
            <v>V3310201</v>
          </cell>
          <cell r="I419">
            <v>14</v>
          </cell>
          <cell r="J419">
            <v>14.1</v>
          </cell>
        </row>
        <row r="420">
          <cell r="A420" t="str">
            <v>V3420101</v>
          </cell>
          <cell r="B420" t="str">
            <v>10 x 25mm UST Tape for 19 to 22mm ROAD Rims (approx. 330 rims)</v>
          </cell>
          <cell r="H420" t="str">
            <v>V3420101</v>
          </cell>
          <cell r="I420">
            <v>540</v>
          </cell>
          <cell r="J420">
            <v>540.1</v>
          </cell>
        </row>
        <row r="421">
          <cell r="A421" t="str">
            <v>V3390101</v>
          </cell>
          <cell r="B421" t="str">
            <v>10 x 25mm UST Tape for 21 to 24mm wide rims (approx. 330 rims)</v>
          </cell>
          <cell r="H421" t="str">
            <v>V3390101</v>
          </cell>
          <cell r="I421">
            <v>280</v>
          </cell>
          <cell r="J421">
            <v>280.10000000000002</v>
          </cell>
        </row>
        <row r="422">
          <cell r="A422" t="str">
            <v>V3410101</v>
          </cell>
          <cell r="B422" t="str">
            <v>10 x 28mm UST Tape for 25 to 27mm wide rims (approx. 330 rims)</v>
          </cell>
          <cell r="H422" t="str">
            <v>V3410101</v>
          </cell>
          <cell r="I422">
            <v>320</v>
          </cell>
          <cell r="J422">
            <v>320.10000000000002</v>
          </cell>
        </row>
        <row r="423">
          <cell r="A423" t="str">
            <v>V3400101</v>
          </cell>
          <cell r="B423" t="str">
            <v>10 x 32mm UST Tape for 30mm wide rims (approx. 330 rims)</v>
          </cell>
          <cell r="H423" t="str">
            <v>V3400101</v>
          </cell>
          <cell r="I423">
            <v>360</v>
          </cell>
          <cell r="J423">
            <v>360.1</v>
          </cell>
        </row>
        <row r="424">
          <cell r="A424" t="str">
            <v>V3770101</v>
          </cell>
          <cell r="B424" t="str">
            <v>10 x 40mm UST Tape for 35mm wide rims +  (approx. 330 rims)</v>
          </cell>
          <cell r="H424" t="str">
            <v>V3770101</v>
          </cell>
          <cell r="I424">
            <v>450</v>
          </cell>
          <cell r="J424">
            <v>450.1</v>
          </cell>
        </row>
      </sheetData>
      <sheetData sheetId="1">
        <row r="1">
          <cell r="A1" t="str">
            <v>MAVICMY19OEMPRICELIST-EUROS</v>
          </cell>
        </row>
        <row r="3">
          <cell r="A3" t="str">
            <v>REFERENCE</v>
          </cell>
          <cell r="B3" t="str">
            <v>MODEL</v>
          </cell>
          <cell r="D3" t="str">
            <v>TYRE / TUBULAR TYPE</v>
          </cell>
          <cell r="E3" t="str">
            <v>WHEEL ACCESSORIES</v>
          </cell>
          <cell r="F3" t="str">
            <v>FRONT / REAR COMPATIBILITY</v>
          </cell>
          <cell r="G3" t="str">
            <v>BY</v>
          </cell>
          <cell r="H3" t="str">
            <v>REFERENCE</v>
          </cell>
          <cell r="I3" t="str">
            <v>MY19
GROSS PRICE €
EXW ROMANIA</v>
          </cell>
          <cell r="J3" t="str">
            <v>MY19
GROSS PRICE €
DDP EUROPE</v>
          </cell>
        </row>
        <row r="6">
          <cell r="A6" t="str">
            <v>F7074101</v>
          </cell>
          <cell r="B6" t="str">
            <v>iO RIO</v>
          </cell>
          <cell r="C6" t="str">
            <v>-</v>
          </cell>
          <cell r="D6" t="str">
            <v>(w/o tyre)</v>
          </cell>
          <cell r="E6" t="str">
            <v>Axle bolts</v>
          </cell>
          <cell r="F6" t="str">
            <v>Front</v>
          </cell>
          <cell r="G6" t="str">
            <v>X1</v>
          </cell>
          <cell r="H6" t="str">
            <v>F7074101</v>
          </cell>
          <cell r="I6">
            <v>2147</v>
          </cell>
          <cell r="J6">
            <v>2150</v>
          </cell>
        </row>
        <row r="7">
          <cell r="A7" t="str">
            <v>F7177101</v>
          </cell>
          <cell r="B7" t="str">
            <v>COMETE</v>
          </cell>
          <cell r="C7" t="str">
            <v>-</v>
          </cell>
          <cell r="D7" t="str">
            <v>(w/o tyre)</v>
          </cell>
          <cell r="E7" t="str">
            <v>Axle bolts</v>
          </cell>
          <cell r="F7" t="str">
            <v>Front</v>
          </cell>
          <cell r="G7" t="str">
            <v>X1</v>
          </cell>
          <cell r="H7" t="str">
            <v>F7177101</v>
          </cell>
          <cell r="I7">
            <v>1277</v>
          </cell>
          <cell r="J7">
            <v>1280</v>
          </cell>
        </row>
        <row r="8">
          <cell r="A8" t="str">
            <v>R9935101</v>
          </cell>
          <cell r="B8" t="str">
            <v>COMETE</v>
          </cell>
          <cell r="C8" t="str">
            <v>-</v>
          </cell>
          <cell r="F8" t="str">
            <v>Rear</v>
          </cell>
          <cell r="G8" t="str">
            <v>X1</v>
          </cell>
          <cell r="H8" t="str">
            <v>R9935101</v>
          </cell>
          <cell r="I8">
            <v>1277</v>
          </cell>
          <cell r="J8">
            <v>1280</v>
          </cell>
        </row>
        <row r="9">
          <cell r="A9" t="str">
            <v>F3250110</v>
          </cell>
          <cell r="B9" t="str">
            <v>ELLIPSE</v>
          </cell>
          <cell r="C9" t="str">
            <v>-</v>
          </cell>
          <cell r="D9" t="str">
            <v>(w/o tyre)</v>
          </cell>
          <cell r="E9" t="str">
            <v>Axle bolts</v>
          </cell>
          <cell r="F9" t="str">
            <v>Front</v>
          </cell>
          <cell r="G9" t="str">
            <v>X1</v>
          </cell>
          <cell r="H9" t="str">
            <v>F3250110</v>
          </cell>
          <cell r="I9">
            <v>100</v>
          </cell>
          <cell r="J9">
            <v>103</v>
          </cell>
        </row>
        <row r="10">
          <cell r="A10" t="str">
            <v>R5670110</v>
          </cell>
          <cell r="B10" t="str">
            <v>ELLIPSE</v>
          </cell>
          <cell r="C10" t="str">
            <v>-</v>
          </cell>
          <cell r="F10" t="str">
            <v>Rear</v>
          </cell>
          <cell r="G10" t="str">
            <v>X1</v>
          </cell>
          <cell r="H10" t="str">
            <v>R5670110</v>
          </cell>
          <cell r="I10">
            <v>123</v>
          </cell>
          <cell r="J10">
            <v>126</v>
          </cell>
        </row>
        <row r="11">
          <cell r="A11" t="str">
            <v>R9936125</v>
          </cell>
          <cell r="B11" t="str">
            <v>COMETE ROAD T</v>
          </cell>
          <cell r="C11" t="str">
            <v>10x130</v>
          </cell>
          <cell r="D11" t="str">
            <v>Yksion Pro SSC PowerLink Tub23</v>
          </cell>
          <cell r="E11" t="str">
            <v>QR adapters, QR, brake pads</v>
          </cell>
          <cell r="F11" t="str">
            <v>Rear M11</v>
          </cell>
          <cell r="G11" t="str">
            <v>X1</v>
          </cell>
          <cell r="H11" t="str">
            <v>R9936125</v>
          </cell>
          <cell r="I11">
            <v>1397</v>
          </cell>
          <cell r="J11">
            <v>1400</v>
          </cell>
        </row>
        <row r="12">
          <cell r="A12" t="str">
            <v>F8542125</v>
          </cell>
          <cell r="B12" t="str">
            <v>COMETE PRO CARBON SL C DISC CL</v>
          </cell>
          <cell r="C12" t="str">
            <v>12x100</v>
          </cell>
          <cell r="D12" t="str">
            <v>Yksion Pro UST 25</v>
          </cell>
          <cell r="E12" t="str">
            <v>tubeless tape 25mm, 
tubeless valve 80mm, inner tube</v>
          </cell>
          <cell r="F12" t="str">
            <v>Front</v>
          </cell>
          <cell r="G12" t="str">
            <v>X6</v>
          </cell>
          <cell r="H12" t="str">
            <v>F8542125</v>
          </cell>
          <cell r="I12">
            <v>454</v>
          </cell>
          <cell r="J12">
            <v>457</v>
          </cell>
        </row>
        <row r="13">
          <cell r="A13" t="str">
            <v>R3004130</v>
          </cell>
          <cell r="B13" t="str">
            <v>COMETE PRO CARBON SL C DISC CL</v>
          </cell>
          <cell r="C13" t="str">
            <v>12x142</v>
          </cell>
          <cell r="F13" t="str">
            <v>Rear M11</v>
          </cell>
          <cell r="G13" t="str">
            <v>X6</v>
          </cell>
          <cell r="H13" t="str">
            <v>R3004130</v>
          </cell>
          <cell r="I13">
            <v>555</v>
          </cell>
          <cell r="J13">
            <v>558</v>
          </cell>
        </row>
        <row r="14">
          <cell r="A14" t="str">
            <v>F8544125</v>
          </cell>
          <cell r="B14" t="str">
            <v>COMETE PRO CARBON SL C</v>
          </cell>
          <cell r="C14" t="str">
            <v>9x100</v>
          </cell>
          <cell r="D14" t="str">
            <v>Yksion Pro UST 25</v>
          </cell>
          <cell r="E14" t="str">
            <v>QR adapters, QR, tubeless tape 23mm, tubeless valve 80mm, inner tube</v>
          </cell>
          <cell r="F14" t="str">
            <v>Front</v>
          </cell>
          <cell r="G14" t="str">
            <v>X6</v>
          </cell>
          <cell r="H14" t="str">
            <v>F8544125</v>
          </cell>
          <cell r="I14">
            <v>444</v>
          </cell>
          <cell r="J14">
            <v>447</v>
          </cell>
        </row>
        <row r="15">
          <cell r="A15" t="str">
            <v>R3006130</v>
          </cell>
          <cell r="B15" t="str">
            <v>COMETE PRO CARBON SL C</v>
          </cell>
          <cell r="C15" t="str">
            <v>10x130</v>
          </cell>
          <cell r="F15" t="str">
            <v>Rear M11</v>
          </cell>
          <cell r="G15" t="str">
            <v>X6</v>
          </cell>
          <cell r="H15" t="str">
            <v>R3006130</v>
          </cell>
          <cell r="I15">
            <v>544</v>
          </cell>
          <cell r="J15">
            <v>547</v>
          </cell>
        </row>
        <row r="16">
          <cell r="A16" t="str">
            <v>F8480125</v>
          </cell>
          <cell r="B16" t="str">
            <v>COMETE PRO CARBON DISC CL</v>
          </cell>
          <cell r="C16" t="str">
            <v>12x100</v>
          </cell>
          <cell r="D16" t="str">
            <v>Yksion Pro GripLink 25</v>
          </cell>
          <cell r="E16" t="str">
            <v>QR adapters, QR, brake pads, inner tube</v>
          </cell>
          <cell r="F16" t="str">
            <v>Front</v>
          </cell>
          <cell r="G16" t="str">
            <v>X6</v>
          </cell>
          <cell r="H16" t="str">
            <v>F8480125</v>
          </cell>
          <cell r="I16">
            <v>285</v>
          </cell>
          <cell r="J16">
            <v>288</v>
          </cell>
        </row>
        <row r="17">
          <cell r="A17" t="str">
            <v>R2936130</v>
          </cell>
          <cell r="B17" t="str">
            <v>COMETE PRO CARBON DISC CL</v>
          </cell>
          <cell r="C17" t="str">
            <v>12x142</v>
          </cell>
          <cell r="D17" t="str">
            <v>Yksion Pro PowerLink 25</v>
          </cell>
          <cell r="F17" t="str">
            <v>Rear M11</v>
          </cell>
          <cell r="G17" t="str">
            <v>X6</v>
          </cell>
          <cell r="H17" t="str">
            <v>R2936130</v>
          </cell>
          <cell r="I17">
            <v>349</v>
          </cell>
          <cell r="J17">
            <v>352</v>
          </cell>
        </row>
        <row r="18">
          <cell r="A18" t="str">
            <v>F8478125</v>
          </cell>
          <cell r="B18" t="str">
            <v>COMETE PRO CARBON EXALITH</v>
          </cell>
          <cell r="C18" t="str">
            <v>9x100</v>
          </cell>
          <cell r="D18" t="str">
            <v>Yksion Pro GripLink 25</v>
          </cell>
          <cell r="E18" t="str">
            <v>QR adapters, QR, brake pads, inner tube</v>
          </cell>
          <cell r="F18" t="str">
            <v>Front</v>
          </cell>
          <cell r="G18" t="str">
            <v>X6</v>
          </cell>
          <cell r="H18" t="str">
            <v>F8478125</v>
          </cell>
          <cell r="I18">
            <v>319</v>
          </cell>
          <cell r="J18">
            <v>322</v>
          </cell>
        </row>
        <row r="19">
          <cell r="A19" t="str">
            <v>R2934130</v>
          </cell>
          <cell r="B19" t="str">
            <v>COMETE PRO CARBON EXALITH</v>
          </cell>
          <cell r="C19" t="str">
            <v>10x130</v>
          </cell>
          <cell r="D19" t="str">
            <v>Yksion Pro PowerLink 25</v>
          </cell>
          <cell r="F19" t="str">
            <v>Rear M11</v>
          </cell>
          <cell r="G19" t="str">
            <v>X6</v>
          </cell>
          <cell r="H19" t="str">
            <v>R2934130</v>
          </cell>
          <cell r="I19">
            <v>390</v>
          </cell>
          <cell r="J19">
            <v>393</v>
          </cell>
        </row>
        <row r="20">
          <cell r="A20" t="str">
            <v>F8482125</v>
          </cell>
          <cell r="B20" t="str">
            <v>COMETE PRO CARBON</v>
          </cell>
          <cell r="C20" t="str">
            <v>9x100</v>
          </cell>
          <cell r="D20" t="str">
            <v>Yksion Pro GripLink 25</v>
          </cell>
          <cell r="E20" t="str">
            <v>QR adapters, QR, brake pads, inner tube</v>
          </cell>
          <cell r="F20" t="str">
            <v>Front</v>
          </cell>
          <cell r="G20" t="str">
            <v>X6</v>
          </cell>
          <cell r="H20" t="str">
            <v>F8482125</v>
          </cell>
          <cell r="I20">
            <v>274</v>
          </cell>
          <cell r="J20">
            <v>277</v>
          </cell>
        </row>
        <row r="21">
          <cell r="A21" t="str">
            <v>R2938130</v>
          </cell>
          <cell r="B21" t="str">
            <v>COMETE PRO CARBON</v>
          </cell>
          <cell r="C21" t="str">
            <v>10x130</v>
          </cell>
          <cell r="D21" t="str">
            <v>Yksion Pro PowerLink 25</v>
          </cell>
          <cell r="F21" t="str">
            <v>Rear M11</v>
          </cell>
          <cell r="G21" t="str">
            <v>X6</v>
          </cell>
          <cell r="H21" t="str">
            <v>R2938130</v>
          </cell>
          <cell r="I21">
            <v>336</v>
          </cell>
          <cell r="J21">
            <v>339</v>
          </cell>
        </row>
        <row r="22">
          <cell r="A22" t="str">
            <v>F8379125</v>
          </cell>
          <cell r="B22" t="str">
            <v>COSMIC ULTIMATE C</v>
          </cell>
          <cell r="C22" t="str">
            <v>9x100</v>
          </cell>
          <cell r="D22" t="str">
            <v>Yksion Pro UST 25</v>
          </cell>
          <cell r="E22" t="str">
            <v>tubeless valve 57mm, brake pads, inner tube</v>
          </cell>
          <cell r="F22" t="str">
            <v>Front</v>
          </cell>
          <cell r="G22" t="str">
            <v>X6</v>
          </cell>
          <cell r="H22" t="str">
            <v>F8379125</v>
          </cell>
          <cell r="I22">
            <v>933</v>
          </cell>
          <cell r="J22">
            <v>936</v>
          </cell>
        </row>
        <row r="23">
          <cell r="A23" t="str">
            <v>R1786130</v>
          </cell>
          <cell r="B23" t="str">
            <v>COSMIC ULTIMATE C</v>
          </cell>
          <cell r="C23" t="str">
            <v>10x130</v>
          </cell>
          <cell r="F23" t="str">
            <v>Rear M11</v>
          </cell>
          <cell r="G23" t="str">
            <v>X6</v>
          </cell>
          <cell r="H23" t="str">
            <v>R1786130</v>
          </cell>
          <cell r="I23">
            <v>1141</v>
          </cell>
          <cell r="J23">
            <v>1144</v>
          </cell>
        </row>
        <row r="24">
          <cell r="A24" t="str">
            <v>F8056125</v>
          </cell>
          <cell r="B24" t="str">
            <v>COSMIC PRO CARBON SL C DISC CL</v>
          </cell>
          <cell r="C24" t="str">
            <v>12x100</v>
          </cell>
          <cell r="D24" t="str">
            <v>Yksion Pro UST 25</v>
          </cell>
          <cell r="E24" t="str">
            <v>tubeless tape 23mm, tubeless valve 57mm, inner tube</v>
          </cell>
          <cell r="F24" t="str">
            <v>Front</v>
          </cell>
          <cell r="G24" t="str">
            <v>X6</v>
          </cell>
          <cell r="H24" t="str">
            <v>F8056125</v>
          </cell>
          <cell r="I24">
            <v>429</v>
          </cell>
          <cell r="J24">
            <v>432</v>
          </cell>
        </row>
        <row r="25">
          <cell r="A25" t="str">
            <v>R2282130</v>
          </cell>
          <cell r="B25" t="str">
            <v>COSMIC PRO CARBON SL C DISC CL</v>
          </cell>
          <cell r="C25" t="str">
            <v>12x142</v>
          </cell>
          <cell r="F25" t="str">
            <v>Rear M11</v>
          </cell>
          <cell r="G25" t="str">
            <v>X6</v>
          </cell>
          <cell r="H25" t="str">
            <v>R2282130</v>
          </cell>
          <cell r="I25">
            <v>525</v>
          </cell>
          <cell r="J25">
            <v>528</v>
          </cell>
        </row>
        <row r="26">
          <cell r="A26" t="str">
            <v>F8553125</v>
          </cell>
          <cell r="B26" t="str">
            <v>COSMIC PRO CARBON SL C</v>
          </cell>
          <cell r="C26" t="str">
            <v>9x100</v>
          </cell>
          <cell r="D26" t="str">
            <v>Yksion Pro UST 25</v>
          </cell>
          <cell r="E26" t="str">
            <v>QR adapters, QR, tubeless tape 23mm, tubeless valve 57mm, inner tube</v>
          </cell>
          <cell r="F26" t="str">
            <v>Front</v>
          </cell>
          <cell r="G26" t="str">
            <v>X6</v>
          </cell>
          <cell r="H26" t="str">
            <v>F8553125</v>
          </cell>
          <cell r="I26">
            <v>429</v>
          </cell>
          <cell r="J26">
            <v>432</v>
          </cell>
        </row>
        <row r="27">
          <cell r="A27" t="str">
            <v>R3017130</v>
          </cell>
          <cell r="B27" t="str">
            <v>COSMIC PRO CARBON SL C</v>
          </cell>
          <cell r="C27" t="str">
            <v>10x130</v>
          </cell>
          <cell r="F27" t="str">
            <v>Rear M11</v>
          </cell>
          <cell r="G27" t="str">
            <v>X6</v>
          </cell>
          <cell r="H27" t="str">
            <v>R3017130</v>
          </cell>
          <cell r="I27">
            <v>525</v>
          </cell>
          <cell r="J27">
            <v>528</v>
          </cell>
        </row>
        <row r="28">
          <cell r="A28" t="str">
            <v>F8058125</v>
          </cell>
          <cell r="B28" t="str">
            <v>COSMIC PRO CARBON DISC CL</v>
          </cell>
          <cell r="C28" t="str">
            <v>12x100</v>
          </cell>
          <cell r="D28" t="str">
            <v>Yksion Pro UST 25</v>
          </cell>
          <cell r="E28" t="str">
            <v>tubeless tape 23mm, tubeless valve 57mm</v>
          </cell>
          <cell r="F28" t="str">
            <v>Front</v>
          </cell>
          <cell r="G28" t="str">
            <v>X6</v>
          </cell>
          <cell r="H28" t="str">
            <v>F8058125</v>
          </cell>
          <cell r="I28">
            <v>341</v>
          </cell>
          <cell r="J28">
            <v>344</v>
          </cell>
        </row>
        <row r="29">
          <cell r="A29" t="str">
            <v>R2284130</v>
          </cell>
          <cell r="B29" t="str">
            <v>COSMIC PRO CARBON DISC CL</v>
          </cell>
          <cell r="C29" t="str">
            <v>12x142</v>
          </cell>
          <cell r="F29" t="str">
            <v>Rear M11</v>
          </cell>
          <cell r="G29" t="str">
            <v>X6</v>
          </cell>
          <cell r="H29" t="str">
            <v>R2284130</v>
          </cell>
          <cell r="I29">
            <v>418</v>
          </cell>
          <cell r="J29">
            <v>421</v>
          </cell>
        </row>
        <row r="30">
          <cell r="A30" t="str">
            <v>F8059128</v>
          </cell>
          <cell r="B30" t="str">
            <v>COSMIC PRO CARBON DISC CL 650B</v>
          </cell>
          <cell r="C30" t="str">
            <v>12x100</v>
          </cell>
          <cell r="D30" t="str">
            <v>Yksion Pro UST 650b 28</v>
          </cell>
          <cell r="E30" t="str">
            <v>tubeless tape 23mm, tubeless valve 57mm</v>
          </cell>
          <cell r="F30" t="str">
            <v>Front</v>
          </cell>
          <cell r="G30" t="str">
            <v>X6</v>
          </cell>
          <cell r="H30" t="str">
            <v>F8059128</v>
          </cell>
          <cell r="I30">
            <v>341</v>
          </cell>
          <cell r="J30">
            <v>344</v>
          </cell>
        </row>
        <row r="31">
          <cell r="A31" t="str">
            <v>R2285135</v>
          </cell>
          <cell r="B31" t="str">
            <v>COSMIC PRO CARBON DISC CL 650B</v>
          </cell>
          <cell r="C31" t="str">
            <v>12x142</v>
          </cell>
          <cell r="F31" t="str">
            <v>Rear M11</v>
          </cell>
          <cell r="G31" t="str">
            <v>X6</v>
          </cell>
          <cell r="H31" t="str">
            <v>R2285135</v>
          </cell>
          <cell r="I31">
            <v>418</v>
          </cell>
          <cell r="J31">
            <v>421</v>
          </cell>
        </row>
        <row r="32">
          <cell r="A32" t="str">
            <v>F8368125</v>
          </cell>
          <cell r="B32" t="str">
            <v>COSMIC PRO CARBON</v>
          </cell>
          <cell r="C32" t="str">
            <v>9x100</v>
          </cell>
          <cell r="D32" t="str">
            <v>Yksion Pro UST 25</v>
          </cell>
          <cell r="E32" t="str">
            <v>tubeless tape 23mm, tubeless valve 57mm, inner tube</v>
          </cell>
          <cell r="F32" t="str">
            <v>Front</v>
          </cell>
          <cell r="G32" t="str">
            <v>X6</v>
          </cell>
          <cell r="H32" t="str">
            <v>F8368125</v>
          </cell>
          <cell r="I32">
            <v>330</v>
          </cell>
          <cell r="J32">
            <v>333</v>
          </cell>
        </row>
        <row r="33">
          <cell r="A33" t="str">
            <v>R2791130</v>
          </cell>
          <cell r="B33" t="str">
            <v>COSMIC PRO CARBON</v>
          </cell>
          <cell r="C33" t="str">
            <v>10x130</v>
          </cell>
          <cell r="F33" t="str">
            <v>Rear M11</v>
          </cell>
          <cell r="G33" t="str">
            <v>X6</v>
          </cell>
          <cell r="H33" t="str">
            <v>R2791130</v>
          </cell>
          <cell r="I33">
            <v>404</v>
          </cell>
          <cell r="J33">
            <v>407</v>
          </cell>
        </row>
        <row r="34">
          <cell r="A34" t="str">
            <v>F8598125</v>
          </cell>
          <cell r="B34" t="str">
            <v>COSMIC PRO CARBON UST TDF</v>
          </cell>
          <cell r="C34" t="str">
            <v>9x100</v>
          </cell>
          <cell r="D34" t="str">
            <v>Yksion Pro UST 25</v>
          </cell>
          <cell r="E34" t="str">
            <v>tubeless tape 23mm, tubeless valve 57mm, inner tube</v>
          </cell>
          <cell r="F34" t="str">
            <v>Front</v>
          </cell>
          <cell r="G34" t="str">
            <v>X6</v>
          </cell>
          <cell r="H34" t="str">
            <v>F8598125</v>
          </cell>
          <cell r="I34">
            <v>356</v>
          </cell>
          <cell r="J34">
            <v>359</v>
          </cell>
        </row>
        <row r="35">
          <cell r="A35" t="str">
            <v>R3078130</v>
          </cell>
          <cell r="B35" t="str">
            <v>COSMIC PRO CARBON UST TDF</v>
          </cell>
          <cell r="C35" t="str">
            <v>10x130</v>
          </cell>
          <cell r="F35" t="str">
            <v>Rear M11</v>
          </cell>
          <cell r="G35" t="str">
            <v>X6</v>
          </cell>
          <cell r="H35" t="str">
            <v>R3078130</v>
          </cell>
          <cell r="I35">
            <v>437</v>
          </cell>
          <cell r="J35">
            <v>440</v>
          </cell>
        </row>
        <row r="36">
          <cell r="A36" t="str">
            <v>F8484125</v>
          </cell>
          <cell r="B36" t="str">
            <v>COSMIC PRO CARBON (hybrid: alloy/carbon)</v>
          </cell>
          <cell r="C36" t="str">
            <v>9x100</v>
          </cell>
          <cell r="D36" t="str">
            <v>Yksion Pro GripLink</v>
          </cell>
          <cell r="E36" t="str">
            <v>QR, inner tube</v>
          </cell>
          <cell r="F36" t="str">
            <v>Front</v>
          </cell>
          <cell r="G36" t="str">
            <v>X6</v>
          </cell>
          <cell r="H36" t="str">
            <v>F8484125</v>
          </cell>
          <cell r="I36">
            <v>274</v>
          </cell>
          <cell r="J36">
            <v>277</v>
          </cell>
        </row>
        <row r="37">
          <cell r="A37" t="str">
            <v>R2941130</v>
          </cell>
          <cell r="B37" t="str">
            <v>COSMIC PRO CARBON (hybrid: alloy/carbon)</v>
          </cell>
          <cell r="C37" t="str">
            <v>10x130</v>
          </cell>
          <cell r="D37" t="str">
            <v>Yksion Pro PowerLink</v>
          </cell>
          <cell r="F37" t="str">
            <v>Rear M11</v>
          </cell>
          <cell r="G37" t="str">
            <v>X6</v>
          </cell>
          <cell r="H37" t="str">
            <v>R2941130</v>
          </cell>
          <cell r="I37">
            <v>336</v>
          </cell>
          <cell r="J37">
            <v>339</v>
          </cell>
        </row>
        <row r="38">
          <cell r="A38" t="str">
            <v>F8487125</v>
          </cell>
          <cell r="B38" t="str">
            <v>COSMIC ELITE DISC CL 25</v>
          </cell>
          <cell r="C38" t="str">
            <v>12x100</v>
          </cell>
          <cell r="D38" t="str">
            <v>Yksion Elite 25</v>
          </cell>
          <cell r="E38" t="str">
            <v>tubeless tape 23mm, tubeless valve 57mm, inner tube</v>
          </cell>
          <cell r="F38" t="str">
            <v>Front</v>
          </cell>
          <cell r="G38" t="str">
            <v>X6</v>
          </cell>
          <cell r="H38" t="str">
            <v>F8487125</v>
          </cell>
          <cell r="I38">
            <v>101</v>
          </cell>
          <cell r="J38">
            <v>104</v>
          </cell>
        </row>
        <row r="39">
          <cell r="A39" t="str">
            <v>R2944130</v>
          </cell>
          <cell r="B39" t="str">
            <v>COSMIC ELITE DISC CL 25</v>
          </cell>
          <cell r="C39" t="str">
            <v>12x142</v>
          </cell>
          <cell r="F39" t="str">
            <v>Rear M11</v>
          </cell>
          <cell r="G39" t="str">
            <v>X6</v>
          </cell>
          <cell r="H39" t="str">
            <v>R2944130</v>
          </cell>
          <cell r="I39">
            <v>123</v>
          </cell>
          <cell r="J39">
            <v>126</v>
          </cell>
        </row>
        <row r="40">
          <cell r="A40" t="str">
            <v>F8487128</v>
          </cell>
          <cell r="B40" t="str">
            <v>COSMIC ELITE DISC CL 28</v>
          </cell>
          <cell r="C40" t="str">
            <v>12x100</v>
          </cell>
          <cell r="D40" t="str">
            <v>Yksion Elite Guard 28</v>
          </cell>
          <cell r="E40" t="str">
            <v>tubeless tape 23mm, tubeless valve 57mm, inner tube</v>
          </cell>
          <cell r="F40" t="str">
            <v>Front</v>
          </cell>
          <cell r="G40" t="str">
            <v>X6</v>
          </cell>
          <cell r="H40" t="str">
            <v>F8487128</v>
          </cell>
          <cell r="I40">
            <v>101</v>
          </cell>
          <cell r="J40">
            <v>104</v>
          </cell>
        </row>
        <row r="41">
          <cell r="A41" t="str">
            <v>R2944130</v>
          </cell>
          <cell r="B41" t="str">
            <v>COSMIC ELITE DISC CL 28</v>
          </cell>
          <cell r="C41" t="str">
            <v>12x142</v>
          </cell>
          <cell r="F41" t="str">
            <v>Rear M11</v>
          </cell>
          <cell r="G41" t="str">
            <v>X6</v>
          </cell>
          <cell r="H41" t="str">
            <v>R2944130</v>
          </cell>
          <cell r="I41">
            <v>123</v>
          </cell>
          <cell r="J41">
            <v>126</v>
          </cell>
        </row>
        <row r="42">
          <cell r="A42" t="str">
            <v>F8488101</v>
          </cell>
          <cell r="B42" t="str">
            <v>COSMIC ELITE DISC CL (w/o tyre)</v>
          </cell>
          <cell r="C42" t="str">
            <v>12x100</v>
          </cell>
          <cell r="D42" t="str">
            <v>(w/o tyre)</v>
          </cell>
          <cell r="E42" t="str">
            <v>tubeless tape 23mm, tubeless valve 57mm</v>
          </cell>
          <cell r="F42" t="str">
            <v>Front</v>
          </cell>
          <cell r="G42" t="str">
            <v>X6</v>
          </cell>
          <cell r="H42" t="str">
            <v>F8488101</v>
          </cell>
          <cell r="I42">
            <v>92</v>
          </cell>
          <cell r="J42">
            <v>95</v>
          </cell>
        </row>
        <row r="43">
          <cell r="A43" t="str">
            <v>R2945155</v>
          </cell>
          <cell r="B43" t="str">
            <v>COSMIC ELITE DISC CL (w/o tyre)</v>
          </cell>
          <cell r="C43" t="str">
            <v>12x142</v>
          </cell>
          <cell r="F43" t="str">
            <v>Rear M11</v>
          </cell>
          <cell r="G43" t="str">
            <v>X6</v>
          </cell>
          <cell r="H43" t="str">
            <v>R2945155</v>
          </cell>
          <cell r="I43">
            <v>114</v>
          </cell>
          <cell r="J43">
            <v>117</v>
          </cell>
        </row>
        <row r="44">
          <cell r="A44" t="str">
            <v>F8485125</v>
          </cell>
          <cell r="B44" t="str">
            <v>COSMIC ELITE</v>
          </cell>
          <cell r="C44" t="str">
            <v>9x100</v>
          </cell>
          <cell r="D44" t="str">
            <v>Yksion Elite 25</v>
          </cell>
          <cell r="E44" t="str">
            <v>QR adapters, QR, tubeless tape 23mm, tubeless valve 57mm, inner tube</v>
          </cell>
          <cell r="F44" t="str">
            <v>Front</v>
          </cell>
          <cell r="G44" t="str">
            <v>X6</v>
          </cell>
          <cell r="H44" t="str">
            <v>F8485125</v>
          </cell>
          <cell r="I44">
            <v>80</v>
          </cell>
          <cell r="J44">
            <v>83</v>
          </cell>
        </row>
        <row r="45">
          <cell r="A45" t="str">
            <v>R2942130</v>
          </cell>
          <cell r="B45" t="str">
            <v>COSMIC ELITE</v>
          </cell>
          <cell r="C45" t="str">
            <v>10x130</v>
          </cell>
          <cell r="F45" t="str">
            <v>Rear M11</v>
          </cell>
          <cell r="G45" t="str">
            <v>X6</v>
          </cell>
          <cell r="H45" t="str">
            <v>R2942130</v>
          </cell>
          <cell r="I45">
            <v>100</v>
          </cell>
          <cell r="J45">
            <v>103</v>
          </cell>
        </row>
        <row r="46">
          <cell r="A46" t="str">
            <v>F8486101</v>
          </cell>
          <cell r="B46" t="str">
            <v>COSMIC ELITE (w/o tyre)</v>
          </cell>
          <cell r="C46" t="str">
            <v>9x100</v>
          </cell>
          <cell r="D46" t="str">
            <v>(w/o tyre)</v>
          </cell>
          <cell r="E46" t="str">
            <v>QR adapters, QR, tubeless tape 23mm, tubeless valve 57mm</v>
          </cell>
          <cell r="F46" t="str">
            <v>Front</v>
          </cell>
          <cell r="G46" t="str">
            <v>X6</v>
          </cell>
          <cell r="H46" t="str">
            <v>F8486101</v>
          </cell>
          <cell r="I46">
            <v>72</v>
          </cell>
          <cell r="J46">
            <v>75</v>
          </cell>
        </row>
        <row r="47">
          <cell r="A47" t="str">
            <v>R2943155</v>
          </cell>
          <cell r="B47" t="str">
            <v>COSMIC ELITE (w/o tyre)</v>
          </cell>
          <cell r="C47" t="str">
            <v>10x130</v>
          </cell>
          <cell r="F47" t="str">
            <v>Rear M11</v>
          </cell>
          <cell r="G47" t="str">
            <v>X6</v>
          </cell>
          <cell r="H47" t="str">
            <v>R2943155</v>
          </cell>
          <cell r="I47">
            <v>90</v>
          </cell>
          <cell r="J47">
            <v>93</v>
          </cell>
        </row>
        <row r="48">
          <cell r="A48" t="str">
            <v>F8068128</v>
          </cell>
          <cell r="B48" t="str">
            <v>KSYRIUM PRO CARBON SL DISC CL</v>
          </cell>
          <cell r="C48" t="str">
            <v>12x100</v>
          </cell>
          <cell r="D48" t="str">
            <v>Yksion Pro UST 28</v>
          </cell>
          <cell r="E48" t="str">
            <v>tubeless tape 25mm, tubeless valve 57mm, inner tube</v>
          </cell>
          <cell r="F48" t="str">
            <v>Front</v>
          </cell>
          <cell r="G48" t="str">
            <v>X6</v>
          </cell>
          <cell r="H48" t="str">
            <v>F8068128</v>
          </cell>
          <cell r="I48">
            <v>429</v>
          </cell>
          <cell r="J48">
            <v>432</v>
          </cell>
        </row>
        <row r="49">
          <cell r="A49" t="str">
            <v>R2295135</v>
          </cell>
          <cell r="B49" t="str">
            <v>KSYRIUM PRO CARBON SL DISC CL</v>
          </cell>
          <cell r="C49" t="str">
            <v>12x142</v>
          </cell>
          <cell r="F49" t="str">
            <v>Rear M11</v>
          </cell>
          <cell r="G49" t="str">
            <v>X6</v>
          </cell>
          <cell r="H49" t="str">
            <v>R2295135</v>
          </cell>
          <cell r="I49">
            <v>525</v>
          </cell>
          <cell r="J49">
            <v>528</v>
          </cell>
        </row>
        <row r="50">
          <cell r="A50" t="str">
            <v>F8378125</v>
          </cell>
          <cell r="B50" t="str">
            <v>KSYRIUM PRO CARBON SL C</v>
          </cell>
          <cell r="C50" t="str">
            <v>9x100</v>
          </cell>
          <cell r="D50" t="str">
            <v>Yksion Pro UST 25</v>
          </cell>
          <cell r="E50" t="str">
            <v>QR adapters, QR, tubeless tape 23mm, tubeless valve 57mm, inner tube</v>
          </cell>
          <cell r="F50" t="str">
            <v>Front</v>
          </cell>
          <cell r="G50" t="str">
            <v>X6</v>
          </cell>
          <cell r="H50" t="str">
            <v>F8378125</v>
          </cell>
          <cell r="I50">
            <v>429</v>
          </cell>
          <cell r="J50">
            <v>432</v>
          </cell>
        </row>
        <row r="51">
          <cell r="A51" t="str">
            <v>R1903130</v>
          </cell>
          <cell r="B51" t="str">
            <v>KSYRIUM PRO CARBON SL C</v>
          </cell>
          <cell r="C51" t="str">
            <v>10x130</v>
          </cell>
          <cell r="F51" t="str">
            <v>Rear M11</v>
          </cell>
          <cell r="G51" t="str">
            <v>X6</v>
          </cell>
          <cell r="H51" t="str">
            <v>R1903130</v>
          </cell>
          <cell r="I51">
            <v>525</v>
          </cell>
          <cell r="J51">
            <v>528</v>
          </cell>
        </row>
        <row r="52">
          <cell r="A52" t="str">
            <v>F8070128</v>
          </cell>
          <cell r="B52" t="str">
            <v>KSYRIUM PRO CARBON DISC CL</v>
          </cell>
          <cell r="C52" t="str">
            <v>12x100</v>
          </cell>
          <cell r="D52" t="str">
            <v>Yksion Pro UST 28</v>
          </cell>
          <cell r="E52" t="str">
            <v>tubeless tape 25mm, tubeless valve 57mm, inner tube</v>
          </cell>
          <cell r="F52" t="str">
            <v>Front</v>
          </cell>
          <cell r="G52" t="str">
            <v>X6</v>
          </cell>
          <cell r="H52" t="str">
            <v>F8070128</v>
          </cell>
          <cell r="I52">
            <v>341</v>
          </cell>
          <cell r="J52">
            <v>344</v>
          </cell>
        </row>
        <row r="53">
          <cell r="A53" t="str">
            <v>R2297135</v>
          </cell>
          <cell r="B53" t="str">
            <v>KSYRIUM PRO CARBON DISC CL</v>
          </cell>
          <cell r="C53" t="str">
            <v>12x142</v>
          </cell>
          <cell r="F53" t="str">
            <v>Rear M11</v>
          </cell>
          <cell r="G53" t="str">
            <v>X6</v>
          </cell>
          <cell r="H53" t="str">
            <v>R2297135</v>
          </cell>
          <cell r="I53">
            <v>418</v>
          </cell>
          <cell r="J53">
            <v>421</v>
          </cell>
        </row>
        <row r="54">
          <cell r="A54" t="str">
            <v>F8656125</v>
          </cell>
          <cell r="B54" t="str">
            <v>KSYRIUM PRO EXALITH 25</v>
          </cell>
          <cell r="C54" t="str">
            <v>9x100</v>
          </cell>
          <cell r="D54" t="str">
            <v>Yksion Pro White 25</v>
          </cell>
          <cell r="E54" t="str">
            <v>QR adapters, QR, inner tube</v>
          </cell>
          <cell r="F54" t="str">
            <v>Front</v>
          </cell>
          <cell r="G54" t="str">
            <v>X6</v>
          </cell>
          <cell r="H54" t="str">
            <v>F8656125</v>
          </cell>
          <cell r="I54">
            <v>265</v>
          </cell>
          <cell r="J54">
            <v>268</v>
          </cell>
        </row>
        <row r="55">
          <cell r="A55" t="str">
            <v>R3154130</v>
          </cell>
          <cell r="B55" t="str">
            <v>KSYRIUM PRO EXALITH 25</v>
          </cell>
          <cell r="C55" t="str">
            <v>10x130</v>
          </cell>
          <cell r="F55" t="str">
            <v>Rear M11</v>
          </cell>
          <cell r="G55" t="str">
            <v>X6</v>
          </cell>
          <cell r="H55" t="str">
            <v>R3154130</v>
          </cell>
          <cell r="I55">
            <v>324</v>
          </cell>
          <cell r="J55">
            <v>327</v>
          </cell>
        </row>
        <row r="56">
          <cell r="A56" t="str">
            <v>F8489125</v>
          </cell>
          <cell r="B56" t="str">
            <v>R-SYS SLR C 25</v>
          </cell>
          <cell r="C56" t="str">
            <v>9x100</v>
          </cell>
          <cell r="D56" t="str">
            <v>Yksion Pro UST 25</v>
          </cell>
          <cell r="E56" t="str">
            <v>QR adapters, QR, inner tube</v>
          </cell>
          <cell r="F56" t="str">
            <v>Front</v>
          </cell>
          <cell r="G56" t="str">
            <v>X6</v>
          </cell>
          <cell r="H56" t="str">
            <v>F8489125</v>
          </cell>
          <cell r="I56">
            <v>370</v>
          </cell>
          <cell r="J56">
            <v>373</v>
          </cell>
        </row>
        <row r="57">
          <cell r="A57" t="str">
            <v>R2946130</v>
          </cell>
          <cell r="B57" t="str">
            <v>R-SYS SLR C 25</v>
          </cell>
          <cell r="C57" t="str">
            <v>10x130</v>
          </cell>
          <cell r="F57" t="str">
            <v>Rear M11</v>
          </cell>
          <cell r="G57" t="str">
            <v>X6</v>
          </cell>
          <cell r="H57" t="str">
            <v>R2946130</v>
          </cell>
          <cell r="I57">
            <v>454</v>
          </cell>
          <cell r="J57">
            <v>457</v>
          </cell>
        </row>
        <row r="58">
          <cell r="A58" t="str">
            <v>F8490125</v>
          </cell>
          <cell r="B58" t="str">
            <v>KSYRIUM PRO UST</v>
          </cell>
          <cell r="C58" t="str">
            <v>9x100</v>
          </cell>
          <cell r="D58" t="str">
            <v>Yksion Pro UST 25</v>
          </cell>
          <cell r="E58" t="str">
            <v>QR adapters, QR, tubeless valve 35mm, inner tube</v>
          </cell>
          <cell r="F58" t="str">
            <v>Front</v>
          </cell>
          <cell r="G58" t="str">
            <v>X6</v>
          </cell>
          <cell r="H58" t="str">
            <v>F8490125</v>
          </cell>
          <cell r="I58">
            <v>220</v>
          </cell>
          <cell r="J58">
            <v>223</v>
          </cell>
        </row>
        <row r="59">
          <cell r="A59" t="str">
            <v>R2947130</v>
          </cell>
          <cell r="B59" t="str">
            <v>KSYRIUM PRO UST</v>
          </cell>
          <cell r="C59" t="str">
            <v>10x130</v>
          </cell>
          <cell r="F59" t="str">
            <v>Rear M11</v>
          </cell>
          <cell r="G59" t="str">
            <v>X6</v>
          </cell>
          <cell r="H59" t="str">
            <v>R2947130</v>
          </cell>
          <cell r="I59">
            <v>269</v>
          </cell>
          <cell r="J59">
            <v>272</v>
          </cell>
        </row>
        <row r="60">
          <cell r="A60" t="str">
            <v>F8493125</v>
          </cell>
          <cell r="B60" t="str">
            <v>KSYRIUM ELITE DISC CL 25</v>
          </cell>
          <cell r="C60" t="str">
            <v>12x100</v>
          </cell>
          <cell r="D60" t="str">
            <v>Yksion Pro UST 25</v>
          </cell>
          <cell r="E60" t="str">
            <v>tubeless valve 35mm, inner tube</v>
          </cell>
          <cell r="F60" t="str">
            <v>Front</v>
          </cell>
          <cell r="G60" t="str">
            <v>X6</v>
          </cell>
          <cell r="H60" t="str">
            <v>F8493125</v>
          </cell>
          <cell r="I60">
            <v>164</v>
          </cell>
          <cell r="J60">
            <v>167</v>
          </cell>
        </row>
        <row r="61">
          <cell r="A61" t="str">
            <v>R2951130</v>
          </cell>
          <cell r="B61" t="str">
            <v>KSYRIUM ELITE DISC CL 25</v>
          </cell>
          <cell r="C61" t="str">
            <v>12x142</v>
          </cell>
          <cell r="F61" t="str">
            <v>Rear M11</v>
          </cell>
          <cell r="G61" t="str">
            <v>X6</v>
          </cell>
          <cell r="H61" t="str">
            <v>R2951130</v>
          </cell>
          <cell r="I61">
            <v>201</v>
          </cell>
          <cell r="J61">
            <v>204</v>
          </cell>
        </row>
        <row r="62">
          <cell r="A62" t="str">
            <v>F8493128</v>
          </cell>
          <cell r="B62" t="str">
            <v>KSYRIUM ELITE DISC CL 28</v>
          </cell>
          <cell r="C62" t="str">
            <v>12x100</v>
          </cell>
          <cell r="D62" t="str">
            <v>Yksion Pro UST 28</v>
          </cell>
          <cell r="E62" t="str">
            <v>tubeless valve 35mm, inner tube</v>
          </cell>
          <cell r="F62" t="str">
            <v>Front</v>
          </cell>
          <cell r="G62" t="str">
            <v>X6</v>
          </cell>
          <cell r="H62" t="str">
            <v>F8493128</v>
          </cell>
          <cell r="I62">
            <v>164</v>
          </cell>
          <cell r="J62">
            <v>167</v>
          </cell>
        </row>
        <row r="63">
          <cell r="A63" t="str">
            <v>R2951135</v>
          </cell>
          <cell r="B63" t="str">
            <v>KSYRIUM ELITE DISC CL 28</v>
          </cell>
          <cell r="C63" t="str">
            <v>12x142</v>
          </cell>
          <cell r="F63" t="str">
            <v>Rear M11</v>
          </cell>
          <cell r="G63" t="str">
            <v>X6</v>
          </cell>
          <cell r="H63" t="str">
            <v>R2951135</v>
          </cell>
          <cell r="I63">
            <v>201</v>
          </cell>
          <cell r="J63">
            <v>204</v>
          </cell>
        </row>
        <row r="64">
          <cell r="A64" t="str">
            <v>F8492125</v>
          </cell>
          <cell r="B64" t="str">
            <v>KSYRIUM ELITE Black</v>
          </cell>
          <cell r="C64" t="str">
            <v>9x100</v>
          </cell>
          <cell r="D64" t="str">
            <v>Yksion Pro UST 25</v>
          </cell>
          <cell r="E64" t="str">
            <v>QR adapters, QR, tubeless valve 35mm, inner tube</v>
          </cell>
          <cell r="F64" t="str">
            <v>Front</v>
          </cell>
          <cell r="G64" t="str">
            <v>X6</v>
          </cell>
          <cell r="H64" t="str">
            <v>F8492125</v>
          </cell>
          <cell r="I64">
            <v>136</v>
          </cell>
          <cell r="J64">
            <v>139</v>
          </cell>
        </row>
        <row r="65">
          <cell r="A65" t="str">
            <v>R2949130</v>
          </cell>
          <cell r="B65" t="str">
            <v>KSYRIUM ELITE Black</v>
          </cell>
          <cell r="C65" t="str">
            <v>10x130</v>
          </cell>
          <cell r="F65" t="str">
            <v>Rear M11</v>
          </cell>
          <cell r="G65" t="str">
            <v>X6</v>
          </cell>
          <cell r="H65" t="str">
            <v>R2949130</v>
          </cell>
          <cell r="I65">
            <v>167</v>
          </cell>
          <cell r="J65">
            <v>170</v>
          </cell>
        </row>
        <row r="66">
          <cell r="A66" t="str">
            <v>F8492325</v>
          </cell>
          <cell r="B66" t="str">
            <v>KSYRIUM ELITE Red</v>
          </cell>
          <cell r="C66" t="str">
            <v>9x100</v>
          </cell>
          <cell r="D66" t="str">
            <v>Yksion Pro UST 25</v>
          </cell>
          <cell r="E66" t="str">
            <v>QR adapters, QR, tubeless valve 35mm, inner tube</v>
          </cell>
          <cell r="F66" t="str">
            <v>Front</v>
          </cell>
          <cell r="G66" t="str">
            <v>X6</v>
          </cell>
          <cell r="H66" t="str">
            <v>F8492325</v>
          </cell>
          <cell r="I66">
            <v>138</v>
          </cell>
          <cell r="J66">
            <v>141</v>
          </cell>
        </row>
        <row r="67">
          <cell r="A67" t="str">
            <v>R2949330</v>
          </cell>
          <cell r="B67" t="str">
            <v>KSYRIUM ELITE Red</v>
          </cell>
          <cell r="C67" t="str">
            <v>10x130</v>
          </cell>
          <cell r="F67" t="str">
            <v>Rear M11</v>
          </cell>
          <cell r="G67" t="str">
            <v>X6</v>
          </cell>
          <cell r="H67" t="str">
            <v>R2949330</v>
          </cell>
          <cell r="I67">
            <v>170</v>
          </cell>
          <cell r="J67">
            <v>173</v>
          </cell>
        </row>
        <row r="68">
          <cell r="A68" t="str">
            <v>F8076128</v>
          </cell>
          <cell r="B68" t="str">
            <v>KSYRIUM DISC CL 28</v>
          </cell>
          <cell r="C68" t="str">
            <v>12x100</v>
          </cell>
          <cell r="D68" t="str">
            <v>Yksion Elite Guard 28</v>
          </cell>
          <cell r="E68" t="str">
            <v>tubeless valve 35mm, inner tube</v>
          </cell>
          <cell r="F68" t="str">
            <v>Front</v>
          </cell>
          <cell r="G68" t="str">
            <v>X6</v>
          </cell>
          <cell r="H68" t="str">
            <v>F8076128</v>
          </cell>
          <cell r="I68">
            <v>107</v>
          </cell>
          <cell r="J68">
            <v>110</v>
          </cell>
        </row>
        <row r="69">
          <cell r="A69" t="str">
            <v>R2304135</v>
          </cell>
          <cell r="B69" t="str">
            <v>KSYRIUM DISC CL 28</v>
          </cell>
          <cell r="C69" t="str">
            <v>12x142</v>
          </cell>
          <cell r="F69" t="str">
            <v>Rear M11</v>
          </cell>
          <cell r="G69" t="str">
            <v>X6</v>
          </cell>
          <cell r="H69" t="str">
            <v>R2304135</v>
          </cell>
          <cell r="I69">
            <v>132</v>
          </cell>
          <cell r="J69">
            <v>135</v>
          </cell>
        </row>
        <row r="70">
          <cell r="A70" t="str">
            <v>F8078101</v>
          </cell>
          <cell r="B70" t="str">
            <v>KSYRIUM DISC CL (w/o tyre)</v>
          </cell>
          <cell r="C70" t="str">
            <v>12x100</v>
          </cell>
          <cell r="D70" t="str">
            <v>(w/o tyre)</v>
          </cell>
          <cell r="E70" t="str">
            <v>tubeless valve 35mm</v>
          </cell>
          <cell r="F70" t="str">
            <v>Front</v>
          </cell>
          <cell r="G70" t="str">
            <v>X6</v>
          </cell>
          <cell r="H70" t="str">
            <v>F8078101</v>
          </cell>
          <cell r="I70">
            <v>98</v>
          </cell>
          <cell r="J70">
            <v>101</v>
          </cell>
        </row>
        <row r="71">
          <cell r="A71" t="str">
            <v>R2306155</v>
          </cell>
          <cell r="B71" t="str">
            <v>KSYRIUM DISC CL (w/o tyre)</v>
          </cell>
          <cell r="C71" t="str">
            <v>12x142</v>
          </cell>
          <cell r="F71" t="str">
            <v>Rear M11</v>
          </cell>
          <cell r="G71" t="str">
            <v>X6</v>
          </cell>
          <cell r="H71" t="str">
            <v>R2306155</v>
          </cell>
          <cell r="I71">
            <v>121</v>
          </cell>
          <cell r="J71">
            <v>124</v>
          </cell>
        </row>
        <row r="72">
          <cell r="A72" t="str">
            <v>F8133125</v>
          </cell>
          <cell r="B72" t="str">
            <v>KSYRIUM Black 25</v>
          </cell>
          <cell r="C72" t="str">
            <v>9x100</v>
          </cell>
          <cell r="D72" t="str">
            <v>Yksion Elite 25</v>
          </cell>
          <cell r="E72" t="str">
            <v>QR adapters, QR, tubeless tape 23mm, tubeless valve 35mm, inner tube</v>
          </cell>
          <cell r="F72" t="str">
            <v>Front</v>
          </cell>
          <cell r="G72" t="str">
            <v>X6</v>
          </cell>
          <cell r="H72" t="str">
            <v>F8133125</v>
          </cell>
          <cell r="I72">
            <v>96</v>
          </cell>
          <cell r="J72">
            <v>99</v>
          </cell>
        </row>
        <row r="73">
          <cell r="A73" t="str">
            <v>R2373130</v>
          </cell>
          <cell r="B73" t="str">
            <v>KSYRIUM Black 25</v>
          </cell>
          <cell r="C73" t="str">
            <v>10x130</v>
          </cell>
          <cell r="F73" t="str">
            <v>Rear M11</v>
          </cell>
          <cell r="G73" t="str">
            <v>X6</v>
          </cell>
          <cell r="H73" t="str">
            <v>R2373130</v>
          </cell>
          <cell r="I73">
            <v>118</v>
          </cell>
          <cell r="J73">
            <v>121</v>
          </cell>
        </row>
        <row r="74">
          <cell r="A74" t="str">
            <v>F8134101</v>
          </cell>
          <cell r="B74" t="str">
            <v>KSYRIUM Black (w/o tyre)</v>
          </cell>
          <cell r="C74" t="str">
            <v>9x100</v>
          </cell>
          <cell r="D74" t="str">
            <v>(w/o tyre)</v>
          </cell>
          <cell r="E74" t="str">
            <v>QR adapters, QR, tubeless tape 23mm, tubeless valve 35mm</v>
          </cell>
          <cell r="F74" t="str">
            <v>Front</v>
          </cell>
          <cell r="G74" t="str">
            <v>X6</v>
          </cell>
          <cell r="H74" t="str">
            <v>F8134101</v>
          </cell>
          <cell r="I74">
            <v>87</v>
          </cell>
          <cell r="J74">
            <v>90</v>
          </cell>
        </row>
        <row r="75">
          <cell r="A75" t="str">
            <v>R2374155</v>
          </cell>
          <cell r="B75" t="str">
            <v>KSYRIUM Black (w/o tyre)</v>
          </cell>
          <cell r="C75" t="str">
            <v>10x130</v>
          </cell>
          <cell r="F75" t="str">
            <v>Rear M11</v>
          </cell>
          <cell r="G75" t="str">
            <v>X6</v>
          </cell>
          <cell r="H75" t="str">
            <v>R2374155</v>
          </cell>
          <cell r="I75">
            <v>107</v>
          </cell>
          <cell r="J75">
            <v>110</v>
          </cell>
        </row>
        <row r="76">
          <cell r="A76" t="str">
            <v>F8231128</v>
          </cell>
          <cell r="B76" t="str">
            <v>AKSIUM ELITE DISC CL 28</v>
          </cell>
          <cell r="C76" t="str">
            <v>12x100</v>
          </cell>
          <cell r="D76" t="str">
            <v>Yksion Elite Guard 28</v>
          </cell>
          <cell r="E76" t="str">
            <v>tubeless valve 35mm, inner tube</v>
          </cell>
          <cell r="F76" t="str">
            <v>Front</v>
          </cell>
          <cell r="G76" t="str">
            <v>X6</v>
          </cell>
          <cell r="H76" t="str">
            <v>F8231128</v>
          </cell>
          <cell r="I76">
            <v>72</v>
          </cell>
          <cell r="J76">
            <v>75</v>
          </cell>
        </row>
        <row r="77">
          <cell r="A77" t="str">
            <v>R2562135</v>
          </cell>
          <cell r="B77" t="str">
            <v>AKSIUM ELITE DISC CL 28</v>
          </cell>
          <cell r="C77" t="str">
            <v>12x142</v>
          </cell>
          <cell r="F77" t="str">
            <v>Rear M11</v>
          </cell>
          <cell r="G77" t="str">
            <v>X6</v>
          </cell>
          <cell r="H77" t="str">
            <v>R2562135</v>
          </cell>
          <cell r="I77">
            <v>87</v>
          </cell>
          <cell r="J77">
            <v>90</v>
          </cell>
        </row>
        <row r="78">
          <cell r="A78" t="str">
            <v>F8233101</v>
          </cell>
          <cell r="B78" t="str">
            <v>AKSIUM ELITE DISC CL (w/o tyre)</v>
          </cell>
          <cell r="C78" t="str">
            <v>12x100</v>
          </cell>
          <cell r="D78" t="str">
            <v>(w/o tyre)</v>
          </cell>
          <cell r="E78" t="str">
            <v>tubeless valve 35mm</v>
          </cell>
          <cell r="F78" t="str">
            <v>Front</v>
          </cell>
          <cell r="G78" t="str">
            <v>X6</v>
          </cell>
          <cell r="H78" t="str">
            <v>F8233101</v>
          </cell>
          <cell r="I78">
            <v>63</v>
          </cell>
          <cell r="J78">
            <v>66</v>
          </cell>
        </row>
        <row r="79">
          <cell r="A79" t="str">
            <v>R2564155</v>
          </cell>
          <cell r="B79" t="str">
            <v>AKSIUM ELITE DISC CL (w/o tyre)</v>
          </cell>
          <cell r="C79" t="str">
            <v>12x142</v>
          </cell>
          <cell r="F79" t="str">
            <v>Rear M11</v>
          </cell>
          <cell r="G79" t="str">
            <v>X6</v>
          </cell>
          <cell r="H79" t="str">
            <v>R2564155</v>
          </cell>
          <cell r="I79">
            <v>77</v>
          </cell>
          <cell r="J79">
            <v>80</v>
          </cell>
        </row>
        <row r="80">
          <cell r="A80" t="str">
            <v>F8624101</v>
          </cell>
          <cell r="B80" t="str">
            <v>AKSIUM ELITE DISC 650B (w/o tyre)</v>
          </cell>
          <cell r="C80" t="str">
            <v>12x100</v>
          </cell>
          <cell r="D80" t="str">
            <v>(w/o tyre)</v>
          </cell>
          <cell r="E80" t="str">
            <v>tubeless valve 35mm</v>
          </cell>
          <cell r="F80" t="str">
            <v>Front</v>
          </cell>
          <cell r="G80" t="str">
            <v>X6</v>
          </cell>
          <cell r="H80" t="str">
            <v>F8624101</v>
          </cell>
          <cell r="I80">
            <v>63</v>
          </cell>
          <cell r="J80">
            <v>66</v>
          </cell>
        </row>
        <row r="81">
          <cell r="A81" t="str">
            <v>R3107155</v>
          </cell>
          <cell r="B81" t="str">
            <v>AKSIUM ELITE DISC 650B (w/o tyre)</v>
          </cell>
          <cell r="C81" t="str">
            <v>12x142</v>
          </cell>
          <cell r="F81" t="str">
            <v>Rear M11</v>
          </cell>
          <cell r="G81" t="str">
            <v>X6</v>
          </cell>
          <cell r="H81" t="str">
            <v>R3107155</v>
          </cell>
          <cell r="I81">
            <v>77</v>
          </cell>
          <cell r="J81">
            <v>80</v>
          </cell>
        </row>
        <row r="82">
          <cell r="A82" t="str">
            <v>F8080128</v>
          </cell>
          <cell r="B82" t="str">
            <v>AKSIUM ELITE 28</v>
          </cell>
          <cell r="C82" t="str">
            <v>9x100</v>
          </cell>
          <cell r="D82" t="str">
            <v>Yksion Elite Guard 28</v>
          </cell>
          <cell r="E82" t="str">
            <v>QR adapters, QR, tubeless tape 23mm, tubeless valve 35mm, inner tube</v>
          </cell>
          <cell r="F82" t="str">
            <v>Front</v>
          </cell>
          <cell r="G82" t="str">
            <v>X6</v>
          </cell>
          <cell r="H82" t="str">
            <v>F8080128</v>
          </cell>
          <cell r="I82">
            <v>60</v>
          </cell>
          <cell r="J82">
            <v>63</v>
          </cell>
        </row>
        <row r="83">
          <cell r="A83" t="str">
            <v>R2308135</v>
          </cell>
          <cell r="B83" t="str">
            <v>AKSIUM ELITE 28</v>
          </cell>
          <cell r="C83" t="str">
            <v>10x130</v>
          </cell>
          <cell r="F83" t="str">
            <v>Rear M11</v>
          </cell>
          <cell r="G83" t="str">
            <v>X6</v>
          </cell>
          <cell r="H83" t="str">
            <v>R2308135</v>
          </cell>
          <cell r="I83">
            <v>74</v>
          </cell>
          <cell r="J83">
            <v>77</v>
          </cell>
        </row>
        <row r="84">
          <cell r="A84" t="str">
            <v>F8080125</v>
          </cell>
          <cell r="B84" t="str">
            <v>AKSIUM ELITE 25</v>
          </cell>
          <cell r="C84" t="str">
            <v>9x100</v>
          </cell>
          <cell r="D84" t="str">
            <v>Yksion Elite Guard 25</v>
          </cell>
          <cell r="E84" t="str">
            <v>QR adapters, QR, tubeless tape 23mm, tubeless valve 35mm, inner tube</v>
          </cell>
          <cell r="F84" t="str">
            <v>Front</v>
          </cell>
          <cell r="G84" t="str">
            <v>X6</v>
          </cell>
          <cell r="H84" t="str">
            <v>F8080125</v>
          </cell>
          <cell r="I84">
            <v>60</v>
          </cell>
          <cell r="J84">
            <v>63</v>
          </cell>
        </row>
        <row r="85">
          <cell r="A85" t="str">
            <v>R2308130</v>
          </cell>
          <cell r="B85" t="str">
            <v>AKSIUM ELITE 25</v>
          </cell>
          <cell r="C85" t="str">
            <v>10x130</v>
          </cell>
          <cell r="F85" t="str">
            <v>Rear M11</v>
          </cell>
          <cell r="G85" t="str">
            <v>X6</v>
          </cell>
          <cell r="H85" t="str">
            <v>R2308130</v>
          </cell>
          <cell r="I85">
            <v>74</v>
          </cell>
          <cell r="J85">
            <v>77</v>
          </cell>
        </row>
        <row r="86">
          <cell r="A86" t="str">
            <v>F8081101</v>
          </cell>
          <cell r="B86" t="str">
            <v>AKSIUM ELITE (w/o tyre)</v>
          </cell>
          <cell r="C86" t="str">
            <v>9x100</v>
          </cell>
          <cell r="D86" t="str">
            <v>(w/o tyre)</v>
          </cell>
          <cell r="E86" t="str">
            <v>QR adapters, QR, tubeless tape 23mm, tubeless valve 35mm</v>
          </cell>
          <cell r="F86" t="str">
            <v>Front</v>
          </cell>
          <cell r="G86" t="str">
            <v>X6</v>
          </cell>
          <cell r="H86" t="str">
            <v>F8081101</v>
          </cell>
          <cell r="I86">
            <v>51</v>
          </cell>
          <cell r="J86">
            <v>54</v>
          </cell>
        </row>
        <row r="87">
          <cell r="A87" t="str">
            <v>R2309155</v>
          </cell>
          <cell r="B87" t="str">
            <v>AKSIUM ELITE (w/o tyre)</v>
          </cell>
          <cell r="C87" t="str">
            <v>10x130</v>
          </cell>
          <cell r="F87" t="str">
            <v>Rear M11</v>
          </cell>
          <cell r="G87" t="str">
            <v>X6</v>
          </cell>
          <cell r="H87" t="str">
            <v>R2309155</v>
          </cell>
          <cell r="I87">
            <v>63</v>
          </cell>
          <cell r="J87">
            <v>66</v>
          </cell>
        </row>
        <row r="88">
          <cell r="A88" t="str">
            <v>F8089101</v>
          </cell>
          <cell r="B88" t="str">
            <v>AKSIUM DISC CL (w/o tyre)</v>
          </cell>
          <cell r="C88" t="str">
            <v>12x100</v>
          </cell>
          <cell r="D88" t="str">
            <v>(w/o tyre)</v>
          </cell>
          <cell r="E88" t="str">
            <v>-</v>
          </cell>
          <cell r="F88" t="str">
            <v>Front</v>
          </cell>
          <cell r="G88" t="str">
            <v>X6</v>
          </cell>
          <cell r="H88" t="str">
            <v>F8089101</v>
          </cell>
          <cell r="I88">
            <v>47</v>
          </cell>
          <cell r="J88">
            <v>50</v>
          </cell>
        </row>
        <row r="89">
          <cell r="A89" t="str">
            <v>R2318155</v>
          </cell>
          <cell r="B89" t="str">
            <v>AKSIUM DISC CL (w/o tyre)</v>
          </cell>
          <cell r="C89" t="str">
            <v>12x142</v>
          </cell>
          <cell r="F89" t="str">
            <v>Rear M11</v>
          </cell>
          <cell r="G89" t="str">
            <v>X6</v>
          </cell>
          <cell r="H89" t="str">
            <v>R2318155</v>
          </cell>
          <cell r="I89">
            <v>59</v>
          </cell>
          <cell r="J89">
            <v>62</v>
          </cell>
        </row>
        <row r="90">
          <cell r="A90" t="str">
            <v>F8095101</v>
          </cell>
          <cell r="B90" t="str">
            <v>AKSIUM  (w/o tyre)</v>
          </cell>
          <cell r="C90" t="str">
            <v>9x100</v>
          </cell>
          <cell r="D90" t="str">
            <v>(w/o tyre)</v>
          </cell>
          <cell r="E90" t="str">
            <v>QR adapters, QR</v>
          </cell>
          <cell r="F90" t="str">
            <v>Front</v>
          </cell>
          <cell r="G90" t="str">
            <v>X6</v>
          </cell>
          <cell r="H90" t="str">
            <v>F8095101</v>
          </cell>
          <cell r="I90">
            <v>33</v>
          </cell>
          <cell r="J90">
            <v>36</v>
          </cell>
        </row>
        <row r="91">
          <cell r="A91" t="str">
            <v>R2325155</v>
          </cell>
          <cell r="B91" t="str">
            <v>AKSIUM  (w/o tyre)</v>
          </cell>
          <cell r="C91" t="str">
            <v>10x130</v>
          </cell>
          <cell r="F91" t="str">
            <v>Rear M11</v>
          </cell>
          <cell r="G91" t="str">
            <v>X6</v>
          </cell>
          <cell r="H91" t="str">
            <v>R2325155</v>
          </cell>
          <cell r="I91">
            <v>41</v>
          </cell>
          <cell r="J91">
            <v>44</v>
          </cell>
        </row>
        <row r="92">
          <cell r="A92" t="str">
            <v>F8494130</v>
          </cell>
          <cell r="B92" t="str">
            <v>ALLROAD PRO DISC CL 30</v>
          </cell>
          <cell r="C92" t="str">
            <v>12x100</v>
          </cell>
          <cell r="D92" t="str">
            <v>Yksion Elite Allroad UST 30</v>
          </cell>
          <cell r="E92" t="str">
            <v>tubeless valve 35mm, inner tube</v>
          </cell>
          <cell r="F92" t="str">
            <v>Front</v>
          </cell>
          <cell r="G92" t="str">
            <v>X6</v>
          </cell>
          <cell r="H92" t="str">
            <v>F8494130</v>
          </cell>
          <cell r="I92">
            <v>250</v>
          </cell>
          <cell r="J92">
            <v>253</v>
          </cell>
        </row>
        <row r="93">
          <cell r="A93" t="str">
            <v>R2952137</v>
          </cell>
          <cell r="B93" t="str">
            <v>ALLROAD PRO DISC CL 30</v>
          </cell>
          <cell r="C93" t="str">
            <v>12x142</v>
          </cell>
          <cell r="F93" t="str">
            <v>Rear M11</v>
          </cell>
          <cell r="G93" t="str">
            <v>X6</v>
          </cell>
          <cell r="H93" t="str">
            <v>R2952137</v>
          </cell>
          <cell r="I93">
            <v>304</v>
          </cell>
          <cell r="J93">
            <v>307</v>
          </cell>
        </row>
        <row r="94">
          <cell r="A94" t="str">
            <v>F8503135</v>
          </cell>
          <cell r="B94" t="str">
            <v>ALLROAD PRO DISC CL 35</v>
          </cell>
          <cell r="C94" t="str">
            <v>12x100</v>
          </cell>
          <cell r="D94" t="str">
            <v>Yksion Elite Allroad XL UST 35</v>
          </cell>
          <cell r="E94" t="str">
            <v>tubeless valve 35mm, inner tube</v>
          </cell>
          <cell r="F94" t="str">
            <v>Front</v>
          </cell>
          <cell r="G94" t="str">
            <v>X5</v>
          </cell>
          <cell r="H94" t="str">
            <v>F8503135</v>
          </cell>
          <cell r="I94">
            <v>250</v>
          </cell>
          <cell r="J94">
            <v>253</v>
          </cell>
        </row>
        <row r="95">
          <cell r="A95" t="str">
            <v>R2962142</v>
          </cell>
          <cell r="B95" t="str">
            <v>ALLROAD PRO DISC CL 35</v>
          </cell>
          <cell r="C95" t="str">
            <v>12x142</v>
          </cell>
          <cell r="F95" t="str">
            <v>Rear M11</v>
          </cell>
          <cell r="G95" t="str">
            <v>X5</v>
          </cell>
          <cell r="H95" t="str">
            <v>R2962142</v>
          </cell>
          <cell r="I95">
            <v>304</v>
          </cell>
          <cell r="J95">
            <v>307</v>
          </cell>
        </row>
        <row r="96">
          <cell r="A96" t="str">
            <v>F8503136</v>
          </cell>
          <cell r="B96" t="str">
            <v>ALLROAD PRO DISC CL 40</v>
          </cell>
          <cell r="C96" t="str">
            <v>12x100</v>
          </cell>
          <cell r="D96" t="str">
            <v>Yksion Elite Allroad XL UST 40</v>
          </cell>
          <cell r="E96" t="str">
            <v>tubeless valve 35mm, inner tube</v>
          </cell>
          <cell r="F96" t="str">
            <v>Front</v>
          </cell>
          <cell r="G96" t="str">
            <v>X5</v>
          </cell>
          <cell r="H96" t="str">
            <v>F8503136</v>
          </cell>
          <cell r="I96">
            <v>250</v>
          </cell>
          <cell r="J96">
            <v>253</v>
          </cell>
        </row>
        <row r="97">
          <cell r="A97" t="str">
            <v>R2962143</v>
          </cell>
          <cell r="B97" t="str">
            <v>ALLROAD PRO DISC CL 40</v>
          </cell>
          <cell r="C97" t="str">
            <v>12x142</v>
          </cell>
          <cell r="F97" t="str">
            <v>Rear M11</v>
          </cell>
          <cell r="G97" t="str">
            <v>X5</v>
          </cell>
          <cell r="H97" t="str">
            <v>R2962143</v>
          </cell>
          <cell r="I97">
            <v>304</v>
          </cell>
          <cell r="J97">
            <v>307</v>
          </cell>
        </row>
        <row r="98">
          <cell r="A98" t="str">
            <v>F8402101</v>
          </cell>
          <cell r="B98" t="str">
            <v>ALLROAD ELITE ROAD+ DISC CL - 650B (w/o tyre)</v>
          </cell>
          <cell r="C98" t="str">
            <v>12x100</v>
          </cell>
          <cell r="D98" t="str">
            <v>(w/o tyre)</v>
          </cell>
          <cell r="E98" t="str">
            <v>tubeless valve 35mm</v>
          </cell>
          <cell r="F98" t="str">
            <v>Front</v>
          </cell>
          <cell r="G98" t="str">
            <v>X6</v>
          </cell>
          <cell r="H98" t="str">
            <v>F8402101</v>
          </cell>
          <cell r="I98">
            <v>171</v>
          </cell>
          <cell r="J98">
            <v>174</v>
          </cell>
        </row>
        <row r="99">
          <cell r="A99" t="str">
            <v>R2837155</v>
          </cell>
          <cell r="B99" t="str">
            <v>ALLROAD ELITE ROAD+ DISC CL - 650B (w/o tyre)</v>
          </cell>
          <cell r="C99" t="str">
            <v>12x142</v>
          </cell>
          <cell r="F99" t="str">
            <v>Rear M11</v>
          </cell>
          <cell r="G99" t="str">
            <v>X6</v>
          </cell>
          <cell r="H99" t="str">
            <v>R2837155</v>
          </cell>
          <cell r="I99">
            <v>211</v>
          </cell>
          <cell r="J99">
            <v>214</v>
          </cell>
        </row>
        <row r="100">
          <cell r="A100" t="str">
            <v>F8495130</v>
          </cell>
          <cell r="B100" t="str">
            <v>ALLROAD ELITE DISC CL 30</v>
          </cell>
          <cell r="C100" t="str">
            <v>12x100</v>
          </cell>
          <cell r="D100" t="str">
            <v>Yksion Elite Allroad UST 30</v>
          </cell>
          <cell r="E100" t="str">
            <v>tubeless valve 35mm, inner tube</v>
          </cell>
          <cell r="F100" t="str">
            <v>Front</v>
          </cell>
          <cell r="G100" t="str">
            <v>X6</v>
          </cell>
          <cell r="H100" t="str">
            <v>F8495130</v>
          </cell>
          <cell r="I100">
            <v>181</v>
          </cell>
          <cell r="J100">
            <v>184</v>
          </cell>
        </row>
        <row r="101">
          <cell r="A101" t="str">
            <v>R2953137</v>
          </cell>
          <cell r="B101" t="str">
            <v>ALLROAD ELITE DISC CL 30</v>
          </cell>
          <cell r="C101" t="str">
            <v>12x142</v>
          </cell>
          <cell r="F101" t="str">
            <v>Rear M11</v>
          </cell>
          <cell r="G101" t="str">
            <v>X6</v>
          </cell>
          <cell r="H101" t="str">
            <v>R2953137</v>
          </cell>
          <cell r="I101">
            <v>221</v>
          </cell>
          <cell r="J101">
            <v>224</v>
          </cell>
        </row>
        <row r="102">
          <cell r="A102" t="str">
            <v>F8504135</v>
          </cell>
          <cell r="B102" t="str">
            <v>ALLROAD ELITE DISC CL 35</v>
          </cell>
          <cell r="C102" t="str">
            <v>12x100</v>
          </cell>
          <cell r="D102" t="str">
            <v>Yksion Elite Allroad UST 35</v>
          </cell>
          <cell r="E102" t="str">
            <v>tubeless valve 35mm, inner tube</v>
          </cell>
          <cell r="F102" t="str">
            <v>Front</v>
          </cell>
          <cell r="G102" t="str">
            <v>X5</v>
          </cell>
          <cell r="H102" t="str">
            <v>F8504135</v>
          </cell>
          <cell r="I102">
            <v>181</v>
          </cell>
          <cell r="J102">
            <v>184</v>
          </cell>
        </row>
        <row r="103">
          <cell r="A103" t="str">
            <v>R2963142</v>
          </cell>
          <cell r="B103" t="str">
            <v>ALLROAD ELITE DISC CL 35</v>
          </cell>
          <cell r="C103" t="str">
            <v>12x142</v>
          </cell>
          <cell r="F103" t="str">
            <v>Rear M11</v>
          </cell>
          <cell r="G103" t="str">
            <v>X5</v>
          </cell>
          <cell r="H103" t="str">
            <v>R2963142</v>
          </cell>
          <cell r="I103">
            <v>221</v>
          </cell>
          <cell r="J103">
            <v>224</v>
          </cell>
        </row>
        <row r="104">
          <cell r="A104" t="str">
            <v>F8504136</v>
          </cell>
          <cell r="B104" t="str">
            <v>ALLROAD ELITE DISC CL 40</v>
          </cell>
          <cell r="C104" t="str">
            <v>12x100</v>
          </cell>
          <cell r="D104" t="str">
            <v>Yksion Elite Allroad XL UST 40</v>
          </cell>
          <cell r="E104" t="str">
            <v>tubeless valve 35mm, inner tube</v>
          </cell>
          <cell r="F104" t="str">
            <v>Front</v>
          </cell>
          <cell r="G104" t="str">
            <v>X5</v>
          </cell>
          <cell r="H104" t="str">
            <v>F8504136</v>
          </cell>
          <cell r="I104">
            <v>181</v>
          </cell>
          <cell r="J104">
            <v>184</v>
          </cell>
        </row>
        <row r="105">
          <cell r="A105" t="str">
            <v>R2963143</v>
          </cell>
          <cell r="B105" t="str">
            <v>ALLROAD ELITE DISC CL 40</v>
          </cell>
          <cell r="C105" t="str">
            <v>12x142</v>
          </cell>
          <cell r="F105" t="str">
            <v>Rear M11</v>
          </cell>
          <cell r="G105" t="str">
            <v>X5</v>
          </cell>
          <cell r="H105" t="str">
            <v>R2963143</v>
          </cell>
          <cell r="I105">
            <v>221</v>
          </cell>
          <cell r="J105">
            <v>224</v>
          </cell>
        </row>
        <row r="106">
          <cell r="A106" t="str">
            <v>F8125101</v>
          </cell>
          <cell r="B106" t="str">
            <v>ALLROAD DISC CL (w/o tyre)</v>
          </cell>
          <cell r="C106" t="str">
            <v>12x100</v>
          </cell>
          <cell r="D106" t="str">
            <v>(w/o tyre)</v>
          </cell>
          <cell r="E106" t="str">
            <v>tubeless tape 25mm, tubeless valve 35mm</v>
          </cell>
          <cell r="F106" t="str">
            <v>Front</v>
          </cell>
          <cell r="G106" t="str">
            <v>X6</v>
          </cell>
          <cell r="H106" t="str">
            <v>F8125101</v>
          </cell>
          <cell r="I106">
            <v>55</v>
          </cell>
          <cell r="J106">
            <v>58</v>
          </cell>
        </row>
        <row r="107">
          <cell r="A107" t="str">
            <v>R2336155</v>
          </cell>
          <cell r="B107" t="str">
            <v>ALLROAD DISC CL (w/o tyre)</v>
          </cell>
          <cell r="C107" t="str">
            <v>12x142</v>
          </cell>
          <cell r="F107" t="str">
            <v>Rear M11</v>
          </cell>
          <cell r="G107" t="str">
            <v>X6</v>
          </cell>
          <cell r="H107" t="str">
            <v>R2336155</v>
          </cell>
          <cell r="I107">
            <v>68</v>
          </cell>
          <cell r="J107">
            <v>71</v>
          </cell>
        </row>
        <row r="108">
          <cell r="A108" t="str">
            <v>F8131101</v>
          </cell>
          <cell r="B108" t="str">
            <v>ALLROAD DISC CL (w/o tyre) 650b</v>
          </cell>
          <cell r="C108" t="str">
            <v>12x100</v>
          </cell>
          <cell r="D108" t="str">
            <v>(w/o tyre)</v>
          </cell>
          <cell r="E108" t="str">
            <v>tubeless tape 25mm, tubeless valve 35mm</v>
          </cell>
          <cell r="F108" t="str">
            <v>Front</v>
          </cell>
          <cell r="G108" t="str">
            <v>X6</v>
          </cell>
          <cell r="H108" t="str">
            <v>F8131101</v>
          </cell>
          <cell r="I108">
            <v>55</v>
          </cell>
          <cell r="J108">
            <v>58</v>
          </cell>
        </row>
        <row r="109">
          <cell r="A109" t="str">
            <v>R2338155</v>
          </cell>
          <cell r="B109" t="str">
            <v>ALLROAD DISC CL (w/o tyre) 650b</v>
          </cell>
          <cell r="C109" t="str">
            <v>12x142</v>
          </cell>
          <cell r="F109" t="str">
            <v>Rear M11</v>
          </cell>
          <cell r="G109" t="str">
            <v>X6</v>
          </cell>
          <cell r="H109" t="str">
            <v>R2338155</v>
          </cell>
          <cell r="I109">
            <v>68</v>
          </cell>
          <cell r="J109">
            <v>71</v>
          </cell>
        </row>
        <row r="110">
          <cell r="A110" t="str">
            <v>F8237110</v>
          </cell>
          <cell r="B110" t="str">
            <v>E-CROSSMAX 29</v>
          </cell>
          <cell r="C110" t="str">
            <v>Boost 15x110</v>
          </cell>
          <cell r="E110" t="str">
            <v>tubeless tape 37mm, 
tubeless valve 35mm</v>
          </cell>
          <cell r="F110" t="str">
            <v>Front</v>
          </cell>
          <cell r="G110" t="str">
            <v>X6</v>
          </cell>
          <cell r="H110" t="str">
            <v>F8237110</v>
          </cell>
          <cell r="I110">
            <v>69</v>
          </cell>
          <cell r="J110">
            <v>72</v>
          </cell>
        </row>
        <row r="111">
          <cell r="A111" t="str">
            <v>R2572110</v>
          </cell>
          <cell r="B111" t="str">
            <v>E-CROSSMAX 29</v>
          </cell>
          <cell r="C111" t="str">
            <v>Boost 12x148</v>
          </cell>
          <cell r="F111" t="str">
            <v>Rear</v>
          </cell>
          <cell r="G111" t="str">
            <v>X6</v>
          </cell>
          <cell r="H111" t="str">
            <v>R2572110</v>
          </cell>
          <cell r="I111">
            <v>84</v>
          </cell>
          <cell r="J111">
            <v>87</v>
          </cell>
        </row>
        <row r="112">
          <cell r="A112" t="str">
            <v>R2573110</v>
          </cell>
          <cell r="B112" t="str">
            <v>E-CROSSMAX 29</v>
          </cell>
          <cell r="C112" t="str">
            <v>XD Boost 12x148</v>
          </cell>
          <cell r="F112" t="str">
            <v>Rear XD</v>
          </cell>
          <cell r="G112" t="str">
            <v>X6</v>
          </cell>
          <cell r="H112" t="str">
            <v>R2573110</v>
          </cell>
          <cell r="I112">
            <v>94</v>
          </cell>
          <cell r="J112">
            <v>97</v>
          </cell>
        </row>
        <row r="113">
          <cell r="A113" t="str">
            <v>F8228110</v>
          </cell>
          <cell r="B113" t="str">
            <v>E-CROSSMAX 27,5</v>
          </cell>
          <cell r="C113" t="str">
            <v>Boost 15x110</v>
          </cell>
          <cell r="E113" t="str">
            <v>tubeless tape 37mm, 
tubeless valve 35mm</v>
          </cell>
          <cell r="F113" t="str">
            <v>Front</v>
          </cell>
          <cell r="G113" t="str">
            <v>X6</v>
          </cell>
          <cell r="H113" t="str">
            <v>F8228110</v>
          </cell>
          <cell r="I113">
            <v>69</v>
          </cell>
          <cell r="J113">
            <v>72</v>
          </cell>
        </row>
        <row r="114">
          <cell r="A114" t="str">
            <v>R2557110</v>
          </cell>
          <cell r="B114" t="str">
            <v>E-CROSSMAX 27,5</v>
          </cell>
          <cell r="C114" t="str">
            <v>Boost 12x148</v>
          </cell>
          <cell r="F114" t="str">
            <v>Rear</v>
          </cell>
          <cell r="G114" t="str">
            <v>X6</v>
          </cell>
          <cell r="H114" t="str">
            <v>R2557110</v>
          </cell>
          <cell r="I114">
            <v>84</v>
          </cell>
          <cell r="J114">
            <v>87</v>
          </cell>
        </row>
        <row r="115">
          <cell r="A115" t="str">
            <v>R2558110</v>
          </cell>
          <cell r="B115" t="str">
            <v>E-CROSSMAX 27,5</v>
          </cell>
          <cell r="C115" t="str">
            <v>XD Boost 12x148</v>
          </cell>
          <cell r="F115" t="str">
            <v>Rear XD</v>
          </cell>
          <cell r="G115" t="str">
            <v>X6</v>
          </cell>
          <cell r="H115" t="str">
            <v>R2558110</v>
          </cell>
          <cell r="I115">
            <v>94</v>
          </cell>
          <cell r="J115">
            <v>97</v>
          </cell>
        </row>
        <row r="116">
          <cell r="A116" t="str">
            <v>F8418110</v>
          </cell>
          <cell r="B116" t="str">
            <v>E-XA30 ELITE 29 INTL</v>
          </cell>
          <cell r="C116" t="str">
            <v>20x110</v>
          </cell>
          <cell r="E116" t="str">
            <v>tubeless valve 35mm</v>
          </cell>
          <cell r="F116" t="str">
            <v>Front</v>
          </cell>
          <cell r="G116" t="str">
            <v>X6</v>
          </cell>
          <cell r="H116" t="str">
            <v>F8418110</v>
          </cell>
          <cell r="I116">
            <v>109</v>
          </cell>
          <cell r="J116">
            <v>112</v>
          </cell>
        </row>
        <row r="117">
          <cell r="A117" t="str">
            <v>F8417110</v>
          </cell>
          <cell r="B117" t="str">
            <v>E-XA30 ELITE 29 INTL</v>
          </cell>
          <cell r="C117" t="str">
            <v>Boost 15x110</v>
          </cell>
          <cell r="F117" t="str">
            <v>Front</v>
          </cell>
          <cell r="G117" t="str">
            <v>X6</v>
          </cell>
          <cell r="H117" t="str">
            <v>F8417110</v>
          </cell>
          <cell r="I117">
            <v>109</v>
          </cell>
          <cell r="J117">
            <v>112</v>
          </cell>
        </row>
        <row r="118">
          <cell r="A118" t="str">
            <v>R2866110</v>
          </cell>
          <cell r="B118" t="str">
            <v>E-XA30 ELITE 29 INTL</v>
          </cell>
          <cell r="C118" t="str">
            <v>Boost 12x148</v>
          </cell>
          <cell r="F118" t="str">
            <v>Rear</v>
          </cell>
          <cell r="G118" t="str">
            <v>X6</v>
          </cell>
          <cell r="H118" t="str">
            <v>R2866110</v>
          </cell>
          <cell r="I118">
            <v>135</v>
          </cell>
          <cell r="J118">
            <v>138</v>
          </cell>
        </row>
        <row r="119">
          <cell r="A119" t="str">
            <v>R2867110</v>
          </cell>
          <cell r="B119" t="str">
            <v>E-XA30 ELITE 29 INTL</v>
          </cell>
          <cell r="C119" t="str">
            <v>XD Boost 12x148</v>
          </cell>
          <cell r="F119" t="str">
            <v>Rear XD</v>
          </cell>
          <cell r="G119" t="str">
            <v>X6</v>
          </cell>
          <cell r="H119" t="str">
            <v>R2867110</v>
          </cell>
          <cell r="I119">
            <v>135</v>
          </cell>
          <cell r="J119">
            <v>138</v>
          </cell>
        </row>
        <row r="120">
          <cell r="A120" t="str">
            <v>F8411110</v>
          </cell>
          <cell r="B120" t="str">
            <v>E-XA30 ELITE 27,5 INTL</v>
          </cell>
          <cell r="C120" t="str">
            <v>20x110</v>
          </cell>
          <cell r="E120" t="str">
            <v>tubeless valve 35mm</v>
          </cell>
          <cell r="F120" t="str">
            <v>Front</v>
          </cell>
          <cell r="G120" t="str">
            <v>X6</v>
          </cell>
          <cell r="H120" t="str">
            <v>F8411110</v>
          </cell>
          <cell r="I120">
            <v>109</v>
          </cell>
          <cell r="J120">
            <v>112</v>
          </cell>
        </row>
        <row r="121">
          <cell r="A121" t="str">
            <v>F8410110</v>
          </cell>
          <cell r="B121" t="str">
            <v>E-XA30 ELITE 27,5 INTL</v>
          </cell>
          <cell r="C121" t="str">
            <v>Boost 15x110</v>
          </cell>
          <cell r="F121" t="str">
            <v>Front</v>
          </cell>
          <cell r="G121" t="str">
            <v>X6</v>
          </cell>
          <cell r="H121" t="str">
            <v>F8410110</v>
          </cell>
          <cell r="I121">
            <v>109</v>
          </cell>
          <cell r="J121">
            <v>112</v>
          </cell>
        </row>
        <row r="122">
          <cell r="A122" t="str">
            <v>R2849110</v>
          </cell>
          <cell r="B122" t="str">
            <v>E-XA30 ELITE 27,5 INTL</v>
          </cell>
          <cell r="C122" t="str">
            <v>Boost 12x148</v>
          </cell>
          <cell r="F122" t="str">
            <v>Rear</v>
          </cell>
          <cell r="G122" t="str">
            <v>X6</v>
          </cell>
          <cell r="H122" t="str">
            <v>R2849110</v>
          </cell>
          <cell r="I122">
            <v>135</v>
          </cell>
          <cell r="J122">
            <v>138</v>
          </cell>
        </row>
        <row r="123">
          <cell r="A123" t="str">
            <v>R2851110</v>
          </cell>
          <cell r="B123" t="str">
            <v>E-XA30 ELITE 27,5 INTL</v>
          </cell>
          <cell r="C123" t="str">
            <v>XD Boost 12x148</v>
          </cell>
          <cell r="F123" t="str">
            <v>Rear XD</v>
          </cell>
          <cell r="G123" t="str">
            <v>X6</v>
          </cell>
          <cell r="H123" t="str">
            <v>R2851110</v>
          </cell>
          <cell r="I123">
            <v>135</v>
          </cell>
          <cell r="J123">
            <v>138</v>
          </cell>
        </row>
        <row r="124">
          <cell r="A124" t="str">
            <v>F8260110</v>
          </cell>
          <cell r="B124" t="str">
            <v>E-XA35 27,5 INTL</v>
          </cell>
          <cell r="C124" t="str">
            <v>Boost 15x110</v>
          </cell>
          <cell r="E124" t="str">
            <v>tubeless tape 40mm, 
tubeless valve 35mm</v>
          </cell>
          <cell r="F124" t="str">
            <v>Front</v>
          </cell>
          <cell r="G124" t="str">
            <v>X6</v>
          </cell>
          <cell r="H124" t="str">
            <v>F8260110</v>
          </cell>
          <cell r="I124">
            <v>69</v>
          </cell>
          <cell r="J124">
            <v>72</v>
          </cell>
        </row>
        <row r="125">
          <cell r="A125" t="str">
            <v>R2606110</v>
          </cell>
          <cell r="B125" t="str">
            <v>E-XA35 27,5 INTL</v>
          </cell>
          <cell r="C125" t="str">
            <v>Boost 12x148</v>
          </cell>
          <cell r="F125" t="str">
            <v>Rear</v>
          </cell>
          <cell r="G125" t="str">
            <v>X6</v>
          </cell>
          <cell r="H125" t="str">
            <v>R2606110</v>
          </cell>
          <cell r="I125">
            <v>84</v>
          </cell>
          <cell r="J125">
            <v>87</v>
          </cell>
        </row>
        <row r="126">
          <cell r="A126" t="str">
            <v>R2607110</v>
          </cell>
          <cell r="B126" t="str">
            <v>E-XA35 27,5 INTL</v>
          </cell>
          <cell r="C126" t="str">
            <v>XD Boost 12x148</v>
          </cell>
          <cell r="F126" t="str">
            <v>Rear XD</v>
          </cell>
          <cell r="G126" t="str">
            <v>X6</v>
          </cell>
          <cell r="H126" t="str">
            <v>R2607110</v>
          </cell>
          <cell r="I126">
            <v>94</v>
          </cell>
          <cell r="J126">
            <v>97</v>
          </cell>
        </row>
        <row r="127">
          <cell r="A127" t="str">
            <v>F8366110</v>
          </cell>
          <cell r="B127" t="str">
            <v>E-DEEMAX PRO 27,5 INTL</v>
          </cell>
          <cell r="C127" t="str">
            <v>20x110</v>
          </cell>
          <cell r="E127" t="str">
            <v>tubeless valve 35mm</v>
          </cell>
          <cell r="F127" t="str">
            <v>Front</v>
          </cell>
          <cell r="G127" t="str">
            <v>X6</v>
          </cell>
          <cell r="H127" t="str">
            <v>F8366110</v>
          </cell>
          <cell r="I127">
            <v>235</v>
          </cell>
          <cell r="J127">
            <v>238</v>
          </cell>
        </row>
        <row r="128">
          <cell r="A128" t="str">
            <v>F8365110</v>
          </cell>
          <cell r="B128" t="str">
            <v>E-DEEMAX PRO 27,5 INTL</v>
          </cell>
          <cell r="C128" t="str">
            <v>Boost 15x110</v>
          </cell>
          <cell r="F128" t="str">
            <v>Front</v>
          </cell>
          <cell r="G128" t="str">
            <v>X6</v>
          </cell>
          <cell r="H128" t="str">
            <v>F8365110</v>
          </cell>
          <cell r="I128">
            <v>235</v>
          </cell>
          <cell r="J128">
            <v>238</v>
          </cell>
        </row>
        <row r="129">
          <cell r="A129" t="str">
            <v>R2787110</v>
          </cell>
          <cell r="B129" t="str">
            <v>E-DEEMAX PRO 27,5 INTL</v>
          </cell>
          <cell r="C129" t="str">
            <v>Boost 12x148</v>
          </cell>
          <cell r="F129" t="str">
            <v>Rear</v>
          </cell>
          <cell r="G129" t="str">
            <v>X6</v>
          </cell>
          <cell r="H129" t="str">
            <v>R2787110</v>
          </cell>
          <cell r="I129">
            <v>288</v>
          </cell>
          <cell r="J129">
            <v>291</v>
          </cell>
        </row>
        <row r="130">
          <cell r="A130" t="str">
            <v>R2788110</v>
          </cell>
          <cell r="B130" t="str">
            <v>E-DEEMAX PRO 27,5 INTL</v>
          </cell>
          <cell r="C130" t="str">
            <v>XD Boost 12x148</v>
          </cell>
          <cell r="F130" t="str">
            <v>Rear XD</v>
          </cell>
          <cell r="G130" t="str">
            <v>X6</v>
          </cell>
          <cell r="H130" t="str">
            <v>R2788110</v>
          </cell>
          <cell r="I130">
            <v>288</v>
          </cell>
          <cell r="J130">
            <v>291</v>
          </cell>
        </row>
        <row r="131">
          <cell r="A131" t="str">
            <v>F8114110</v>
          </cell>
          <cell r="B131" t="str">
            <v>CROSSMAX PRO CARBON 29 INTL</v>
          </cell>
          <cell r="C131" t="str">
            <v>15x100</v>
          </cell>
          <cell r="E131" t="str">
            <v>FRT : tubeless tape 28mm, 
tubeless valve 35mm
REAR : tubeless tape 25mm, tubeless valve 35mm</v>
          </cell>
          <cell r="F131" t="str">
            <v>Front</v>
          </cell>
          <cell r="G131" t="str">
            <v>X6</v>
          </cell>
          <cell r="H131" t="str">
            <v>F8114110</v>
          </cell>
          <cell r="I131">
            <v>370</v>
          </cell>
          <cell r="J131">
            <v>373</v>
          </cell>
        </row>
        <row r="132">
          <cell r="A132" t="str">
            <v>F8113110</v>
          </cell>
          <cell r="B132" t="str">
            <v>CROSSMAX PRO CARBON 29 INTL</v>
          </cell>
          <cell r="C132" t="str">
            <v>Boost 15x110</v>
          </cell>
          <cell r="F132" t="str">
            <v>Front</v>
          </cell>
          <cell r="G132" t="str">
            <v>X6</v>
          </cell>
          <cell r="H132" t="str">
            <v>F8113110</v>
          </cell>
          <cell r="I132">
            <v>370</v>
          </cell>
          <cell r="J132">
            <v>373</v>
          </cell>
        </row>
        <row r="133">
          <cell r="A133" t="str">
            <v>R2347110</v>
          </cell>
          <cell r="B133" t="str">
            <v>CROSSMAX PRO CARBON 29 INTL</v>
          </cell>
          <cell r="C133" t="str">
            <v>12x142</v>
          </cell>
          <cell r="F133" t="str">
            <v>Rear</v>
          </cell>
          <cell r="G133" t="str">
            <v>X6</v>
          </cell>
          <cell r="H133" t="str">
            <v>R2347110</v>
          </cell>
          <cell r="I133">
            <v>454</v>
          </cell>
          <cell r="J133">
            <v>457</v>
          </cell>
        </row>
        <row r="134">
          <cell r="A134" t="str">
            <v>R2348110</v>
          </cell>
          <cell r="B134" t="str">
            <v>CROSSMAX PRO CARBON 29 INTL</v>
          </cell>
          <cell r="C134" t="str">
            <v>XD/12x142</v>
          </cell>
          <cell r="F134" t="str">
            <v>Rear XD</v>
          </cell>
          <cell r="G134" t="str">
            <v>X6</v>
          </cell>
          <cell r="H134" t="str">
            <v>R2348110</v>
          </cell>
          <cell r="I134">
            <v>454</v>
          </cell>
          <cell r="J134">
            <v>457</v>
          </cell>
        </row>
        <row r="135">
          <cell r="A135" t="str">
            <v>R2349110</v>
          </cell>
          <cell r="B135" t="str">
            <v>CROSSMAX PRO CARBON 29 INTL</v>
          </cell>
          <cell r="C135" t="str">
            <v>Boost 12x148</v>
          </cell>
          <cell r="F135" t="str">
            <v>Rear</v>
          </cell>
          <cell r="G135" t="str">
            <v>X6</v>
          </cell>
          <cell r="H135" t="str">
            <v>R2349110</v>
          </cell>
          <cell r="I135">
            <v>454</v>
          </cell>
          <cell r="J135">
            <v>457</v>
          </cell>
        </row>
        <row r="136">
          <cell r="A136" t="str">
            <v>R2351110</v>
          </cell>
          <cell r="B136" t="str">
            <v>CROSSMAX PRO CARBON 29 INTL</v>
          </cell>
          <cell r="C136" t="str">
            <v>XD Boost 12x148</v>
          </cell>
          <cell r="F136" t="str">
            <v>Rear XD</v>
          </cell>
          <cell r="G136" t="str">
            <v>X6</v>
          </cell>
          <cell r="H136" t="str">
            <v>R2351110</v>
          </cell>
          <cell r="I136">
            <v>454</v>
          </cell>
          <cell r="J136">
            <v>457</v>
          </cell>
        </row>
        <row r="137">
          <cell r="A137" t="str">
            <v>F8117110</v>
          </cell>
          <cell r="B137" t="str">
            <v>CROSSMAX PRO CARBON 27,5 INTL</v>
          </cell>
          <cell r="C137" t="str">
            <v>15x100</v>
          </cell>
          <cell r="E137" t="str">
            <v>FRT : tubeless tape 28mm, 
tubeless valve 35mm
REAR : tubeless tape 25mm, tubeless valve 35mm</v>
          </cell>
          <cell r="F137" t="str">
            <v>Front</v>
          </cell>
          <cell r="G137" t="str">
            <v>X6</v>
          </cell>
          <cell r="H137" t="str">
            <v>F8117110</v>
          </cell>
          <cell r="I137">
            <v>370</v>
          </cell>
          <cell r="J137">
            <v>373</v>
          </cell>
        </row>
        <row r="138">
          <cell r="A138" t="str">
            <v>F8118110</v>
          </cell>
          <cell r="B138" t="str">
            <v>CROSSMAX PRO CARBON 27,5 INTL</v>
          </cell>
          <cell r="C138" t="str">
            <v>Boost 15x110</v>
          </cell>
          <cell r="F138" t="str">
            <v>Front</v>
          </cell>
          <cell r="G138" t="str">
            <v>X6</v>
          </cell>
          <cell r="H138" t="str">
            <v>F8118110</v>
          </cell>
          <cell r="I138">
            <v>370</v>
          </cell>
          <cell r="J138">
            <v>373</v>
          </cell>
        </row>
        <row r="139">
          <cell r="A139" t="str">
            <v>R2357110</v>
          </cell>
          <cell r="B139" t="str">
            <v>CROSSMAX PRO CARBON 27,5 INTL</v>
          </cell>
          <cell r="C139" t="str">
            <v>12x142</v>
          </cell>
          <cell r="F139" t="str">
            <v>Rear</v>
          </cell>
          <cell r="G139" t="str">
            <v>X6</v>
          </cell>
          <cell r="H139" t="str">
            <v>R2357110</v>
          </cell>
          <cell r="I139">
            <v>454</v>
          </cell>
          <cell r="J139">
            <v>457</v>
          </cell>
        </row>
        <row r="140">
          <cell r="A140" t="str">
            <v>R2358110</v>
          </cell>
          <cell r="B140" t="str">
            <v>CROSSMAX PRO CARBON 27,5 INTL</v>
          </cell>
          <cell r="C140" t="str">
            <v>XD/12x142</v>
          </cell>
          <cell r="F140" t="str">
            <v>Rear XD</v>
          </cell>
          <cell r="G140" t="str">
            <v>X6</v>
          </cell>
          <cell r="H140" t="str">
            <v>R2358110</v>
          </cell>
          <cell r="I140">
            <v>454</v>
          </cell>
          <cell r="J140">
            <v>457</v>
          </cell>
        </row>
        <row r="141">
          <cell r="A141" t="str">
            <v>R2359110</v>
          </cell>
          <cell r="B141" t="str">
            <v>CROSSMAX PRO CARBON 27,5 INTL</v>
          </cell>
          <cell r="C141" t="str">
            <v>Boost 12x148</v>
          </cell>
          <cell r="F141" t="str">
            <v>Rear</v>
          </cell>
          <cell r="G141" t="str">
            <v>X6</v>
          </cell>
          <cell r="H141" t="str">
            <v>R2359110</v>
          </cell>
          <cell r="I141">
            <v>454</v>
          </cell>
          <cell r="J141">
            <v>457</v>
          </cell>
        </row>
        <row r="142">
          <cell r="A142" t="str">
            <v>R2361110</v>
          </cell>
          <cell r="B142" t="str">
            <v>CROSSMAX PRO CARBON 27,5 INTL</v>
          </cell>
          <cell r="C142" t="str">
            <v>XD Boost 12x148</v>
          </cell>
          <cell r="F142" t="str">
            <v>Rear XD</v>
          </cell>
          <cell r="G142" t="str">
            <v>X6</v>
          </cell>
          <cell r="H142" t="str">
            <v>R2361110</v>
          </cell>
          <cell r="I142">
            <v>454</v>
          </cell>
          <cell r="J142">
            <v>457</v>
          </cell>
        </row>
        <row r="143">
          <cell r="A143" t="str">
            <v>F8301110</v>
          </cell>
          <cell r="B143" t="str">
            <v>CROSSMAX PRO 29 INTL</v>
          </cell>
          <cell r="C143" t="str">
            <v>15x100</v>
          </cell>
          <cell r="E143" t="str">
            <v>tubeless valve 35mm</v>
          </cell>
          <cell r="F143" t="str">
            <v>Front</v>
          </cell>
          <cell r="G143" t="str">
            <v>X6</v>
          </cell>
          <cell r="H143" t="str">
            <v>F8301110</v>
          </cell>
          <cell r="I143">
            <v>220</v>
          </cell>
          <cell r="J143">
            <v>223</v>
          </cell>
        </row>
        <row r="144">
          <cell r="A144" t="str">
            <v>F8302110</v>
          </cell>
          <cell r="B144" t="str">
            <v>CROSSMAX PRO 29 INTL</v>
          </cell>
          <cell r="C144" t="str">
            <v>Boost 15x110</v>
          </cell>
          <cell r="F144" t="str">
            <v>Front</v>
          </cell>
          <cell r="G144" t="str">
            <v>X6</v>
          </cell>
          <cell r="H144" t="str">
            <v>F8302110</v>
          </cell>
          <cell r="I144">
            <v>220</v>
          </cell>
          <cell r="J144">
            <v>223</v>
          </cell>
        </row>
        <row r="145">
          <cell r="A145" t="str">
            <v>R2666110</v>
          </cell>
          <cell r="B145" t="str">
            <v>CROSSMAX PRO 29 INTL</v>
          </cell>
          <cell r="C145" t="str">
            <v>12x142</v>
          </cell>
          <cell r="F145" t="str">
            <v>Rear</v>
          </cell>
          <cell r="G145" t="str">
            <v>X6</v>
          </cell>
          <cell r="H145" t="str">
            <v>R2666110</v>
          </cell>
          <cell r="I145">
            <v>269</v>
          </cell>
          <cell r="J145">
            <v>272</v>
          </cell>
        </row>
        <row r="146">
          <cell r="A146" t="str">
            <v>R2667110</v>
          </cell>
          <cell r="B146" t="str">
            <v>CROSSMAX PRO 29 INTL</v>
          </cell>
          <cell r="C146" t="str">
            <v>XD/12x142</v>
          </cell>
          <cell r="F146" t="str">
            <v>Rear XD</v>
          </cell>
          <cell r="G146" t="str">
            <v>X6</v>
          </cell>
          <cell r="H146" t="str">
            <v>R2667110</v>
          </cell>
          <cell r="I146">
            <v>269</v>
          </cell>
          <cell r="J146">
            <v>272</v>
          </cell>
        </row>
        <row r="147">
          <cell r="A147" t="str">
            <v>R2668110</v>
          </cell>
          <cell r="B147" t="str">
            <v>CROSSMAX PRO 29 INTL</v>
          </cell>
          <cell r="C147" t="str">
            <v>Boost 12x148</v>
          </cell>
          <cell r="F147" t="str">
            <v>Rear</v>
          </cell>
          <cell r="G147" t="str">
            <v>X6</v>
          </cell>
          <cell r="H147" t="str">
            <v>R2668110</v>
          </cell>
          <cell r="I147">
            <v>269</v>
          </cell>
          <cell r="J147">
            <v>272</v>
          </cell>
        </row>
        <row r="148">
          <cell r="A148" t="str">
            <v>R2669110</v>
          </cell>
          <cell r="B148" t="str">
            <v>CROSSMAX PRO 29 INTL</v>
          </cell>
          <cell r="C148" t="str">
            <v>XD Boost 12x148</v>
          </cell>
          <cell r="F148" t="str">
            <v>Rear XD</v>
          </cell>
          <cell r="G148" t="str">
            <v>X6</v>
          </cell>
          <cell r="H148" t="str">
            <v>R2669110</v>
          </cell>
          <cell r="I148">
            <v>269</v>
          </cell>
          <cell r="J148">
            <v>272</v>
          </cell>
        </row>
        <row r="149">
          <cell r="A149" t="str">
            <v>F8307110</v>
          </cell>
          <cell r="B149" t="str">
            <v>CROSSMAX PRO 27,5 INTL</v>
          </cell>
          <cell r="C149" t="str">
            <v>15x100</v>
          </cell>
          <cell r="E149" t="str">
            <v>tubeless valve 35mm</v>
          </cell>
          <cell r="F149" t="str">
            <v>Front</v>
          </cell>
          <cell r="G149" t="str">
            <v>X6</v>
          </cell>
          <cell r="H149" t="str">
            <v>F8307110</v>
          </cell>
          <cell r="I149">
            <v>220</v>
          </cell>
          <cell r="J149">
            <v>223</v>
          </cell>
        </row>
        <row r="150">
          <cell r="A150" t="str">
            <v>F8308110</v>
          </cell>
          <cell r="B150" t="str">
            <v>CROSSMAX PRO 27,5 INTL</v>
          </cell>
          <cell r="C150" t="str">
            <v>Boost 15x110</v>
          </cell>
          <cell r="F150" t="str">
            <v>Front</v>
          </cell>
          <cell r="G150" t="str">
            <v>X6</v>
          </cell>
          <cell r="H150" t="str">
            <v>F8308110</v>
          </cell>
          <cell r="I150">
            <v>220</v>
          </cell>
          <cell r="J150">
            <v>223</v>
          </cell>
        </row>
        <row r="151">
          <cell r="A151" t="str">
            <v>R2676110</v>
          </cell>
          <cell r="B151" t="str">
            <v>CROSSMAX PRO 27,5 INTL</v>
          </cell>
          <cell r="C151" t="str">
            <v>12x142</v>
          </cell>
          <cell r="F151" t="str">
            <v>Rear</v>
          </cell>
          <cell r="G151" t="str">
            <v>X6</v>
          </cell>
          <cell r="H151" t="str">
            <v>R2676110</v>
          </cell>
          <cell r="I151">
            <v>269</v>
          </cell>
          <cell r="J151">
            <v>272</v>
          </cell>
        </row>
        <row r="152">
          <cell r="A152" t="str">
            <v>R2677110</v>
          </cell>
          <cell r="B152" t="str">
            <v>CROSSMAX PRO 27,5 INTL</v>
          </cell>
          <cell r="C152" t="str">
            <v>XD/12x142</v>
          </cell>
          <cell r="F152" t="str">
            <v>Rear XD</v>
          </cell>
          <cell r="G152" t="str">
            <v>X6</v>
          </cell>
          <cell r="H152" t="str">
            <v>R2677110</v>
          </cell>
          <cell r="I152">
            <v>269</v>
          </cell>
          <cell r="J152">
            <v>272</v>
          </cell>
        </row>
        <row r="153">
          <cell r="A153" t="str">
            <v>R2678110</v>
          </cell>
          <cell r="B153" t="str">
            <v>CROSSMAX PRO 27,5 INTL</v>
          </cell>
          <cell r="C153" t="str">
            <v>Boost 12x148</v>
          </cell>
          <cell r="F153" t="str">
            <v>Rear</v>
          </cell>
          <cell r="G153" t="str">
            <v>X6</v>
          </cell>
          <cell r="H153" t="str">
            <v>R2678110</v>
          </cell>
          <cell r="I153">
            <v>269</v>
          </cell>
          <cell r="J153">
            <v>272</v>
          </cell>
        </row>
        <row r="154">
          <cell r="A154" t="str">
            <v>R2679110</v>
          </cell>
          <cell r="B154" t="str">
            <v>CROSSMAX PRO 27,5 INTL</v>
          </cell>
          <cell r="C154" t="str">
            <v>XD Boost 12x148</v>
          </cell>
          <cell r="F154" t="str">
            <v>Rear XD</v>
          </cell>
          <cell r="G154" t="str">
            <v>X6</v>
          </cell>
          <cell r="H154" t="str">
            <v>R2679110</v>
          </cell>
          <cell r="I154">
            <v>269</v>
          </cell>
          <cell r="J154">
            <v>272</v>
          </cell>
        </row>
        <row r="155">
          <cell r="A155" t="str">
            <v>F8152110</v>
          </cell>
          <cell r="B155" t="str">
            <v>CROSSMAX ELITE CARBON 29</v>
          </cell>
          <cell r="C155" t="str">
            <v>15x100</v>
          </cell>
          <cell r="E155" t="str">
            <v>tubeless tape 28mm, 
tubeless valve 35mm</v>
          </cell>
          <cell r="F155" t="str">
            <v>Front</v>
          </cell>
          <cell r="G155" t="str">
            <v>X6</v>
          </cell>
          <cell r="H155" t="str">
            <v>F8152110</v>
          </cell>
          <cell r="I155">
            <v>312</v>
          </cell>
          <cell r="J155">
            <v>315</v>
          </cell>
        </row>
        <row r="156">
          <cell r="A156" t="str">
            <v>F8153110</v>
          </cell>
          <cell r="B156" t="str">
            <v>CROSSMAX ELITE CARBON 29</v>
          </cell>
          <cell r="C156" t="str">
            <v>Boost 15x110</v>
          </cell>
          <cell r="F156" t="str">
            <v>Front</v>
          </cell>
          <cell r="G156" t="str">
            <v>X6</v>
          </cell>
          <cell r="H156" t="str">
            <v>F8153110</v>
          </cell>
          <cell r="I156">
            <v>312</v>
          </cell>
          <cell r="J156">
            <v>315</v>
          </cell>
        </row>
        <row r="157">
          <cell r="A157" t="str">
            <v>R2405110</v>
          </cell>
          <cell r="B157" t="str">
            <v>CROSSMAX ELITE CARBON 29</v>
          </cell>
          <cell r="C157" t="str">
            <v>12x142</v>
          </cell>
          <cell r="F157" t="str">
            <v>Rear</v>
          </cell>
          <cell r="G157" t="str">
            <v>X6</v>
          </cell>
          <cell r="H157" t="str">
            <v>R2405110</v>
          </cell>
          <cell r="I157">
            <v>381</v>
          </cell>
          <cell r="J157">
            <v>384</v>
          </cell>
        </row>
        <row r="158">
          <cell r="A158" t="str">
            <v>R2406110</v>
          </cell>
          <cell r="B158" t="str">
            <v>CROSSMAX ELITE CARBON 29</v>
          </cell>
          <cell r="C158" t="str">
            <v>XD/12x142</v>
          </cell>
          <cell r="F158" t="str">
            <v>Rear XD</v>
          </cell>
          <cell r="G158" t="str">
            <v>X6</v>
          </cell>
          <cell r="H158" t="str">
            <v>R2406110</v>
          </cell>
          <cell r="I158">
            <v>381</v>
          </cell>
          <cell r="J158">
            <v>384</v>
          </cell>
        </row>
        <row r="159">
          <cell r="A159" t="str">
            <v>R2407110</v>
          </cell>
          <cell r="B159" t="str">
            <v>CROSSMAX ELITE CARBON 29</v>
          </cell>
          <cell r="C159" t="str">
            <v>Boost 12x148</v>
          </cell>
          <cell r="F159" t="str">
            <v>Rear</v>
          </cell>
          <cell r="G159" t="str">
            <v>X6</v>
          </cell>
          <cell r="H159" t="str">
            <v>R2407110</v>
          </cell>
          <cell r="I159">
            <v>381</v>
          </cell>
          <cell r="J159">
            <v>384</v>
          </cell>
        </row>
        <row r="160">
          <cell r="A160" t="str">
            <v>R2408110</v>
          </cell>
          <cell r="B160" t="str">
            <v>CROSSMAX ELITE CARBON 29</v>
          </cell>
          <cell r="C160" t="str">
            <v>XD Boost 12x148</v>
          </cell>
          <cell r="F160" t="str">
            <v>Rear XD</v>
          </cell>
          <cell r="G160" t="str">
            <v>X6</v>
          </cell>
          <cell r="H160" t="str">
            <v>R2408110</v>
          </cell>
          <cell r="I160">
            <v>381</v>
          </cell>
          <cell r="J160">
            <v>384</v>
          </cell>
        </row>
        <row r="161">
          <cell r="A161" t="str">
            <v>F8157110</v>
          </cell>
          <cell r="B161" t="str">
            <v>CROSSMAX ELITE CARBON 27,5</v>
          </cell>
          <cell r="C161" t="str">
            <v>15x100</v>
          </cell>
          <cell r="E161" t="str">
            <v>tubeless tape 28mm, 
tubeless valve 35mm</v>
          </cell>
          <cell r="F161" t="str">
            <v>Front</v>
          </cell>
          <cell r="G161" t="str">
            <v>X6</v>
          </cell>
          <cell r="H161" t="str">
            <v>F8157110</v>
          </cell>
          <cell r="I161">
            <v>312</v>
          </cell>
          <cell r="J161">
            <v>315</v>
          </cell>
        </row>
        <row r="162">
          <cell r="A162" t="str">
            <v>F8158110</v>
          </cell>
          <cell r="B162" t="str">
            <v>CROSSMAX ELITE CARBON 27,5</v>
          </cell>
          <cell r="C162" t="str">
            <v>Boost 15x110</v>
          </cell>
          <cell r="F162" t="str">
            <v>Front</v>
          </cell>
          <cell r="G162" t="str">
            <v>X6</v>
          </cell>
          <cell r="H162" t="str">
            <v>F8158110</v>
          </cell>
          <cell r="I162">
            <v>312</v>
          </cell>
          <cell r="J162">
            <v>315</v>
          </cell>
        </row>
        <row r="163">
          <cell r="A163" t="str">
            <v>R2415110</v>
          </cell>
          <cell r="B163" t="str">
            <v>CROSSMAX ELITE CARBON 27,5</v>
          </cell>
          <cell r="C163" t="str">
            <v>12x142</v>
          </cell>
          <cell r="F163" t="str">
            <v>Rear</v>
          </cell>
          <cell r="G163" t="str">
            <v>X6</v>
          </cell>
          <cell r="H163" t="str">
            <v>R2415110</v>
          </cell>
          <cell r="I163">
            <v>381</v>
          </cell>
          <cell r="J163">
            <v>384</v>
          </cell>
        </row>
        <row r="164">
          <cell r="A164" t="str">
            <v>R2416110</v>
          </cell>
          <cell r="B164" t="str">
            <v>CROSSMAX ELITE CARBON 27,5</v>
          </cell>
          <cell r="C164" t="str">
            <v>XD/12x142</v>
          </cell>
          <cell r="F164" t="str">
            <v>Rear XD</v>
          </cell>
          <cell r="G164" t="str">
            <v>X6</v>
          </cell>
          <cell r="H164" t="str">
            <v>R2416110</v>
          </cell>
          <cell r="I164">
            <v>381</v>
          </cell>
          <cell r="J164">
            <v>384</v>
          </cell>
        </row>
        <row r="165">
          <cell r="A165" t="str">
            <v>R2417110</v>
          </cell>
          <cell r="B165" t="str">
            <v>CROSSMAX ELITE CARBON 27,5</v>
          </cell>
          <cell r="C165" t="str">
            <v>Boost 12x148</v>
          </cell>
          <cell r="F165" t="str">
            <v>Rear</v>
          </cell>
          <cell r="G165" t="str">
            <v>X6</v>
          </cell>
          <cell r="H165" t="str">
            <v>R2417110</v>
          </cell>
          <cell r="I165">
            <v>381</v>
          </cell>
          <cell r="J165">
            <v>384</v>
          </cell>
        </row>
        <row r="166">
          <cell r="A166" t="str">
            <v>R2418110</v>
          </cell>
          <cell r="B166" t="str">
            <v>CROSSMAX ELITE CARBON 27,5</v>
          </cell>
          <cell r="C166" t="str">
            <v>XD Boost 12x148</v>
          </cell>
          <cell r="F166" t="str">
            <v>Rear XD</v>
          </cell>
          <cell r="G166" t="str">
            <v>X6</v>
          </cell>
          <cell r="H166" t="str">
            <v>R2418110</v>
          </cell>
          <cell r="I166">
            <v>381</v>
          </cell>
          <cell r="J166">
            <v>384</v>
          </cell>
        </row>
        <row r="167">
          <cell r="A167" t="str">
            <v>F8313110</v>
          </cell>
          <cell r="B167" t="str">
            <v>CROSSMAX ELITE 29 INTL Black</v>
          </cell>
          <cell r="C167" t="str">
            <v>15x100</v>
          </cell>
          <cell r="E167" t="str">
            <v>tubeless valve 35mm</v>
          </cell>
          <cell r="F167" t="str">
            <v>Front</v>
          </cell>
          <cell r="G167" t="str">
            <v>X6</v>
          </cell>
          <cell r="H167" t="str">
            <v>F8313110</v>
          </cell>
          <cell r="I167">
            <v>96</v>
          </cell>
          <cell r="J167">
            <v>99</v>
          </cell>
        </row>
        <row r="168">
          <cell r="A168" t="str">
            <v>F8314110</v>
          </cell>
          <cell r="B168" t="str">
            <v>CROSSMAX ELITE 29 INTL Black</v>
          </cell>
          <cell r="C168" t="str">
            <v>Boost 15x110</v>
          </cell>
          <cell r="F168" t="str">
            <v>Front</v>
          </cell>
          <cell r="G168" t="str">
            <v>X6</v>
          </cell>
          <cell r="H168" t="str">
            <v>F8314110</v>
          </cell>
          <cell r="I168">
            <v>96</v>
          </cell>
          <cell r="J168">
            <v>99</v>
          </cell>
        </row>
        <row r="169">
          <cell r="A169" t="str">
            <v>R2688110</v>
          </cell>
          <cell r="B169" t="str">
            <v>CROSSMAX ELITE 29 INTL Black</v>
          </cell>
          <cell r="C169" t="str">
            <v>12x142</v>
          </cell>
          <cell r="F169" t="str">
            <v>Rear</v>
          </cell>
          <cell r="G169" t="str">
            <v>X6</v>
          </cell>
          <cell r="H169" t="str">
            <v>R2688110</v>
          </cell>
          <cell r="I169">
            <v>118</v>
          </cell>
          <cell r="J169">
            <v>121</v>
          </cell>
        </row>
        <row r="170">
          <cell r="A170" t="str">
            <v>R2689110</v>
          </cell>
          <cell r="B170" t="str">
            <v>CROSSMAX ELITE 29 INTL Black</v>
          </cell>
          <cell r="C170" t="str">
            <v>XD/12x142</v>
          </cell>
          <cell r="F170" t="str">
            <v>Rear XD</v>
          </cell>
          <cell r="G170" t="str">
            <v>X6</v>
          </cell>
          <cell r="H170" t="str">
            <v>R2689110</v>
          </cell>
          <cell r="I170">
            <v>118</v>
          </cell>
          <cell r="J170">
            <v>121</v>
          </cell>
        </row>
        <row r="171">
          <cell r="A171" t="str">
            <v>R2691110</v>
          </cell>
          <cell r="B171" t="str">
            <v>CROSSMAX ELITE 29 INTL Black</v>
          </cell>
          <cell r="C171" t="str">
            <v>Boost 12x148</v>
          </cell>
          <cell r="F171" t="str">
            <v>Rear</v>
          </cell>
          <cell r="G171" t="str">
            <v>X6</v>
          </cell>
          <cell r="H171" t="str">
            <v>R2691110</v>
          </cell>
          <cell r="I171">
            <v>118</v>
          </cell>
          <cell r="J171">
            <v>121</v>
          </cell>
        </row>
        <row r="172">
          <cell r="A172" t="str">
            <v>R2692110</v>
          </cell>
          <cell r="B172" t="str">
            <v>CROSSMAX ELITE 29 INTL Black</v>
          </cell>
          <cell r="C172" t="str">
            <v>XD Boost 12x148</v>
          </cell>
          <cell r="F172" t="str">
            <v>Rear XD</v>
          </cell>
          <cell r="G172" t="str">
            <v>X6</v>
          </cell>
          <cell r="H172" t="str">
            <v>R2692110</v>
          </cell>
          <cell r="I172">
            <v>118</v>
          </cell>
          <cell r="J172">
            <v>121</v>
          </cell>
        </row>
        <row r="173">
          <cell r="A173" t="str">
            <v>F8319110</v>
          </cell>
          <cell r="B173" t="str">
            <v>CROSSMAX ELITE 27,5 INTL Black</v>
          </cell>
          <cell r="C173" t="str">
            <v>15x100</v>
          </cell>
          <cell r="E173" t="str">
            <v>tubeless valve 35mm</v>
          </cell>
          <cell r="F173" t="str">
            <v>Front</v>
          </cell>
          <cell r="G173" t="str">
            <v>X6</v>
          </cell>
          <cell r="H173" t="str">
            <v>F8319110</v>
          </cell>
          <cell r="I173">
            <v>96</v>
          </cell>
          <cell r="J173">
            <v>99</v>
          </cell>
        </row>
        <row r="174">
          <cell r="A174" t="str">
            <v>F8320110</v>
          </cell>
          <cell r="B174" t="str">
            <v>CROSSMAX ELITE 27,5 INTL Black</v>
          </cell>
          <cell r="C174" t="str">
            <v>Boost 15x110</v>
          </cell>
          <cell r="F174" t="str">
            <v>Front</v>
          </cell>
          <cell r="G174" t="str">
            <v>X6</v>
          </cell>
          <cell r="H174" t="str">
            <v>F8320110</v>
          </cell>
          <cell r="I174">
            <v>96</v>
          </cell>
          <cell r="J174">
            <v>99</v>
          </cell>
        </row>
        <row r="175">
          <cell r="A175" t="str">
            <v>R2699110</v>
          </cell>
          <cell r="B175" t="str">
            <v>CROSSMAX ELITE 27,5 INTL Black</v>
          </cell>
          <cell r="C175" t="str">
            <v>12x142</v>
          </cell>
          <cell r="F175" t="str">
            <v>Rear</v>
          </cell>
          <cell r="G175" t="str">
            <v>X6</v>
          </cell>
          <cell r="H175" t="str">
            <v>R2699110</v>
          </cell>
          <cell r="I175">
            <v>118</v>
          </cell>
          <cell r="J175">
            <v>121</v>
          </cell>
        </row>
        <row r="176">
          <cell r="A176" t="str">
            <v>R2701110</v>
          </cell>
          <cell r="B176" t="str">
            <v>CROSSMAX ELITE 27,5 INTL Black</v>
          </cell>
          <cell r="C176" t="str">
            <v>XD/12x142</v>
          </cell>
          <cell r="F176" t="str">
            <v>Rear XD</v>
          </cell>
          <cell r="G176" t="str">
            <v>X6</v>
          </cell>
          <cell r="H176" t="str">
            <v>R2701110</v>
          </cell>
          <cell r="I176">
            <v>118</v>
          </cell>
          <cell r="J176">
            <v>121</v>
          </cell>
        </row>
        <row r="177">
          <cell r="A177" t="str">
            <v>R2702110</v>
          </cell>
          <cell r="B177" t="str">
            <v>CROSSMAX ELITE 27,5 INTL Black</v>
          </cell>
          <cell r="C177" t="str">
            <v>Boost 12x148</v>
          </cell>
          <cell r="F177" t="str">
            <v>Rear</v>
          </cell>
          <cell r="G177" t="str">
            <v>X6</v>
          </cell>
          <cell r="H177" t="str">
            <v>R2702110</v>
          </cell>
          <cell r="I177">
            <v>118</v>
          </cell>
          <cell r="J177">
            <v>121</v>
          </cell>
        </row>
        <row r="178">
          <cell r="A178" t="str">
            <v>R2703110</v>
          </cell>
          <cell r="B178" t="str">
            <v>CROSSMAX ELITE 27,5 INTL Black</v>
          </cell>
          <cell r="C178" t="str">
            <v>XD Boost 12x148</v>
          </cell>
          <cell r="F178" t="str">
            <v>Rear XD</v>
          </cell>
          <cell r="G178" t="str">
            <v>X6</v>
          </cell>
          <cell r="H178" t="str">
            <v>R2703110</v>
          </cell>
          <cell r="I178">
            <v>118</v>
          </cell>
          <cell r="J178">
            <v>121</v>
          </cell>
        </row>
        <row r="179">
          <cell r="A179" t="str">
            <v>F8167110</v>
          </cell>
          <cell r="B179" t="str">
            <v xml:space="preserve">CROSSMAX LIGHT 29            </v>
          </cell>
          <cell r="C179" t="str">
            <v>15x100</v>
          </cell>
          <cell r="E179" t="str">
            <v>tubeless tape 28mm, 
tubeless valve 35mm</v>
          </cell>
          <cell r="F179" t="str">
            <v>Front</v>
          </cell>
          <cell r="G179" t="str">
            <v>X6</v>
          </cell>
          <cell r="H179" t="str">
            <v>F8167110</v>
          </cell>
          <cell r="I179">
            <v>73</v>
          </cell>
          <cell r="J179">
            <v>76</v>
          </cell>
        </row>
        <row r="180">
          <cell r="A180" t="str">
            <v>F8169110</v>
          </cell>
          <cell r="B180" t="str">
            <v xml:space="preserve">CROSSMAX LIGHT 29            </v>
          </cell>
          <cell r="C180" t="str">
            <v>Boost 15x110</v>
          </cell>
          <cell r="F180" t="str">
            <v>Front</v>
          </cell>
          <cell r="G180" t="str">
            <v>X6</v>
          </cell>
          <cell r="H180" t="str">
            <v>F8169110</v>
          </cell>
          <cell r="I180">
            <v>73</v>
          </cell>
          <cell r="J180">
            <v>76</v>
          </cell>
        </row>
        <row r="181">
          <cell r="A181" t="str">
            <v>R2443110</v>
          </cell>
          <cell r="B181" t="str">
            <v xml:space="preserve">CROSSMAX LIGHT 29            </v>
          </cell>
          <cell r="C181" t="str">
            <v>12x142</v>
          </cell>
          <cell r="F181" t="str">
            <v>Rear</v>
          </cell>
          <cell r="G181" t="str">
            <v>X6</v>
          </cell>
          <cell r="H181" t="str">
            <v>R2443110</v>
          </cell>
          <cell r="I181">
            <v>91</v>
          </cell>
          <cell r="J181">
            <v>94</v>
          </cell>
        </row>
        <row r="182">
          <cell r="A182" t="str">
            <v>R2444110</v>
          </cell>
          <cell r="B182" t="str">
            <v xml:space="preserve">CROSSMAX LIGHT 29            </v>
          </cell>
          <cell r="C182" t="str">
            <v>XD/12x142</v>
          </cell>
          <cell r="F182" t="str">
            <v>Rear XD</v>
          </cell>
          <cell r="G182" t="str">
            <v>X6</v>
          </cell>
          <cell r="H182" t="str">
            <v>R2444110</v>
          </cell>
          <cell r="I182">
            <v>101</v>
          </cell>
          <cell r="J182">
            <v>104</v>
          </cell>
        </row>
        <row r="183">
          <cell r="A183" t="str">
            <v>R2445110</v>
          </cell>
          <cell r="B183" t="str">
            <v xml:space="preserve">CROSSMAX LIGHT 29            </v>
          </cell>
          <cell r="C183" t="str">
            <v>Boost 12x148</v>
          </cell>
          <cell r="F183" t="str">
            <v>Rear</v>
          </cell>
          <cell r="G183" t="str">
            <v>X6</v>
          </cell>
          <cell r="H183" t="str">
            <v>R2445110</v>
          </cell>
          <cell r="I183">
            <v>91</v>
          </cell>
          <cell r="J183">
            <v>94</v>
          </cell>
        </row>
        <row r="184">
          <cell r="A184" t="str">
            <v>R2446110</v>
          </cell>
          <cell r="B184" t="str">
            <v xml:space="preserve">CROSSMAX LIGHT 29            </v>
          </cell>
          <cell r="C184" t="str">
            <v>XD Boost 12x148</v>
          </cell>
          <cell r="F184" t="str">
            <v>Rear XD</v>
          </cell>
          <cell r="G184" t="str">
            <v>X6</v>
          </cell>
          <cell r="H184" t="str">
            <v>R2446110</v>
          </cell>
          <cell r="I184">
            <v>101</v>
          </cell>
          <cell r="J184">
            <v>104</v>
          </cell>
        </row>
        <row r="185">
          <cell r="A185" t="str">
            <v>F8184110</v>
          </cell>
          <cell r="B185" t="str">
            <v>CROSSMAX 29</v>
          </cell>
          <cell r="C185" t="str">
            <v>9x100</v>
          </cell>
          <cell r="E185" t="str">
            <v>tubeless tape 25mm, 
tubeless valve 35m. 
QR adapters &amp; QR for 9mm only</v>
          </cell>
          <cell r="F185" t="str">
            <v>Front</v>
          </cell>
          <cell r="G185" t="str">
            <v>X6</v>
          </cell>
          <cell r="H185" t="str">
            <v>F8184110</v>
          </cell>
          <cell r="I185">
            <v>55</v>
          </cell>
          <cell r="J185">
            <v>58</v>
          </cell>
        </row>
        <row r="186">
          <cell r="A186" t="str">
            <v>F8185110</v>
          </cell>
          <cell r="B186" t="str">
            <v>CROSSMAX 29</v>
          </cell>
          <cell r="C186" t="str">
            <v>15x100</v>
          </cell>
          <cell r="F186" t="str">
            <v>Front</v>
          </cell>
          <cell r="G186" t="str">
            <v>X6</v>
          </cell>
          <cell r="H186" t="str">
            <v>F8185110</v>
          </cell>
          <cell r="I186">
            <v>55</v>
          </cell>
          <cell r="J186">
            <v>58</v>
          </cell>
        </row>
        <row r="187">
          <cell r="A187" t="str">
            <v>F8186110</v>
          </cell>
          <cell r="B187" t="str">
            <v>CROSSMAX 29</v>
          </cell>
          <cell r="C187" t="str">
            <v>Boost 15x110</v>
          </cell>
          <cell r="F187" t="str">
            <v>Front</v>
          </cell>
          <cell r="G187" t="str">
            <v>X6</v>
          </cell>
          <cell r="H187" t="str">
            <v>F8186110</v>
          </cell>
          <cell r="I187">
            <v>55</v>
          </cell>
          <cell r="J187">
            <v>58</v>
          </cell>
        </row>
        <row r="188">
          <cell r="A188" t="str">
            <v>R2471110</v>
          </cell>
          <cell r="B188" t="str">
            <v>CROSSMAX 29</v>
          </cell>
          <cell r="C188" t="str">
            <v>9x135</v>
          </cell>
          <cell r="F188" t="str">
            <v>Rear</v>
          </cell>
          <cell r="G188" t="str">
            <v>X6</v>
          </cell>
          <cell r="H188" t="str">
            <v>R2471110</v>
          </cell>
          <cell r="I188">
            <v>68</v>
          </cell>
          <cell r="J188">
            <v>71</v>
          </cell>
        </row>
        <row r="189">
          <cell r="A189" t="str">
            <v>R2472110</v>
          </cell>
          <cell r="B189" t="str">
            <v>CROSSMAX 29</v>
          </cell>
          <cell r="C189" t="str">
            <v>12x142</v>
          </cell>
          <cell r="F189" t="str">
            <v>Rear</v>
          </cell>
          <cell r="G189" t="str">
            <v>X6</v>
          </cell>
          <cell r="H189" t="str">
            <v>R2472110</v>
          </cell>
          <cell r="I189">
            <v>68</v>
          </cell>
          <cell r="J189">
            <v>71</v>
          </cell>
        </row>
        <row r="190">
          <cell r="A190" t="str">
            <v>R2473110</v>
          </cell>
          <cell r="B190" t="str">
            <v>CROSSMAX 29</v>
          </cell>
          <cell r="C190" t="str">
            <v>XD/12x142</v>
          </cell>
          <cell r="F190" t="str">
            <v>Rear XD</v>
          </cell>
          <cell r="G190" t="str">
            <v>X6</v>
          </cell>
          <cell r="H190" t="str">
            <v>R2473110</v>
          </cell>
          <cell r="I190">
            <v>78</v>
          </cell>
          <cell r="J190">
            <v>81</v>
          </cell>
        </row>
        <row r="191">
          <cell r="A191" t="str">
            <v>R2474110</v>
          </cell>
          <cell r="B191" t="str">
            <v>CROSSMAX 29</v>
          </cell>
          <cell r="C191" t="str">
            <v>Boost 12x148</v>
          </cell>
          <cell r="F191" t="str">
            <v>Rear</v>
          </cell>
          <cell r="G191" t="str">
            <v>X6</v>
          </cell>
          <cell r="H191" t="str">
            <v>R2474110</v>
          </cell>
          <cell r="I191">
            <v>68</v>
          </cell>
          <cell r="J191">
            <v>71</v>
          </cell>
        </row>
        <row r="192">
          <cell r="A192" t="str">
            <v>R2475110</v>
          </cell>
          <cell r="B192" t="str">
            <v>CROSSMAX 29</v>
          </cell>
          <cell r="C192" t="str">
            <v>XD Boost 12x148</v>
          </cell>
          <cell r="F192" t="str">
            <v>Rear XD</v>
          </cell>
          <cell r="G192" t="str">
            <v>X6</v>
          </cell>
          <cell r="H192" t="str">
            <v>R2475110</v>
          </cell>
          <cell r="I192">
            <v>78</v>
          </cell>
          <cell r="J192">
            <v>81</v>
          </cell>
        </row>
        <row r="193">
          <cell r="A193" t="str">
            <v>F8189110</v>
          </cell>
          <cell r="B193" t="str">
            <v>CROSSMAX 27,5</v>
          </cell>
          <cell r="C193" t="str">
            <v>9x100</v>
          </cell>
          <cell r="E193" t="str">
            <v>tubeless tape 25mm, 
tubeless valve 35m. 
QR adapters &amp; QR for 9mm only</v>
          </cell>
          <cell r="F193" t="str">
            <v>Front</v>
          </cell>
          <cell r="G193" t="str">
            <v>X6</v>
          </cell>
          <cell r="H193" t="str">
            <v>F8189110</v>
          </cell>
          <cell r="I193">
            <v>55</v>
          </cell>
          <cell r="J193">
            <v>58</v>
          </cell>
        </row>
        <row r="194">
          <cell r="A194" t="str">
            <v>F8190110</v>
          </cell>
          <cell r="B194" t="str">
            <v>CROSSMAX 27,5</v>
          </cell>
          <cell r="C194" t="str">
            <v>15x100</v>
          </cell>
          <cell r="F194" t="str">
            <v>Front</v>
          </cell>
          <cell r="G194" t="str">
            <v>X6</v>
          </cell>
          <cell r="H194" t="str">
            <v>F8190110</v>
          </cell>
          <cell r="I194">
            <v>55</v>
          </cell>
          <cell r="J194">
            <v>58</v>
          </cell>
        </row>
        <row r="195">
          <cell r="A195" t="str">
            <v>F8191110</v>
          </cell>
          <cell r="B195" t="str">
            <v>CROSSMAX 27,5</v>
          </cell>
          <cell r="C195" t="str">
            <v>Boost 15x110</v>
          </cell>
          <cell r="F195" t="str">
            <v>Front</v>
          </cell>
          <cell r="G195" t="str">
            <v>X6</v>
          </cell>
          <cell r="H195" t="str">
            <v>F8191110</v>
          </cell>
          <cell r="I195">
            <v>55</v>
          </cell>
          <cell r="J195">
            <v>58</v>
          </cell>
        </row>
        <row r="196">
          <cell r="A196" t="str">
            <v>R2481110</v>
          </cell>
          <cell r="B196" t="str">
            <v>CROSSMAX 27,5</v>
          </cell>
          <cell r="C196" t="str">
            <v>9x135</v>
          </cell>
          <cell r="F196" t="str">
            <v>Rear</v>
          </cell>
          <cell r="G196" t="str">
            <v>X6</v>
          </cell>
          <cell r="H196" t="str">
            <v>R2481110</v>
          </cell>
          <cell r="I196">
            <v>68</v>
          </cell>
          <cell r="J196">
            <v>71</v>
          </cell>
        </row>
        <row r="197">
          <cell r="A197" t="str">
            <v>R2482110</v>
          </cell>
          <cell r="B197" t="str">
            <v>CROSSMAX 27,5</v>
          </cell>
          <cell r="C197" t="str">
            <v>12x142</v>
          </cell>
          <cell r="F197" t="str">
            <v>Rear</v>
          </cell>
          <cell r="G197" t="str">
            <v>X6</v>
          </cell>
          <cell r="H197" t="str">
            <v>R2482110</v>
          </cell>
          <cell r="I197">
            <v>68</v>
          </cell>
          <cell r="J197">
            <v>71</v>
          </cell>
        </row>
        <row r="198">
          <cell r="A198" t="str">
            <v>R2483110</v>
          </cell>
          <cell r="B198" t="str">
            <v>CROSSMAX 27,5</v>
          </cell>
          <cell r="C198" t="str">
            <v>XD/12x142</v>
          </cell>
          <cell r="F198" t="str">
            <v>Rear XD</v>
          </cell>
          <cell r="G198" t="str">
            <v>X6</v>
          </cell>
          <cell r="H198" t="str">
            <v>R2483110</v>
          </cell>
          <cell r="I198">
            <v>78</v>
          </cell>
          <cell r="J198">
            <v>81</v>
          </cell>
        </row>
        <row r="199">
          <cell r="A199" t="str">
            <v>R2484110</v>
          </cell>
          <cell r="B199" t="str">
            <v>CROSSMAX 27,5</v>
          </cell>
          <cell r="C199" t="str">
            <v>Boost 12x148</v>
          </cell>
          <cell r="F199" t="str">
            <v>Rear</v>
          </cell>
          <cell r="G199" t="str">
            <v>X6</v>
          </cell>
          <cell r="H199" t="str">
            <v>R2484110</v>
          </cell>
          <cell r="I199">
            <v>68</v>
          </cell>
          <cell r="J199">
            <v>71</v>
          </cell>
        </row>
        <row r="200">
          <cell r="A200" t="str">
            <v>R2485110</v>
          </cell>
          <cell r="B200" t="str">
            <v>CROSSMAX 27,5</v>
          </cell>
          <cell r="C200" t="str">
            <v>XD Boost 12x148</v>
          </cell>
          <cell r="F200" t="str">
            <v>Rear XD</v>
          </cell>
          <cell r="G200" t="str">
            <v>X6</v>
          </cell>
          <cell r="H200" t="str">
            <v>R2485110</v>
          </cell>
          <cell r="I200">
            <v>78</v>
          </cell>
          <cell r="J200">
            <v>81</v>
          </cell>
        </row>
        <row r="201">
          <cell r="A201" t="str">
            <v>F8498110</v>
          </cell>
          <cell r="B201" t="str">
            <v>CROSSRIDE FTS-X 29 INTL (w/o tyre)</v>
          </cell>
          <cell r="C201" t="str">
            <v>9x100</v>
          </cell>
          <cell r="E201" t="str">
            <v>QR adapters, QR</v>
          </cell>
          <cell r="F201" t="str">
            <v>Front</v>
          </cell>
          <cell r="G201" t="str">
            <v>X6</v>
          </cell>
          <cell r="H201" t="str">
            <v>F8498110</v>
          </cell>
          <cell r="I201">
            <v>37</v>
          </cell>
          <cell r="J201">
            <v>40</v>
          </cell>
        </row>
        <row r="202">
          <cell r="A202" t="str">
            <v>F8497110</v>
          </cell>
          <cell r="B202" t="str">
            <v>CROSSRIDE FTS-X 29 INTL (w/o tyre)</v>
          </cell>
          <cell r="C202" t="str">
            <v>15x100</v>
          </cell>
          <cell r="F202" t="str">
            <v>Front</v>
          </cell>
          <cell r="G202" t="str">
            <v>X6</v>
          </cell>
          <cell r="H202" t="str">
            <v>F8497110</v>
          </cell>
          <cell r="I202">
            <v>37</v>
          </cell>
          <cell r="J202">
            <v>40</v>
          </cell>
        </row>
        <row r="203">
          <cell r="A203" t="str">
            <v>R2958110</v>
          </cell>
          <cell r="B203" t="str">
            <v>CROSSRIDE FTS-X 29 INTL (w/o tyre)</v>
          </cell>
          <cell r="C203" t="str">
            <v>9x135</v>
          </cell>
          <cell r="F203" t="str">
            <v>Rear</v>
          </cell>
          <cell r="G203" t="str">
            <v>X6</v>
          </cell>
          <cell r="H203" t="str">
            <v>R2958110</v>
          </cell>
          <cell r="I203">
            <v>45</v>
          </cell>
          <cell r="J203">
            <v>48</v>
          </cell>
        </row>
        <row r="204">
          <cell r="A204" t="str">
            <v>F8500110</v>
          </cell>
          <cell r="B204" t="str">
            <v>CROSSRIDE FTS-X 27,5 INTL (w/o tyre)</v>
          </cell>
          <cell r="C204" t="str">
            <v>9x100</v>
          </cell>
          <cell r="E204" t="str">
            <v>QR adapters, QR</v>
          </cell>
          <cell r="F204" t="str">
            <v>Front</v>
          </cell>
          <cell r="G204" t="str">
            <v>X6</v>
          </cell>
          <cell r="H204" t="str">
            <v>F8500110</v>
          </cell>
          <cell r="I204">
            <v>37</v>
          </cell>
          <cell r="J204">
            <v>40</v>
          </cell>
        </row>
        <row r="205">
          <cell r="A205" t="str">
            <v>F8499110</v>
          </cell>
          <cell r="B205" t="str">
            <v>CROSSRIDE FTS-X 27,5 INTL (w/o tyre)</v>
          </cell>
          <cell r="C205" t="str">
            <v>15x100</v>
          </cell>
          <cell r="F205" t="str">
            <v>Front</v>
          </cell>
          <cell r="G205" t="str">
            <v>X6</v>
          </cell>
          <cell r="H205" t="str">
            <v>F8499110</v>
          </cell>
          <cell r="I205">
            <v>37</v>
          </cell>
          <cell r="J205">
            <v>40</v>
          </cell>
        </row>
        <row r="206">
          <cell r="A206" t="str">
            <v>R2959110</v>
          </cell>
          <cell r="B206" t="str">
            <v>CROSSRIDE FTS-X 27,5 INTL (w/o tyre)</v>
          </cell>
          <cell r="C206" t="str">
            <v>9x135</v>
          </cell>
          <cell r="F206" t="str">
            <v>Rear</v>
          </cell>
          <cell r="G206" t="str">
            <v>X6</v>
          </cell>
          <cell r="H206" t="str">
            <v>R2959110</v>
          </cell>
          <cell r="I206">
            <v>45</v>
          </cell>
          <cell r="J206">
            <v>48</v>
          </cell>
        </row>
        <row r="207">
          <cell r="A207" t="str">
            <v>F8336110</v>
          </cell>
          <cell r="B207" t="str">
            <v>XA PRO CARBON 29 INTL</v>
          </cell>
          <cell r="C207" t="str">
            <v>15x100</v>
          </cell>
          <cell r="E207" t="str">
            <v>tubeless tape 28mm, 
tubeless valve 35mm</v>
          </cell>
          <cell r="F207" t="str">
            <v>Front</v>
          </cell>
          <cell r="G207" t="str">
            <v>X6</v>
          </cell>
          <cell r="H207" t="str">
            <v>F8336110</v>
          </cell>
          <cell r="I207">
            <v>370</v>
          </cell>
          <cell r="J207">
            <v>373</v>
          </cell>
        </row>
        <row r="208">
          <cell r="A208" t="str">
            <v>F8337110</v>
          </cell>
          <cell r="B208" t="str">
            <v>XA PRO CARBON 29 INTL</v>
          </cell>
          <cell r="C208" t="str">
            <v>Boost 15x110</v>
          </cell>
          <cell r="F208" t="str">
            <v>Front</v>
          </cell>
          <cell r="G208" t="str">
            <v>X6</v>
          </cell>
          <cell r="H208" t="str">
            <v>F8337110</v>
          </cell>
          <cell r="I208">
            <v>370</v>
          </cell>
          <cell r="J208">
            <v>373</v>
          </cell>
        </row>
        <row r="209">
          <cell r="A209" t="str">
            <v>R2731110</v>
          </cell>
          <cell r="B209" t="str">
            <v>XA PRO CARBON 29 INTL</v>
          </cell>
          <cell r="C209" t="str">
            <v>12x142</v>
          </cell>
          <cell r="F209" t="str">
            <v>Rear</v>
          </cell>
          <cell r="G209" t="str">
            <v>X6</v>
          </cell>
          <cell r="H209" t="str">
            <v>R2731110</v>
          </cell>
          <cell r="I209">
            <v>454</v>
          </cell>
          <cell r="J209">
            <v>457</v>
          </cell>
        </row>
        <row r="210">
          <cell r="A210" t="str">
            <v>R2732110</v>
          </cell>
          <cell r="B210" t="str">
            <v>XA PRO CARBON 29 INTL</v>
          </cell>
          <cell r="C210" t="str">
            <v>XD/12x142</v>
          </cell>
          <cell r="F210" t="str">
            <v>Rear XD</v>
          </cell>
          <cell r="G210" t="str">
            <v>X6</v>
          </cell>
          <cell r="H210" t="str">
            <v>R2732110</v>
          </cell>
          <cell r="I210">
            <v>454</v>
          </cell>
          <cell r="J210">
            <v>457</v>
          </cell>
        </row>
        <row r="211">
          <cell r="A211" t="str">
            <v>R2733110</v>
          </cell>
          <cell r="B211" t="str">
            <v>XA PRO CARBON 29 INTL</v>
          </cell>
          <cell r="C211" t="str">
            <v>Boost 12x148</v>
          </cell>
          <cell r="F211" t="str">
            <v>Rear</v>
          </cell>
          <cell r="G211" t="str">
            <v>X6</v>
          </cell>
          <cell r="H211" t="str">
            <v>R2733110</v>
          </cell>
          <cell r="I211">
            <v>454</v>
          </cell>
          <cell r="J211">
            <v>457</v>
          </cell>
        </row>
        <row r="212">
          <cell r="A212" t="str">
            <v>R2734110</v>
          </cell>
          <cell r="B212" t="str">
            <v>XA PRO CARBON 29 INTL</v>
          </cell>
          <cell r="C212" t="str">
            <v>XD Boost 12x148</v>
          </cell>
          <cell r="F212" t="str">
            <v>Rear XD</v>
          </cell>
          <cell r="G212" t="str">
            <v>X6</v>
          </cell>
          <cell r="H212" t="str">
            <v>R2734110</v>
          </cell>
          <cell r="I212">
            <v>454</v>
          </cell>
          <cell r="J212">
            <v>457</v>
          </cell>
        </row>
        <row r="213">
          <cell r="A213" t="str">
            <v>F8358110</v>
          </cell>
          <cell r="B213" t="str">
            <v>XA PRO CARBON 27,5 INTL</v>
          </cell>
          <cell r="C213" t="str">
            <v>15x100</v>
          </cell>
          <cell r="E213" t="str">
            <v>tubeless tape 28mm, 
tubeless valve 35mm</v>
          </cell>
          <cell r="F213" t="str">
            <v>Front</v>
          </cell>
          <cell r="G213" t="str">
            <v>X6</v>
          </cell>
          <cell r="H213" t="str">
            <v>F8358110</v>
          </cell>
          <cell r="I213">
            <v>370</v>
          </cell>
          <cell r="J213">
            <v>373</v>
          </cell>
        </row>
        <row r="214">
          <cell r="A214" t="str">
            <v>F8359110</v>
          </cell>
          <cell r="B214" t="str">
            <v>XA PRO CARBON 27,5 INTL</v>
          </cell>
          <cell r="C214" t="str">
            <v>Boost 15x110</v>
          </cell>
          <cell r="F214" t="str">
            <v>Front</v>
          </cell>
          <cell r="G214" t="str">
            <v>X6</v>
          </cell>
          <cell r="H214" t="str">
            <v>F8359110</v>
          </cell>
          <cell r="I214">
            <v>370</v>
          </cell>
          <cell r="J214">
            <v>373</v>
          </cell>
        </row>
        <row r="215">
          <cell r="A215" t="str">
            <v>R2772110</v>
          </cell>
          <cell r="B215" t="str">
            <v>XA PRO CARBON 27,5 INTL</v>
          </cell>
          <cell r="C215" t="str">
            <v>12x142</v>
          </cell>
          <cell r="F215" t="str">
            <v>Rear</v>
          </cell>
          <cell r="G215" t="str">
            <v>X6</v>
          </cell>
          <cell r="H215" t="str">
            <v>R2772110</v>
          </cell>
          <cell r="I215">
            <v>454</v>
          </cell>
          <cell r="J215">
            <v>457</v>
          </cell>
        </row>
        <row r="216">
          <cell r="A216" t="str">
            <v>R2773110</v>
          </cell>
          <cell r="B216" t="str">
            <v>XA PRO CARBON 27,5 INTL</v>
          </cell>
          <cell r="C216" t="str">
            <v>XD/12x142</v>
          </cell>
          <cell r="F216" t="str">
            <v>Rear XD</v>
          </cell>
          <cell r="G216" t="str">
            <v>X6</v>
          </cell>
          <cell r="H216" t="str">
            <v>R2773110</v>
          </cell>
          <cell r="I216">
            <v>454</v>
          </cell>
          <cell r="J216">
            <v>457</v>
          </cell>
        </row>
        <row r="217">
          <cell r="A217" t="str">
            <v>R2774110</v>
          </cell>
          <cell r="B217" t="str">
            <v>XA PRO CARBON 27,5 INTL</v>
          </cell>
          <cell r="C217" t="str">
            <v>Boost 12x148</v>
          </cell>
          <cell r="F217" t="str">
            <v>Rear</v>
          </cell>
          <cell r="G217" t="str">
            <v>X6</v>
          </cell>
          <cell r="H217" t="str">
            <v>R2774110</v>
          </cell>
          <cell r="I217">
            <v>454</v>
          </cell>
          <cell r="J217">
            <v>457</v>
          </cell>
        </row>
        <row r="218">
          <cell r="A218" t="str">
            <v>R2775110</v>
          </cell>
          <cell r="B218" t="str">
            <v>XA PRO CARBON 27,5 INTL</v>
          </cell>
          <cell r="C218" t="str">
            <v>XD Boost 12x148</v>
          </cell>
          <cell r="F218" t="str">
            <v>Rear XD</v>
          </cell>
          <cell r="G218" t="str">
            <v>X6</v>
          </cell>
          <cell r="H218" t="str">
            <v>R2775110</v>
          </cell>
          <cell r="I218">
            <v>454</v>
          </cell>
          <cell r="J218">
            <v>457</v>
          </cell>
        </row>
        <row r="219">
          <cell r="A219" t="str">
            <v>F8327110</v>
          </cell>
          <cell r="B219" t="str">
            <v>XA35 PRO CARBON 27,5 INTL</v>
          </cell>
          <cell r="C219" t="str">
            <v>Boost 15x110</v>
          </cell>
          <cell r="E219" t="str">
            <v>tubeless tape 40mm, 
tubeless valve 35mm</v>
          </cell>
          <cell r="F219" t="str">
            <v>Front</v>
          </cell>
          <cell r="G219" t="str">
            <v>X6</v>
          </cell>
          <cell r="H219" t="str">
            <v>F8327110</v>
          </cell>
          <cell r="I219">
            <v>370</v>
          </cell>
          <cell r="J219">
            <v>373</v>
          </cell>
        </row>
        <row r="220">
          <cell r="A220" t="str">
            <v>R2715110</v>
          </cell>
          <cell r="B220" t="str">
            <v>XA35 PRO CARBON 27,5 INTL</v>
          </cell>
          <cell r="C220" t="str">
            <v>Boost 12x148</v>
          </cell>
          <cell r="F220" t="str">
            <v>Rear</v>
          </cell>
          <cell r="G220" t="str">
            <v>X6</v>
          </cell>
          <cell r="H220" t="str">
            <v>R2715110</v>
          </cell>
          <cell r="I220">
            <v>454</v>
          </cell>
          <cell r="J220">
            <v>457</v>
          </cell>
        </row>
        <row r="221">
          <cell r="A221" t="str">
            <v>R2716110</v>
          </cell>
          <cell r="B221" t="str">
            <v>XA35 PRO CARBON 27,5 INTL</v>
          </cell>
          <cell r="C221" t="str">
            <v>XD Boost 12x148</v>
          </cell>
          <cell r="F221" t="str">
            <v>Rear XD</v>
          </cell>
          <cell r="G221" t="str">
            <v>X6</v>
          </cell>
          <cell r="H221" t="str">
            <v>R2716110</v>
          </cell>
          <cell r="I221">
            <v>454</v>
          </cell>
          <cell r="J221">
            <v>457</v>
          </cell>
        </row>
        <row r="222">
          <cell r="A222" t="str">
            <v>F8324110</v>
          </cell>
          <cell r="B222" t="str">
            <v>XA PRO 29 INTL</v>
          </cell>
          <cell r="C222" t="str">
            <v>15x100</v>
          </cell>
          <cell r="E222" t="str">
            <v>tubeless valve 35mm</v>
          </cell>
          <cell r="F222" t="str">
            <v>Front</v>
          </cell>
          <cell r="G222" t="str">
            <v>X6</v>
          </cell>
          <cell r="H222" t="str">
            <v>F8324110</v>
          </cell>
          <cell r="I222">
            <v>220</v>
          </cell>
          <cell r="J222">
            <v>223</v>
          </cell>
        </row>
        <row r="223">
          <cell r="A223" t="str">
            <v>F8325110</v>
          </cell>
          <cell r="B223" t="str">
            <v>XA PRO 29 INTL</v>
          </cell>
          <cell r="C223" t="str">
            <v>Boost 15x110</v>
          </cell>
          <cell r="F223" t="str">
            <v>Front</v>
          </cell>
          <cell r="G223" t="str">
            <v>X6</v>
          </cell>
          <cell r="H223" t="str">
            <v>F8325110</v>
          </cell>
          <cell r="I223">
            <v>220</v>
          </cell>
          <cell r="J223">
            <v>223</v>
          </cell>
        </row>
        <row r="224">
          <cell r="A224" t="str">
            <v>R2708110</v>
          </cell>
          <cell r="B224" t="str">
            <v>XA PRO 29 INTL</v>
          </cell>
          <cell r="C224" t="str">
            <v>12x142</v>
          </cell>
          <cell r="F224" t="str">
            <v>Rear</v>
          </cell>
          <cell r="G224" t="str">
            <v>X6</v>
          </cell>
          <cell r="H224" t="str">
            <v>R2708110</v>
          </cell>
          <cell r="I224">
            <v>269</v>
          </cell>
          <cell r="J224">
            <v>272</v>
          </cell>
        </row>
        <row r="225">
          <cell r="A225" t="str">
            <v>R2711110</v>
          </cell>
          <cell r="B225" t="str">
            <v>XA PRO 29 INTL</v>
          </cell>
          <cell r="C225" t="str">
            <v>XD/12x142</v>
          </cell>
          <cell r="F225" t="str">
            <v>Rear XD</v>
          </cell>
          <cell r="G225" t="str">
            <v>X6</v>
          </cell>
          <cell r="H225" t="str">
            <v>R2711110</v>
          </cell>
          <cell r="I225">
            <v>269</v>
          </cell>
          <cell r="J225">
            <v>272</v>
          </cell>
        </row>
        <row r="226">
          <cell r="A226" t="str">
            <v>R2709110</v>
          </cell>
          <cell r="B226" t="str">
            <v>XA PRO 29 INTL</v>
          </cell>
          <cell r="C226" t="str">
            <v>Boost 12x148</v>
          </cell>
          <cell r="F226" t="str">
            <v>Rear</v>
          </cell>
          <cell r="G226" t="str">
            <v>X6</v>
          </cell>
          <cell r="H226" t="str">
            <v>R2709110</v>
          </cell>
          <cell r="I226">
            <v>269</v>
          </cell>
          <cell r="J226">
            <v>272</v>
          </cell>
        </row>
        <row r="227">
          <cell r="A227" t="str">
            <v>R2712110</v>
          </cell>
          <cell r="B227" t="str">
            <v>XA PRO 29 INTL</v>
          </cell>
          <cell r="C227" t="str">
            <v>XD Boost 12x148</v>
          </cell>
          <cell r="F227" t="str">
            <v>Rear XD</v>
          </cell>
          <cell r="G227" t="str">
            <v>X6</v>
          </cell>
          <cell r="H227" t="str">
            <v>R2712110</v>
          </cell>
          <cell r="I227">
            <v>269</v>
          </cell>
          <cell r="J227">
            <v>272</v>
          </cell>
        </row>
        <row r="228">
          <cell r="A228" t="str">
            <v>F8331110</v>
          </cell>
          <cell r="B228" t="str">
            <v>XA PRO 27,5 INTL</v>
          </cell>
          <cell r="C228" t="str">
            <v>15x100</v>
          </cell>
          <cell r="E228" t="str">
            <v>tubeless valve 35mm</v>
          </cell>
          <cell r="F228" t="str">
            <v>Front</v>
          </cell>
          <cell r="G228" t="str">
            <v>X6</v>
          </cell>
          <cell r="H228" t="str">
            <v>F8331110</v>
          </cell>
          <cell r="I228">
            <v>220</v>
          </cell>
          <cell r="J228">
            <v>223</v>
          </cell>
        </row>
        <row r="229">
          <cell r="A229" t="str">
            <v>F8332110</v>
          </cell>
          <cell r="B229" t="str">
            <v>XA PRO 27,5 INTL</v>
          </cell>
          <cell r="C229" t="str">
            <v>Boost 15x110</v>
          </cell>
          <cell r="F229" t="str">
            <v>Front</v>
          </cell>
          <cell r="G229" t="str">
            <v>X6</v>
          </cell>
          <cell r="H229" t="str">
            <v>F8332110</v>
          </cell>
          <cell r="I229">
            <v>220</v>
          </cell>
          <cell r="J229">
            <v>223</v>
          </cell>
        </row>
        <row r="230">
          <cell r="A230" t="str">
            <v>R2722110</v>
          </cell>
          <cell r="B230" t="str">
            <v>XA PRO 27,5 INTL</v>
          </cell>
          <cell r="C230" t="str">
            <v>12x142</v>
          </cell>
          <cell r="F230" t="str">
            <v>Rear</v>
          </cell>
          <cell r="G230" t="str">
            <v>X6</v>
          </cell>
          <cell r="H230" t="str">
            <v>R2722110</v>
          </cell>
          <cell r="I230">
            <v>269</v>
          </cell>
          <cell r="J230">
            <v>272</v>
          </cell>
        </row>
        <row r="231">
          <cell r="A231" t="str">
            <v>R2723110</v>
          </cell>
          <cell r="B231" t="str">
            <v>XA PRO 27,5 INTL</v>
          </cell>
          <cell r="C231" t="str">
            <v>XD/12x142</v>
          </cell>
          <cell r="F231" t="str">
            <v>Rear XD</v>
          </cell>
          <cell r="G231" t="str">
            <v>X6</v>
          </cell>
          <cell r="H231" t="str">
            <v>R2723110</v>
          </cell>
          <cell r="I231">
            <v>269</v>
          </cell>
          <cell r="J231">
            <v>272</v>
          </cell>
        </row>
        <row r="232">
          <cell r="A232" t="str">
            <v>R2724110</v>
          </cell>
          <cell r="B232" t="str">
            <v>XA PRO 27,5 INTL</v>
          </cell>
          <cell r="C232" t="str">
            <v>Boost 12x148</v>
          </cell>
          <cell r="F232" t="str">
            <v>Rear</v>
          </cell>
          <cell r="G232" t="str">
            <v>X6</v>
          </cell>
          <cell r="H232" t="str">
            <v>R2724110</v>
          </cell>
          <cell r="I232">
            <v>269</v>
          </cell>
          <cell r="J232">
            <v>272</v>
          </cell>
        </row>
        <row r="233">
          <cell r="A233" t="str">
            <v>R2725110</v>
          </cell>
          <cell r="B233" t="str">
            <v>XA PRO 27,5 INTL</v>
          </cell>
          <cell r="C233" t="str">
            <v>XD Boost 12x148</v>
          </cell>
          <cell r="F233" t="str">
            <v>Rear XD</v>
          </cell>
          <cell r="G233" t="str">
            <v>X6</v>
          </cell>
          <cell r="H233" t="str">
            <v>R2725110</v>
          </cell>
          <cell r="I233">
            <v>269</v>
          </cell>
          <cell r="J233">
            <v>272</v>
          </cell>
        </row>
        <row r="234">
          <cell r="A234" t="str">
            <v>F8161110</v>
          </cell>
          <cell r="B234" t="str">
            <v>XA ELITE CARBON 29 INTL</v>
          </cell>
          <cell r="C234" t="str">
            <v>15x100</v>
          </cell>
          <cell r="E234" t="str">
            <v>tubeless tape 37mm, 
tubeless valve 35mm</v>
          </cell>
          <cell r="F234" t="str">
            <v>Front</v>
          </cell>
          <cell r="G234" t="str">
            <v>X6</v>
          </cell>
          <cell r="H234" t="str">
            <v>F8161110</v>
          </cell>
          <cell r="I234">
            <v>312</v>
          </cell>
          <cell r="J234">
            <v>315</v>
          </cell>
        </row>
        <row r="235">
          <cell r="A235" t="str">
            <v>F8162110</v>
          </cell>
          <cell r="B235" t="str">
            <v>XA ELITE CARBON 29 INTL</v>
          </cell>
          <cell r="C235" t="str">
            <v>Boost 15x110</v>
          </cell>
          <cell r="F235" t="str">
            <v>Front</v>
          </cell>
          <cell r="G235" t="str">
            <v>X6</v>
          </cell>
          <cell r="H235" t="str">
            <v>F8162110</v>
          </cell>
          <cell r="I235">
            <v>312</v>
          </cell>
          <cell r="J235">
            <v>315</v>
          </cell>
        </row>
        <row r="236">
          <cell r="A236" t="str">
            <v>R2424110</v>
          </cell>
          <cell r="B236" t="str">
            <v>XA ELITE CARBON 29 INTL</v>
          </cell>
          <cell r="C236" t="str">
            <v>12x142</v>
          </cell>
          <cell r="F236" t="str">
            <v>Rear</v>
          </cell>
          <cell r="G236" t="str">
            <v>X6</v>
          </cell>
          <cell r="H236" t="str">
            <v>R2424110</v>
          </cell>
          <cell r="I236">
            <v>381</v>
          </cell>
          <cell r="J236">
            <v>384</v>
          </cell>
        </row>
        <row r="237">
          <cell r="A237" t="str">
            <v>R2425110</v>
          </cell>
          <cell r="B237" t="str">
            <v>XA ELITE CARBON 29 INTL</v>
          </cell>
          <cell r="C237" t="str">
            <v>XD/12x142</v>
          </cell>
          <cell r="F237" t="str">
            <v>Rear XD</v>
          </cell>
          <cell r="G237" t="str">
            <v>X6</v>
          </cell>
          <cell r="H237" t="str">
            <v>R2425110</v>
          </cell>
          <cell r="I237">
            <v>381</v>
          </cell>
          <cell r="J237">
            <v>384</v>
          </cell>
        </row>
        <row r="238">
          <cell r="A238" t="str">
            <v>R2426110</v>
          </cell>
          <cell r="B238" t="str">
            <v>XA ELITE CARBON 29 INTL</v>
          </cell>
          <cell r="C238" t="str">
            <v>Boost 12x148</v>
          </cell>
          <cell r="F238" t="str">
            <v>Rear</v>
          </cell>
          <cell r="G238" t="str">
            <v>X6</v>
          </cell>
          <cell r="H238" t="str">
            <v>R2426110</v>
          </cell>
          <cell r="I238">
            <v>381</v>
          </cell>
          <cell r="J238">
            <v>384</v>
          </cell>
        </row>
        <row r="239">
          <cell r="A239" t="str">
            <v>R2427110</v>
          </cell>
          <cell r="B239" t="str">
            <v>XA ELITE CARBON 29 INTL</v>
          </cell>
          <cell r="C239" t="str">
            <v>XD Boost 12x148</v>
          </cell>
          <cell r="F239" t="str">
            <v>Rear XD</v>
          </cell>
          <cell r="G239" t="str">
            <v>X6</v>
          </cell>
          <cell r="H239" t="str">
            <v>R2427110</v>
          </cell>
          <cell r="I239">
            <v>381</v>
          </cell>
          <cell r="J239">
            <v>384</v>
          </cell>
        </row>
        <row r="240">
          <cell r="A240" t="str">
            <v>F8170110</v>
          </cell>
          <cell r="B240" t="str">
            <v>XA ELITE CARBON 27,5 INTL</v>
          </cell>
          <cell r="C240" t="str">
            <v>15x100</v>
          </cell>
          <cell r="E240" t="str">
            <v>tubeless tape 37mm, 
tubeless valve 35mm</v>
          </cell>
          <cell r="F240" t="str">
            <v>Front</v>
          </cell>
          <cell r="G240" t="str">
            <v>X6</v>
          </cell>
          <cell r="H240" t="str">
            <v>F8170110</v>
          </cell>
          <cell r="I240">
            <v>312</v>
          </cell>
          <cell r="J240">
            <v>315</v>
          </cell>
        </row>
        <row r="241">
          <cell r="A241" t="str">
            <v>F8171110</v>
          </cell>
          <cell r="B241" t="str">
            <v>XA ELITE CARBON 27,5 INTL</v>
          </cell>
          <cell r="C241" t="str">
            <v>Boost 15x110</v>
          </cell>
          <cell r="F241" t="str">
            <v>Front</v>
          </cell>
          <cell r="G241" t="str">
            <v>X6</v>
          </cell>
          <cell r="H241" t="str">
            <v>F8171110</v>
          </cell>
          <cell r="I241">
            <v>312</v>
          </cell>
          <cell r="J241">
            <v>315</v>
          </cell>
        </row>
        <row r="242">
          <cell r="A242" t="str">
            <v>R2438110</v>
          </cell>
          <cell r="B242" t="str">
            <v>XA ELITE CARBON 27,5 INTL</v>
          </cell>
          <cell r="C242" t="str">
            <v>12x142</v>
          </cell>
          <cell r="F242" t="str">
            <v>Rear</v>
          </cell>
          <cell r="G242" t="str">
            <v>X6</v>
          </cell>
          <cell r="H242" t="str">
            <v>R2438110</v>
          </cell>
          <cell r="I242">
            <v>381</v>
          </cell>
          <cell r="J242">
            <v>384</v>
          </cell>
        </row>
        <row r="243">
          <cell r="A243" t="str">
            <v>R2439110</v>
          </cell>
          <cell r="B243" t="str">
            <v>XA ELITE CARBON 27,5 INTL</v>
          </cell>
          <cell r="C243" t="str">
            <v>XD/12x142</v>
          </cell>
          <cell r="F243" t="str">
            <v>Rear XD</v>
          </cell>
          <cell r="G243" t="str">
            <v>X6</v>
          </cell>
          <cell r="H243" t="str">
            <v>R2439110</v>
          </cell>
          <cell r="I243">
            <v>381</v>
          </cell>
          <cell r="J243">
            <v>384</v>
          </cell>
        </row>
        <row r="244">
          <cell r="A244" t="str">
            <v>R2441110</v>
          </cell>
          <cell r="B244" t="str">
            <v>XA ELITE CARBON 27,5 INTL</v>
          </cell>
          <cell r="C244" t="str">
            <v>Boost 12x148</v>
          </cell>
          <cell r="F244" t="str">
            <v>Rear</v>
          </cell>
          <cell r="G244" t="str">
            <v>X6</v>
          </cell>
          <cell r="H244" t="str">
            <v>R2441110</v>
          </cell>
          <cell r="I244">
            <v>381</v>
          </cell>
          <cell r="J244">
            <v>384</v>
          </cell>
        </row>
        <row r="245">
          <cell r="A245" t="str">
            <v>R2442110</v>
          </cell>
          <cell r="B245" t="str">
            <v>XA ELITE CARBON 27,5 INTL</v>
          </cell>
          <cell r="C245" t="str">
            <v>XD Boost 12x148</v>
          </cell>
          <cell r="F245" t="str">
            <v>Rear XD</v>
          </cell>
          <cell r="G245" t="str">
            <v>X6</v>
          </cell>
          <cell r="H245" t="str">
            <v>R2442110</v>
          </cell>
          <cell r="I245">
            <v>381</v>
          </cell>
          <cell r="J245">
            <v>384</v>
          </cell>
        </row>
        <row r="246">
          <cell r="A246" t="str">
            <v>F8347110</v>
          </cell>
          <cell r="B246" t="str">
            <v>XA ELITE 29 INTL</v>
          </cell>
          <cell r="C246" t="str">
            <v>15x100</v>
          </cell>
          <cell r="E246" t="str">
            <v>tubeless valve 35mm</v>
          </cell>
          <cell r="F246" t="str">
            <v>Front</v>
          </cell>
          <cell r="G246" t="str">
            <v>X6</v>
          </cell>
          <cell r="H246" t="str">
            <v>F8347110</v>
          </cell>
          <cell r="I246">
            <v>96</v>
          </cell>
          <cell r="J246">
            <v>99</v>
          </cell>
        </row>
        <row r="247">
          <cell r="A247" t="str">
            <v>F8348110</v>
          </cell>
          <cell r="B247" t="str">
            <v>XA ELITE 29 INTL</v>
          </cell>
          <cell r="C247" t="str">
            <v>Boost 15x110</v>
          </cell>
          <cell r="F247" t="str">
            <v>Front</v>
          </cell>
          <cell r="G247" t="str">
            <v>X6</v>
          </cell>
          <cell r="H247" t="str">
            <v>F8348110</v>
          </cell>
          <cell r="I247">
            <v>96</v>
          </cell>
          <cell r="J247">
            <v>99</v>
          </cell>
        </row>
        <row r="248">
          <cell r="A248" t="str">
            <v>R2753110</v>
          </cell>
          <cell r="B248" t="str">
            <v>XA ELITE 29 INTL</v>
          </cell>
          <cell r="C248" t="str">
            <v>12x142</v>
          </cell>
          <cell r="F248" t="str">
            <v>Rear</v>
          </cell>
          <cell r="G248" t="str">
            <v>X6</v>
          </cell>
          <cell r="H248" t="str">
            <v>R2753110</v>
          </cell>
          <cell r="I248">
            <v>118</v>
          </cell>
          <cell r="J248">
            <v>121</v>
          </cell>
        </row>
        <row r="249">
          <cell r="A249" t="str">
            <v>R2754110</v>
          </cell>
          <cell r="B249" t="str">
            <v>XA ELITE 29 INTL</v>
          </cell>
          <cell r="C249" t="str">
            <v>XD/12x142</v>
          </cell>
          <cell r="F249" t="str">
            <v>Rear XD</v>
          </cell>
          <cell r="G249" t="str">
            <v>X6</v>
          </cell>
          <cell r="H249" t="str">
            <v>R2754110</v>
          </cell>
          <cell r="I249">
            <v>118</v>
          </cell>
          <cell r="J249">
            <v>121</v>
          </cell>
        </row>
        <row r="250">
          <cell r="A250" t="str">
            <v>R2755110</v>
          </cell>
          <cell r="B250" t="str">
            <v>XA ELITE 29 INTL</v>
          </cell>
          <cell r="C250" t="str">
            <v>Boost 12x148</v>
          </cell>
          <cell r="F250" t="str">
            <v>Rear</v>
          </cell>
          <cell r="G250" t="str">
            <v>X6</v>
          </cell>
          <cell r="H250" t="str">
            <v>R2755110</v>
          </cell>
          <cell r="I250">
            <v>118</v>
          </cell>
          <cell r="J250">
            <v>121</v>
          </cell>
        </row>
        <row r="251">
          <cell r="A251" t="str">
            <v>R2756110</v>
          </cell>
          <cell r="B251" t="str">
            <v>XA ELITE 29 INTL</v>
          </cell>
          <cell r="C251" t="str">
            <v>XD Boost 12x148</v>
          </cell>
          <cell r="F251" t="str">
            <v>Rear XD</v>
          </cell>
          <cell r="G251" t="str">
            <v>X6</v>
          </cell>
          <cell r="H251" t="str">
            <v>R2756110</v>
          </cell>
          <cell r="I251">
            <v>118</v>
          </cell>
          <cell r="J251">
            <v>121</v>
          </cell>
        </row>
        <row r="252">
          <cell r="A252" t="str">
            <v>F8352110</v>
          </cell>
          <cell r="B252" t="str">
            <v>XA ELITE 27,5 INTL</v>
          </cell>
          <cell r="C252" t="str">
            <v>15x100</v>
          </cell>
          <cell r="E252" t="str">
            <v>tubeless valve 35mm</v>
          </cell>
          <cell r="F252" t="str">
            <v>Front</v>
          </cell>
          <cell r="G252" t="str">
            <v>X6</v>
          </cell>
          <cell r="H252" t="str">
            <v>F8352110</v>
          </cell>
          <cell r="I252">
            <v>96</v>
          </cell>
          <cell r="J252">
            <v>99</v>
          </cell>
        </row>
        <row r="253">
          <cell r="A253" t="str">
            <v>F8353110</v>
          </cell>
          <cell r="B253" t="str">
            <v>XA ELITE 27,5 INTL</v>
          </cell>
          <cell r="C253" t="str">
            <v>Boost 15x110</v>
          </cell>
          <cell r="F253" t="str">
            <v>Front</v>
          </cell>
          <cell r="G253" t="str">
            <v>X6</v>
          </cell>
          <cell r="H253" t="str">
            <v>F8353110</v>
          </cell>
          <cell r="I253">
            <v>96</v>
          </cell>
          <cell r="J253">
            <v>99</v>
          </cell>
        </row>
        <row r="254">
          <cell r="A254" t="str">
            <v>R2762110</v>
          </cell>
          <cell r="B254" t="str">
            <v>XA ELITE 27,5 INTL</v>
          </cell>
          <cell r="C254" t="str">
            <v>12x142</v>
          </cell>
          <cell r="F254" t="str">
            <v>Rear</v>
          </cell>
          <cell r="G254" t="str">
            <v>X6</v>
          </cell>
          <cell r="H254" t="str">
            <v>R2762110</v>
          </cell>
          <cell r="I254">
            <v>118</v>
          </cell>
          <cell r="J254">
            <v>121</v>
          </cell>
        </row>
        <row r="255">
          <cell r="A255" t="str">
            <v>R2763110</v>
          </cell>
          <cell r="B255" t="str">
            <v>XA ELITE 27,5 INTL</v>
          </cell>
          <cell r="C255" t="str">
            <v>XD/12x142</v>
          </cell>
          <cell r="F255" t="str">
            <v>Rear XD</v>
          </cell>
          <cell r="G255" t="str">
            <v>X6</v>
          </cell>
          <cell r="H255" t="str">
            <v>R2763110</v>
          </cell>
          <cell r="I255">
            <v>118</v>
          </cell>
          <cell r="J255">
            <v>121</v>
          </cell>
        </row>
        <row r="256">
          <cell r="A256" t="str">
            <v>R2764110</v>
          </cell>
          <cell r="B256" t="str">
            <v>XA ELITE 27,5 INTL</v>
          </cell>
          <cell r="C256" t="str">
            <v>Boost 12x148</v>
          </cell>
          <cell r="F256" t="str">
            <v>Rear</v>
          </cell>
          <cell r="G256" t="str">
            <v>X6</v>
          </cell>
          <cell r="H256" t="str">
            <v>R2764110</v>
          </cell>
          <cell r="I256">
            <v>118</v>
          </cell>
          <cell r="J256">
            <v>121</v>
          </cell>
        </row>
        <row r="257">
          <cell r="A257" t="str">
            <v>R2765110</v>
          </cell>
          <cell r="B257" t="str">
            <v>XA ELITE 27,5 INTL</v>
          </cell>
          <cell r="C257" t="str">
            <v>XD Boost 12x148</v>
          </cell>
          <cell r="F257" t="str">
            <v>Rear XD</v>
          </cell>
          <cell r="G257" t="str">
            <v>X6</v>
          </cell>
          <cell r="H257" t="str">
            <v>R2765110</v>
          </cell>
          <cell r="I257">
            <v>118</v>
          </cell>
          <cell r="J257">
            <v>121</v>
          </cell>
        </row>
        <row r="258">
          <cell r="A258" t="str">
            <v>F8208110</v>
          </cell>
          <cell r="B258" t="str">
            <v>XA LIGHT 29 INTL</v>
          </cell>
          <cell r="C258" t="str">
            <v>15x100</v>
          </cell>
          <cell r="E258" t="str">
            <v>tubeless tape 28mm, 
tubeless valve 35mm</v>
          </cell>
          <cell r="F258" t="str">
            <v>Front</v>
          </cell>
          <cell r="G258" t="str">
            <v>X6</v>
          </cell>
          <cell r="H258" t="str">
            <v>F8208110</v>
          </cell>
          <cell r="I258">
            <v>73</v>
          </cell>
          <cell r="J258">
            <v>76</v>
          </cell>
        </row>
        <row r="259">
          <cell r="A259" t="str">
            <v>F8209110</v>
          </cell>
          <cell r="B259" t="str">
            <v>XA LIGHT 29 INTL</v>
          </cell>
          <cell r="C259" t="str">
            <v>Boost 15x110</v>
          </cell>
          <cell r="F259" t="str">
            <v>Front</v>
          </cell>
          <cell r="G259" t="str">
            <v>X6</v>
          </cell>
          <cell r="H259" t="str">
            <v>F8209110</v>
          </cell>
          <cell r="I259">
            <v>73</v>
          </cell>
          <cell r="J259">
            <v>76</v>
          </cell>
        </row>
        <row r="260">
          <cell r="A260" t="str">
            <v>R2516110</v>
          </cell>
          <cell r="B260" t="str">
            <v>XA LIGHT 29 INTL</v>
          </cell>
          <cell r="C260" t="str">
            <v>12x142</v>
          </cell>
          <cell r="F260" t="str">
            <v>Rear</v>
          </cell>
          <cell r="G260" t="str">
            <v>X6</v>
          </cell>
          <cell r="H260" t="str">
            <v>R2516110</v>
          </cell>
          <cell r="I260">
            <v>91</v>
          </cell>
          <cell r="J260">
            <v>94</v>
          </cell>
        </row>
        <row r="261">
          <cell r="A261" t="str">
            <v>R2517110</v>
          </cell>
          <cell r="B261" t="str">
            <v>XA LIGHT 29 INTL</v>
          </cell>
          <cell r="C261" t="str">
            <v>XD/12x142</v>
          </cell>
          <cell r="F261" t="str">
            <v>Rear XD</v>
          </cell>
          <cell r="G261" t="str">
            <v>X6</v>
          </cell>
          <cell r="H261" t="str">
            <v>R2517110</v>
          </cell>
          <cell r="I261">
            <v>101</v>
          </cell>
          <cell r="J261">
            <v>104</v>
          </cell>
        </row>
        <row r="262">
          <cell r="A262" t="str">
            <v>R2518110</v>
          </cell>
          <cell r="B262" t="str">
            <v>XA LIGHT 29 INTL</v>
          </cell>
          <cell r="C262" t="str">
            <v>Boost 12x148</v>
          </cell>
          <cell r="F262" t="str">
            <v>Rear</v>
          </cell>
          <cell r="G262" t="str">
            <v>X6</v>
          </cell>
          <cell r="H262" t="str">
            <v>R2518110</v>
          </cell>
          <cell r="I262">
            <v>91</v>
          </cell>
          <cell r="J262">
            <v>94</v>
          </cell>
        </row>
        <row r="263">
          <cell r="A263" t="str">
            <v>R2519110</v>
          </cell>
          <cell r="B263" t="str">
            <v>XA LIGHT 29 INTL</v>
          </cell>
          <cell r="C263" t="str">
            <v>XD Boost 12x148</v>
          </cell>
          <cell r="F263" t="str">
            <v>Rear XD</v>
          </cell>
          <cell r="G263" t="str">
            <v>X6</v>
          </cell>
          <cell r="H263" t="str">
            <v>R2519110</v>
          </cell>
          <cell r="I263">
            <v>101</v>
          </cell>
          <cell r="J263">
            <v>104</v>
          </cell>
        </row>
        <row r="264">
          <cell r="A264" t="str">
            <v>F8212110</v>
          </cell>
          <cell r="B264" t="str">
            <v>XA LIGHT 27,5 INTL</v>
          </cell>
          <cell r="C264" t="str">
            <v>15x100</v>
          </cell>
          <cell r="E264" t="str">
            <v>tubeless tape 28mm, 
tubeless valve 35mm</v>
          </cell>
          <cell r="F264" t="str">
            <v>Front</v>
          </cell>
          <cell r="G264" t="str">
            <v>X6</v>
          </cell>
          <cell r="H264" t="str">
            <v>F8212110</v>
          </cell>
          <cell r="I264">
            <v>73</v>
          </cell>
          <cell r="J264">
            <v>76</v>
          </cell>
        </row>
        <row r="265">
          <cell r="A265" t="str">
            <v>F8213110</v>
          </cell>
          <cell r="B265" t="str">
            <v>XA LIGHT 27,5 INTL</v>
          </cell>
          <cell r="C265" t="str">
            <v>Boost 15x110</v>
          </cell>
          <cell r="F265" t="str">
            <v>Front</v>
          </cell>
          <cell r="G265" t="str">
            <v>X6</v>
          </cell>
          <cell r="H265" t="str">
            <v>F8213110</v>
          </cell>
          <cell r="I265">
            <v>73</v>
          </cell>
          <cell r="J265">
            <v>76</v>
          </cell>
        </row>
        <row r="266">
          <cell r="A266" t="str">
            <v>R2525110</v>
          </cell>
          <cell r="B266" t="str">
            <v>XA LIGHT 27,5 INTL</v>
          </cell>
          <cell r="C266" t="str">
            <v>12x142</v>
          </cell>
          <cell r="F266" t="str">
            <v>Rear</v>
          </cell>
          <cell r="G266" t="str">
            <v>X6</v>
          </cell>
          <cell r="H266" t="str">
            <v>R2525110</v>
          </cell>
          <cell r="I266">
            <v>91</v>
          </cell>
          <cell r="J266">
            <v>94</v>
          </cell>
        </row>
        <row r="267">
          <cell r="A267" t="str">
            <v>R2526110</v>
          </cell>
          <cell r="B267" t="str">
            <v>XA LIGHT 27,5 INTL</v>
          </cell>
          <cell r="C267" t="str">
            <v>XD/12x142</v>
          </cell>
          <cell r="F267" t="str">
            <v>Rear XD</v>
          </cell>
          <cell r="G267" t="str">
            <v>X6</v>
          </cell>
          <cell r="H267" t="str">
            <v>R2526110</v>
          </cell>
          <cell r="I267">
            <v>101</v>
          </cell>
          <cell r="J267">
            <v>104</v>
          </cell>
        </row>
        <row r="268">
          <cell r="A268" t="str">
            <v>R2527110</v>
          </cell>
          <cell r="B268" t="str">
            <v>XA LIGHT 27,5 INTL</v>
          </cell>
          <cell r="C268" t="str">
            <v>Boost 12x148</v>
          </cell>
          <cell r="F268" t="str">
            <v>Rear</v>
          </cell>
          <cell r="G268" t="str">
            <v>X6</v>
          </cell>
          <cell r="H268" t="str">
            <v>R2527110</v>
          </cell>
          <cell r="I268">
            <v>91</v>
          </cell>
          <cell r="J268">
            <v>94</v>
          </cell>
        </row>
        <row r="269">
          <cell r="A269" t="str">
            <v>R2528110</v>
          </cell>
          <cell r="B269" t="str">
            <v>XA LIGHT 27,5 INTL</v>
          </cell>
          <cell r="C269" t="str">
            <v>XD Boost 12x148</v>
          </cell>
          <cell r="F269" t="str">
            <v>Rear XD</v>
          </cell>
          <cell r="G269" t="str">
            <v>X6</v>
          </cell>
          <cell r="H269" t="str">
            <v>R2528110</v>
          </cell>
          <cell r="I269">
            <v>101</v>
          </cell>
          <cell r="J269">
            <v>104</v>
          </cell>
        </row>
        <row r="270">
          <cell r="A270" t="str">
            <v>F8262110</v>
          </cell>
          <cell r="B270" t="str">
            <v>XA35 27,5 INTL</v>
          </cell>
          <cell r="C270" t="str">
            <v>Boost 15x110</v>
          </cell>
          <cell r="E270" t="str">
            <v>tubeless tape 40mm, 
tubeless valve 35mm</v>
          </cell>
          <cell r="F270" t="str">
            <v>Front</v>
          </cell>
          <cell r="G270" t="str">
            <v>X6</v>
          </cell>
          <cell r="H270" t="str">
            <v>F8262110</v>
          </cell>
          <cell r="I270">
            <v>57</v>
          </cell>
          <cell r="J270">
            <v>60</v>
          </cell>
        </row>
        <row r="271">
          <cell r="A271" t="str">
            <v>R2611110</v>
          </cell>
          <cell r="B271" t="str">
            <v>XA35 27,5 INTL</v>
          </cell>
          <cell r="C271" t="str">
            <v>Boost 12x148</v>
          </cell>
          <cell r="F271" t="str">
            <v>Rear</v>
          </cell>
          <cell r="G271" t="str">
            <v>X6</v>
          </cell>
          <cell r="H271" t="str">
            <v>R2611110</v>
          </cell>
          <cell r="I271">
            <v>70</v>
          </cell>
          <cell r="J271">
            <v>73</v>
          </cell>
        </row>
        <row r="272">
          <cell r="A272" t="str">
            <v>R2612110</v>
          </cell>
          <cell r="B272" t="str">
            <v>XA35 27,5 INTL</v>
          </cell>
          <cell r="C272" t="str">
            <v>XD Boost 12x148</v>
          </cell>
          <cell r="F272" t="str">
            <v>Rear XD</v>
          </cell>
          <cell r="G272" t="str">
            <v>X6</v>
          </cell>
          <cell r="H272" t="str">
            <v>R2612110</v>
          </cell>
          <cell r="I272">
            <v>80</v>
          </cell>
          <cell r="J272">
            <v>83</v>
          </cell>
        </row>
        <row r="273">
          <cell r="A273" t="str">
            <v>F8221110</v>
          </cell>
          <cell r="B273" t="str">
            <v>XA 29 INTL</v>
          </cell>
          <cell r="C273" t="str">
            <v>9x100</v>
          </cell>
          <cell r="E273" t="str">
            <v>tubeless tape 37mm, 
tubeless valve 35m. 
QR adapters &amp; QR for 9mm only</v>
          </cell>
          <cell r="F273" t="str">
            <v>Front</v>
          </cell>
          <cell r="G273" t="str">
            <v>X6</v>
          </cell>
          <cell r="H273" t="str">
            <v>F8221110</v>
          </cell>
          <cell r="I273">
            <v>55</v>
          </cell>
          <cell r="J273">
            <v>58</v>
          </cell>
        </row>
        <row r="274">
          <cell r="A274" t="str">
            <v>F8222110</v>
          </cell>
          <cell r="B274" t="str">
            <v>XA 29 INTL</v>
          </cell>
          <cell r="C274" t="str">
            <v>15x100</v>
          </cell>
          <cell r="F274" t="str">
            <v>Front</v>
          </cell>
          <cell r="G274" t="str">
            <v>X6</v>
          </cell>
          <cell r="H274" t="str">
            <v>F8222110</v>
          </cell>
          <cell r="I274">
            <v>55</v>
          </cell>
          <cell r="J274">
            <v>58</v>
          </cell>
        </row>
        <row r="275">
          <cell r="A275" t="str">
            <v>F8223110</v>
          </cell>
          <cell r="B275" t="str">
            <v>XA 29 INTL</v>
          </cell>
          <cell r="C275" t="str">
            <v>Boost 15x110</v>
          </cell>
          <cell r="F275" t="str">
            <v>Front</v>
          </cell>
          <cell r="G275" t="str">
            <v>X6</v>
          </cell>
          <cell r="H275" t="str">
            <v>F8223110</v>
          </cell>
          <cell r="I275">
            <v>55</v>
          </cell>
          <cell r="J275">
            <v>58</v>
          </cell>
        </row>
        <row r="276">
          <cell r="A276" t="str">
            <v>R2544110</v>
          </cell>
          <cell r="B276" t="str">
            <v>XA 29 INTL</v>
          </cell>
          <cell r="C276" t="str">
            <v>9x135</v>
          </cell>
          <cell r="F276" t="str">
            <v>Rear</v>
          </cell>
          <cell r="G276" t="str">
            <v>X6</v>
          </cell>
          <cell r="H276" t="str">
            <v>R2544110</v>
          </cell>
          <cell r="I276">
            <v>68</v>
          </cell>
          <cell r="J276">
            <v>71</v>
          </cell>
        </row>
        <row r="277">
          <cell r="A277" t="str">
            <v>R2545110</v>
          </cell>
          <cell r="B277" t="str">
            <v>XA 29 INTL</v>
          </cell>
          <cell r="C277" t="str">
            <v>12x142</v>
          </cell>
          <cell r="F277" t="str">
            <v>Rear</v>
          </cell>
          <cell r="G277" t="str">
            <v>X6</v>
          </cell>
          <cell r="H277" t="str">
            <v>R2545110</v>
          </cell>
          <cell r="I277">
            <v>68</v>
          </cell>
          <cell r="J277">
            <v>71</v>
          </cell>
        </row>
        <row r="278">
          <cell r="A278" t="str">
            <v>R2546110</v>
          </cell>
          <cell r="B278" t="str">
            <v>XA 29 INTL</v>
          </cell>
          <cell r="C278" t="str">
            <v>XD/12x142</v>
          </cell>
          <cell r="F278" t="str">
            <v>Rear XD</v>
          </cell>
          <cell r="G278" t="str">
            <v>X6</v>
          </cell>
          <cell r="H278" t="str">
            <v>R2546110</v>
          </cell>
          <cell r="I278">
            <v>78</v>
          </cell>
          <cell r="J278">
            <v>81</v>
          </cell>
        </row>
        <row r="279">
          <cell r="A279" t="str">
            <v>R2547110</v>
          </cell>
          <cell r="B279" t="str">
            <v>XA 29 INTL</v>
          </cell>
          <cell r="C279" t="str">
            <v>Boost 12x148</v>
          </cell>
          <cell r="F279" t="str">
            <v>Rear</v>
          </cell>
          <cell r="G279" t="str">
            <v>X6</v>
          </cell>
          <cell r="H279" t="str">
            <v>R2547110</v>
          </cell>
          <cell r="I279">
            <v>68</v>
          </cell>
          <cell r="J279">
            <v>71</v>
          </cell>
        </row>
        <row r="280">
          <cell r="A280" t="str">
            <v>R2548110</v>
          </cell>
          <cell r="B280" t="str">
            <v>XA 29 INTL</v>
          </cell>
          <cell r="C280" t="str">
            <v>XD Boost 12x148</v>
          </cell>
          <cell r="F280" t="str">
            <v>Rear XD</v>
          </cell>
          <cell r="G280" t="str">
            <v>X6</v>
          </cell>
          <cell r="H280" t="str">
            <v>R2548110</v>
          </cell>
          <cell r="I280">
            <v>78</v>
          </cell>
          <cell r="J280">
            <v>81</v>
          </cell>
        </row>
        <row r="281">
          <cell r="A281" t="str">
            <v>F8216110</v>
          </cell>
          <cell r="B281" t="str">
            <v>XA 27,5 INTL</v>
          </cell>
          <cell r="C281" t="str">
            <v>9x100</v>
          </cell>
          <cell r="E281" t="str">
            <v>tubeless tape 37mm, 
tubeless valve 35m. 
QR adapters &amp; QR for 9mm only</v>
          </cell>
          <cell r="F281" t="str">
            <v>Front</v>
          </cell>
          <cell r="G281" t="str">
            <v>X6</v>
          </cell>
          <cell r="H281" t="str">
            <v>F8216110</v>
          </cell>
          <cell r="I281">
            <v>55</v>
          </cell>
          <cell r="J281">
            <v>58</v>
          </cell>
        </row>
        <row r="282">
          <cell r="A282" t="str">
            <v>F8217110</v>
          </cell>
          <cell r="B282" t="str">
            <v>XA 27,5 INTL</v>
          </cell>
          <cell r="C282" t="str">
            <v>15x100</v>
          </cell>
          <cell r="F282" t="str">
            <v>Front</v>
          </cell>
          <cell r="G282" t="str">
            <v>X6</v>
          </cell>
          <cell r="H282" t="str">
            <v>F8217110</v>
          </cell>
          <cell r="I282">
            <v>55</v>
          </cell>
          <cell r="J282">
            <v>58</v>
          </cell>
        </row>
        <row r="283">
          <cell r="A283" t="str">
            <v>F8218110</v>
          </cell>
          <cell r="B283" t="str">
            <v>XA 27,5 INTL</v>
          </cell>
          <cell r="C283" t="str">
            <v>Boost 15x110</v>
          </cell>
          <cell r="F283" t="str">
            <v>Front</v>
          </cell>
          <cell r="G283" t="str">
            <v>X6</v>
          </cell>
          <cell r="H283" t="str">
            <v>F8218110</v>
          </cell>
          <cell r="I283">
            <v>55</v>
          </cell>
          <cell r="J283">
            <v>58</v>
          </cell>
        </row>
        <row r="284">
          <cell r="A284" t="str">
            <v>R2534110</v>
          </cell>
          <cell r="B284" t="str">
            <v>XA 27,5 INTL</v>
          </cell>
          <cell r="C284" t="str">
            <v>9x135</v>
          </cell>
          <cell r="F284" t="str">
            <v>Rear</v>
          </cell>
          <cell r="G284" t="str">
            <v>X6</v>
          </cell>
          <cell r="H284" t="str">
            <v>R2534110</v>
          </cell>
          <cell r="I284">
            <v>68</v>
          </cell>
          <cell r="J284">
            <v>71</v>
          </cell>
        </row>
        <row r="285">
          <cell r="A285" t="str">
            <v>R2535110</v>
          </cell>
          <cell r="B285" t="str">
            <v>XA 27,5 INTL</v>
          </cell>
          <cell r="C285" t="str">
            <v>12x142</v>
          </cell>
          <cell r="F285" t="str">
            <v>Rear</v>
          </cell>
          <cell r="G285" t="str">
            <v>X6</v>
          </cell>
          <cell r="H285" t="str">
            <v>R2535110</v>
          </cell>
          <cell r="I285">
            <v>68</v>
          </cell>
          <cell r="J285">
            <v>71</v>
          </cell>
        </row>
        <row r="286">
          <cell r="A286" t="str">
            <v>R2536110</v>
          </cell>
          <cell r="B286" t="str">
            <v>XA 27,5 INTL</v>
          </cell>
          <cell r="C286" t="str">
            <v>XD/12x142</v>
          </cell>
          <cell r="F286" t="str">
            <v>Rear XD</v>
          </cell>
          <cell r="G286" t="str">
            <v>X6</v>
          </cell>
          <cell r="H286" t="str">
            <v>R2536110</v>
          </cell>
          <cell r="I286">
            <v>78</v>
          </cell>
          <cell r="J286">
            <v>81</v>
          </cell>
        </row>
        <row r="287">
          <cell r="A287" t="str">
            <v>R2537110</v>
          </cell>
          <cell r="B287" t="str">
            <v>XA 27,5 INTL</v>
          </cell>
          <cell r="C287" t="str">
            <v>Boost 12x148</v>
          </cell>
          <cell r="F287" t="str">
            <v>Rear</v>
          </cell>
          <cell r="G287" t="str">
            <v>X6</v>
          </cell>
          <cell r="H287" t="str">
            <v>R2537110</v>
          </cell>
          <cell r="I287">
            <v>68</v>
          </cell>
          <cell r="J287">
            <v>71</v>
          </cell>
        </row>
        <row r="288">
          <cell r="A288" t="str">
            <v>R2538110</v>
          </cell>
          <cell r="B288" t="str">
            <v>XA 27,5 INTL</v>
          </cell>
          <cell r="C288" t="str">
            <v>XD Boost 12x148</v>
          </cell>
          <cell r="F288" t="str">
            <v>Rear XD</v>
          </cell>
          <cell r="G288" t="str">
            <v>X6</v>
          </cell>
          <cell r="H288" t="str">
            <v>R2538110</v>
          </cell>
          <cell r="I288">
            <v>78</v>
          </cell>
          <cell r="J288">
            <v>81</v>
          </cell>
        </row>
        <row r="289">
          <cell r="A289" t="str">
            <v>F8496110</v>
          </cell>
          <cell r="B289" t="str">
            <v>DEEMAX DH 27,5 INTL (w/o tyre)</v>
          </cell>
          <cell r="C289" t="str">
            <v>20x110</v>
          </cell>
          <cell r="E289" t="str">
            <v>tubeless valve 35mm</v>
          </cell>
          <cell r="F289" t="str">
            <v>Front</v>
          </cell>
          <cell r="G289" t="str">
            <v>X6</v>
          </cell>
          <cell r="H289" t="str">
            <v>F8496110</v>
          </cell>
          <cell r="I289">
            <v>224</v>
          </cell>
          <cell r="J289">
            <v>227</v>
          </cell>
        </row>
        <row r="290">
          <cell r="A290" t="str">
            <v>R2954110</v>
          </cell>
          <cell r="B290" t="str">
            <v>DEEMAX DH 27,5 INTL (w/o tyre)</v>
          </cell>
          <cell r="C290" t="str">
            <v>12x150</v>
          </cell>
          <cell r="F290" t="str">
            <v>Rear</v>
          </cell>
          <cell r="G290" t="str">
            <v>X6</v>
          </cell>
          <cell r="H290" t="str">
            <v>R2954110</v>
          </cell>
          <cell r="I290">
            <v>275</v>
          </cell>
          <cell r="J290">
            <v>278</v>
          </cell>
        </row>
        <row r="291">
          <cell r="A291" t="str">
            <v>R2955110</v>
          </cell>
          <cell r="B291" t="str">
            <v>DEEMAX DH 27,5 INTL (w/o tyre)</v>
          </cell>
          <cell r="C291" t="str">
            <v>XD/12x150</v>
          </cell>
          <cell r="F291" t="str">
            <v>Rear XD</v>
          </cell>
          <cell r="G291" t="str">
            <v>X6</v>
          </cell>
          <cell r="H291" t="str">
            <v>R2955110</v>
          </cell>
          <cell r="I291">
            <v>275</v>
          </cell>
          <cell r="J291">
            <v>278</v>
          </cell>
        </row>
        <row r="292">
          <cell r="A292" t="str">
            <v>R2956110</v>
          </cell>
          <cell r="B292" t="str">
            <v>DEEMAX DH 27,5 INTL (w/o tyre)</v>
          </cell>
          <cell r="C292" t="str">
            <v>12x157</v>
          </cell>
          <cell r="F292" t="str">
            <v>Rear</v>
          </cell>
          <cell r="G292" t="str">
            <v>X6</v>
          </cell>
          <cell r="H292" t="str">
            <v>R2956110</v>
          </cell>
          <cell r="I292">
            <v>275</v>
          </cell>
          <cell r="J292">
            <v>278</v>
          </cell>
        </row>
        <row r="293">
          <cell r="A293" t="str">
            <v>R2957110</v>
          </cell>
          <cell r="B293" t="str">
            <v>DEEMAX DH 27,5 INTL (w/o tyre)</v>
          </cell>
          <cell r="C293" t="str">
            <v>XD/12x157</v>
          </cell>
          <cell r="F293" t="str">
            <v>Rear XD</v>
          </cell>
          <cell r="G293" t="str">
            <v>X6</v>
          </cell>
          <cell r="H293" t="str">
            <v>R2957110</v>
          </cell>
          <cell r="I293">
            <v>275</v>
          </cell>
          <cell r="J293">
            <v>278</v>
          </cell>
        </row>
        <row r="294">
          <cell r="A294" t="str">
            <v>F8174110</v>
          </cell>
          <cell r="B294" t="str">
            <v>DEEMAX PRO 29 INTL</v>
          </cell>
          <cell r="C294" t="str">
            <v>20x110</v>
          </cell>
          <cell r="E294" t="str">
            <v>tubeless valve 35mm</v>
          </cell>
          <cell r="F294" t="str">
            <v>Front</v>
          </cell>
          <cell r="G294" t="str">
            <v>X6</v>
          </cell>
          <cell r="H294" t="str">
            <v>F8174110</v>
          </cell>
          <cell r="I294">
            <v>222</v>
          </cell>
          <cell r="J294">
            <v>225</v>
          </cell>
        </row>
        <row r="295">
          <cell r="A295" t="str">
            <v>F8175110</v>
          </cell>
          <cell r="B295" t="str">
            <v>DEEMAX PRO 29 INTL</v>
          </cell>
          <cell r="C295" t="str">
            <v>15x100</v>
          </cell>
          <cell r="F295" t="str">
            <v>Front</v>
          </cell>
          <cell r="G295" t="str">
            <v>X6</v>
          </cell>
          <cell r="H295" t="str">
            <v>F8175110</v>
          </cell>
          <cell r="I295">
            <v>222</v>
          </cell>
          <cell r="J295">
            <v>225</v>
          </cell>
        </row>
        <row r="296">
          <cell r="A296" t="str">
            <v>F8176110</v>
          </cell>
          <cell r="B296" t="str">
            <v>DEEMAX PRO 29 INTL</v>
          </cell>
          <cell r="C296" t="str">
            <v>Boost 15x110</v>
          </cell>
          <cell r="F296" t="str">
            <v>Front</v>
          </cell>
          <cell r="G296" t="str">
            <v>X6</v>
          </cell>
          <cell r="H296" t="str">
            <v>F8176110</v>
          </cell>
          <cell r="I296">
            <v>222</v>
          </cell>
          <cell r="J296">
            <v>225</v>
          </cell>
        </row>
        <row r="297">
          <cell r="A297" t="str">
            <v>R2452110</v>
          </cell>
          <cell r="B297" t="str">
            <v>DEEMAX PRO 29 INTL</v>
          </cell>
          <cell r="C297" t="str">
            <v>12x142</v>
          </cell>
          <cell r="F297" t="str">
            <v>Rear</v>
          </cell>
          <cell r="G297" t="str">
            <v>X6</v>
          </cell>
          <cell r="H297" t="str">
            <v>R2452110</v>
          </cell>
          <cell r="I297">
            <v>271</v>
          </cell>
          <cell r="J297">
            <v>274</v>
          </cell>
        </row>
        <row r="298">
          <cell r="A298" t="str">
            <v>R2453110</v>
          </cell>
          <cell r="B298" t="str">
            <v>DEEMAX PRO 29 INTL</v>
          </cell>
          <cell r="C298" t="str">
            <v>XD/12x142</v>
          </cell>
          <cell r="F298" t="str">
            <v>Rear XD</v>
          </cell>
          <cell r="G298" t="str">
            <v>X6</v>
          </cell>
          <cell r="H298" t="str">
            <v>R2453110</v>
          </cell>
          <cell r="I298">
            <v>271</v>
          </cell>
          <cell r="J298">
            <v>274</v>
          </cell>
        </row>
        <row r="299">
          <cell r="A299" t="str">
            <v>R2454110</v>
          </cell>
          <cell r="B299" t="str">
            <v>DEEMAX PRO 29 INTL</v>
          </cell>
          <cell r="C299" t="str">
            <v>Boost 12x148</v>
          </cell>
          <cell r="F299" t="str">
            <v>Rear</v>
          </cell>
          <cell r="G299" t="str">
            <v>X6</v>
          </cell>
          <cell r="H299" t="str">
            <v>R2454110</v>
          </cell>
          <cell r="I299">
            <v>271</v>
          </cell>
          <cell r="J299">
            <v>274</v>
          </cell>
        </row>
        <row r="300">
          <cell r="A300" t="str">
            <v>R2455110</v>
          </cell>
          <cell r="B300" t="str">
            <v>DEEMAX PRO 29 INTL</v>
          </cell>
          <cell r="C300" t="str">
            <v>XD Boost 12x148</v>
          </cell>
          <cell r="F300" t="str">
            <v>Rear XD</v>
          </cell>
          <cell r="G300" t="str">
            <v>X6</v>
          </cell>
          <cell r="H300" t="str">
            <v>R2455110</v>
          </cell>
          <cell r="I300">
            <v>271</v>
          </cell>
          <cell r="J300">
            <v>274</v>
          </cell>
        </row>
        <row r="301">
          <cell r="A301" t="str">
            <v>F8375110</v>
          </cell>
          <cell r="B301" t="str">
            <v>DEEMAX PRO 27,5 INTL</v>
          </cell>
          <cell r="C301" t="str">
            <v>20x110</v>
          </cell>
          <cell r="E301" t="str">
            <v>tubeless valve 35mm</v>
          </cell>
          <cell r="F301" t="str">
            <v>Front</v>
          </cell>
          <cell r="G301" t="str">
            <v>X6</v>
          </cell>
          <cell r="H301" t="str">
            <v>F8375110</v>
          </cell>
          <cell r="I301">
            <v>222</v>
          </cell>
          <cell r="J301">
            <v>225</v>
          </cell>
        </row>
        <row r="302">
          <cell r="A302" t="str">
            <v>F8373110</v>
          </cell>
          <cell r="B302" t="str">
            <v>DEEMAX PRO 27,5 INTL</v>
          </cell>
          <cell r="C302" t="str">
            <v>15x100</v>
          </cell>
          <cell r="F302" t="str">
            <v>Front</v>
          </cell>
          <cell r="G302" t="str">
            <v>X6</v>
          </cell>
          <cell r="H302" t="str">
            <v>F8373110</v>
          </cell>
          <cell r="I302">
            <v>222</v>
          </cell>
          <cell r="J302">
            <v>225</v>
          </cell>
        </row>
        <row r="303">
          <cell r="A303" t="str">
            <v>F8374110</v>
          </cell>
          <cell r="B303" t="str">
            <v>DEEMAX PRO 27,5 INTL</v>
          </cell>
          <cell r="C303" t="str">
            <v>Boost 15x110</v>
          </cell>
          <cell r="F303" t="str">
            <v>Front</v>
          </cell>
          <cell r="G303" t="str">
            <v>X6</v>
          </cell>
          <cell r="H303" t="str">
            <v>F8374110</v>
          </cell>
          <cell r="I303">
            <v>222</v>
          </cell>
          <cell r="J303">
            <v>225</v>
          </cell>
        </row>
        <row r="304">
          <cell r="A304" t="str">
            <v>R2801110</v>
          </cell>
          <cell r="B304" t="str">
            <v>DEEMAX PRO 27,5 INTL</v>
          </cell>
          <cell r="C304" t="str">
            <v>12x142</v>
          </cell>
          <cell r="F304" t="str">
            <v>Rear</v>
          </cell>
          <cell r="G304" t="str">
            <v>X6</v>
          </cell>
          <cell r="H304" t="str">
            <v>R2801110</v>
          </cell>
          <cell r="I304">
            <v>271</v>
          </cell>
          <cell r="J304">
            <v>274</v>
          </cell>
        </row>
        <row r="305">
          <cell r="A305" t="str">
            <v>R2802110</v>
          </cell>
          <cell r="B305" t="str">
            <v>DEEMAX PRO 27,5 INTL</v>
          </cell>
          <cell r="C305" t="str">
            <v>XD/12x142</v>
          </cell>
          <cell r="F305" t="str">
            <v>Rear XD</v>
          </cell>
          <cell r="G305" t="str">
            <v>X6</v>
          </cell>
          <cell r="H305" t="str">
            <v>R2802110</v>
          </cell>
          <cell r="I305">
            <v>271</v>
          </cell>
          <cell r="J305">
            <v>274</v>
          </cell>
        </row>
        <row r="306">
          <cell r="A306" t="str">
            <v>R2803110</v>
          </cell>
          <cell r="B306" t="str">
            <v>DEEMAX PRO 27,5 INTL</v>
          </cell>
          <cell r="C306" t="str">
            <v>Boost 12x148</v>
          </cell>
          <cell r="F306" t="str">
            <v>Rear</v>
          </cell>
          <cell r="G306" t="str">
            <v>X6</v>
          </cell>
          <cell r="H306" t="str">
            <v>R2803110</v>
          </cell>
          <cell r="I306">
            <v>271</v>
          </cell>
          <cell r="J306">
            <v>274</v>
          </cell>
        </row>
        <row r="307">
          <cell r="A307" t="str">
            <v>R2804110</v>
          </cell>
          <cell r="B307" t="str">
            <v>DEEMAX PRO 27,5 INTL</v>
          </cell>
          <cell r="C307" t="str">
            <v>XD Boost 12x148</v>
          </cell>
          <cell r="F307" t="str">
            <v>Rear XD</v>
          </cell>
          <cell r="G307" t="str">
            <v>X6</v>
          </cell>
          <cell r="H307" t="str">
            <v>R2804110</v>
          </cell>
          <cell r="I307">
            <v>271</v>
          </cell>
          <cell r="J307">
            <v>274</v>
          </cell>
        </row>
        <row r="308">
          <cell r="A308" t="str">
            <v>F8242110</v>
          </cell>
          <cell r="B308" t="str">
            <v>DEEMAX ELITE 29 INTL</v>
          </cell>
          <cell r="C308" t="str">
            <v>20x110</v>
          </cell>
          <cell r="E308" t="str">
            <v>tubeless valve 35mm</v>
          </cell>
          <cell r="F308" t="str">
            <v>Front</v>
          </cell>
          <cell r="G308" t="str">
            <v>X6</v>
          </cell>
          <cell r="H308" t="str">
            <v>F8242110</v>
          </cell>
          <cell r="I308">
            <v>123</v>
          </cell>
          <cell r="J308">
            <v>126</v>
          </cell>
        </row>
        <row r="309">
          <cell r="A309" t="str">
            <v>F8412110</v>
          </cell>
          <cell r="B309" t="str">
            <v>DEEMAX ELITE 29 INTL</v>
          </cell>
          <cell r="C309" t="str">
            <v>15x100</v>
          </cell>
          <cell r="F309" t="str">
            <v>Front</v>
          </cell>
          <cell r="G309" t="str">
            <v>X6</v>
          </cell>
          <cell r="H309" t="str">
            <v>F8412110</v>
          </cell>
          <cell r="I309">
            <v>123</v>
          </cell>
          <cell r="J309">
            <v>126</v>
          </cell>
        </row>
        <row r="310">
          <cell r="A310" t="str">
            <v>F8243110</v>
          </cell>
          <cell r="B310" t="str">
            <v>DEEMAX ELITE 29 INTL</v>
          </cell>
          <cell r="C310" t="str">
            <v>Boost 15x110</v>
          </cell>
          <cell r="F310" t="str">
            <v>Front</v>
          </cell>
          <cell r="G310" t="str">
            <v>X6</v>
          </cell>
          <cell r="H310" t="str">
            <v>F8243110</v>
          </cell>
          <cell r="I310">
            <v>123</v>
          </cell>
          <cell r="J310">
            <v>126</v>
          </cell>
        </row>
        <row r="311">
          <cell r="A311" t="str">
            <v>R2852110</v>
          </cell>
          <cell r="B311" t="str">
            <v>DEEMAX ELITE 29 INTL</v>
          </cell>
          <cell r="C311" t="str">
            <v>12x142</v>
          </cell>
          <cell r="F311" t="str">
            <v>Rear</v>
          </cell>
          <cell r="G311" t="str">
            <v>X6</v>
          </cell>
          <cell r="H311" t="str">
            <v>R2852110</v>
          </cell>
          <cell r="I311">
            <v>151</v>
          </cell>
          <cell r="J311">
            <v>154</v>
          </cell>
        </row>
        <row r="312">
          <cell r="A312" t="str">
            <v>R2853110</v>
          </cell>
          <cell r="B312" t="str">
            <v>DEEMAX ELITE 29 INTL</v>
          </cell>
          <cell r="C312" t="str">
            <v>XD/12x142</v>
          </cell>
          <cell r="F312" t="str">
            <v>Rear XD</v>
          </cell>
          <cell r="G312" t="str">
            <v>X6</v>
          </cell>
          <cell r="H312" t="str">
            <v>R2853110</v>
          </cell>
          <cell r="I312">
            <v>151</v>
          </cell>
          <cell r="J312">
            <v>154</v>
          </cell>
        </row>
        <row r="313">
          <cell r="A313" t="str">
            <v>R2583110</v>
          </cell>
          <cell r="B313" t="str">
            <v>DEEMAX ELITE 29 INTL</v>
          </cell>
          <cell r="C313" t="str">
            <v>Boost 12x148</v>
          </cell>
          <cell r="F313" t="str">
            <v>Rear</v>
          </cell>
          <cell r="G313" t="str">
            <v>X6</v>
          </cell>
          <cell r="H313" t="str">
            <v>R2583110</v>
          </cell>
          <cell r="I313">
            <v>151</v>
          </cell>
          <cell r="J313">
            <v>154</v>
          </cell>
        </row>
        <row r="314">
          <cell r="A314" t="str">
            <v>R2854110</v>
          </cell>
          <cell r="B314" t="str">
            <v>DEEMAX ELITE 29 INTL</v>
          </cell>
          <cell r="C314" t="str">
            <v>XD Boost 12x148</v>
          </cell>
          <cell r="F314" t="str">
            <v>Rear XD</v>
          </cell>
          <cell r="G314" t="str">
            <v>X6</v>
          </cell>
          <cell r="H314" t="str">
            <v>R2854110</v>
          </cell>
          <cell r="I314">
            <v>151</v>
          </cell>
          <cell r="J314">
            <v>154</v>
          </cell>
        </row>
        <row r="315">
          <cell r="A315" t="str">
            <v>F8279110</v>
          </cell>
          <cell r="B315" t="str">
            <v>DEEMAX ELITE 27,5 INTL</v>
          </cell>
          <cell r="C315" t="str">
            <v>20x110</v>
          </cell>
          <cell r="E315" t="str">
            <v>tubeless valve 35mm</v>
          </cell>
          <cell r="F315" t="str">
            <v>Front</v>
          </cell>
          <cell r="G315" t="str">
            <v>X6</v>
          </cell>
          <cell r="H315" t="str">
            <v>F8279110</v>
          </cell>
          <cell r="I315">
            <v>123</v>
          </cell>
          <cell r="J315">
            <v>126</v>
          </cell>
        </row>
        <row r="316">
          <cell r="A316" t="str">
            <v>F8413110</v>
          </cell>
          <cell r="B316" t="str">
            <v>DEEMAX ELITE 27,5 INTL</v>
          </cell>
          <cell r="C316" t="str">
            <v>15x100</v>
          </cell>
          <cell r="F316" t="str">
            <v>Front</v>
          </cell>
          <cell r="G316" t="str">
            <v>X6</v>
          </cell>
          <cell r="H316" t="str">
            <v>F8413110</v>
          </cell>
          <cell r="I316">
            <v>123</v>
          </cell>
          <cell r="J316">
            <v>126</v>
          </cell>
        </row>
        <row r="317">
          <cell r="A317" t="str">
            <v>F8278110</v>
          </cell>
          <cell r="B317" t="str">
            <v>DEEMAX ELITE 27,5 INTL</v>
          </cell>
          <cell r="C317" t="str">
            <v>Boost 15x110</v>
          </cell>
          <cell r="F317" t="str">
            <v>Front</v>
          </cell>
          <cell r="G317" t="str">
            <v>X6</v>
          </cell>
          <cell r="H317" t="str">
            <v>F8278110</v>
          </cell>
          <cell r="I317">
            <v>123</v>
          </cell>
          <cell r="J317">
            <v>126</v>
          </cell>
        </row>
        <row r="318">
          <cell r="A318" t="str">
            <v>R2855110</v>
          </cell>
          <cell r="B318" t="str">
            <v>DEEMAX ELITE 27,5 INTL</v>
          </cell>
          <cell r="C318" t="str">
            <v>12x142</v>
          </cell>
          <cell r="F318" t="str">
            <v>Rear</v>
          </cell>
          <cell r="G318" t="str">
            <v>X6</v>
          </cell>
          <cell r="H318" t="str">
            <v>R2855110</v>
          </cell>
          <cell r="I318">
            <v>151</v>
          </cell>
          <cell r="J318">
            <v>154</v>
          </cell>
        </row>
        <row r="319">
          <cell r="A319" t="str">
            <v>R2856110</v>
          </cell>
          <cell r="B319" t="str">
            <v>DEEMAX ELITE 27,5 INTL</v>
          </cell>
          <cell r="C319" t="str">
            <v>XD/12x142</v>
          </cell>
          <cell r="F319" t="str">
            <v>Rear XD</v>
          </cell>
          <cell r="G319" t="str">
            <v>X6</v>
          </cell>
          <cell r="H319" t="str">
            <v>R2856110</v>
          </cell>
          <cell r="I319">
            <v>151</v>
          </cell>
          <cell r="J319">
            <v>154</v>
          </cell>
        </row>
        <row r="320">
          <cell r="A320" t="str">
            <v>R2635110</v>
          </cell>
          <cell r="B320" t="str">
            <v>DEEMAX ELITE 27,5 INTL</v>
          </cell>
          <cell r="C320" t="str">
            <v>Boost 12x148</v>
          </cell>
          <cell r="F320" t="str">
            <v>Rear</v>
          </cell>
          <cell r="G320" t="str">
            <v>X6</v>
          </cell>
          <cell r="H320" t="str">
            <v>R2635110</v>
          </cell>
          <cell r="I320">
            <v>151</v>
          </cell>
          <cell r="J320">
            <v>154</v>
          </cell>
        </row>
        <row r="321">
          <cell r="A321" t="str">
            <v>R2857110</v>
          </cell>
          <cell r="B321" t="str">
            <v>DEEMAX ELITE 27,5 INTL</v>
          </cell>
          <cell r="C321" t="str">
            <v>XD Boost 12x148</v>
          </cell>
          <cell r="F321" t="str">
            <v>Rear XD</v>
          </cell>
          <cell r="G321" t="str">
            <v>X6</v>
          </cell>
          <cell r="H321" t="str">
            <v>R2857110</v>
          </cell>
          <cell r="I321">
            <v>151</v>
          </cell>
          <cell r="J321">
            <v>154</v>
          </cell>
        </row>
        <row r="322">
          <cell r="A322" t="str">
            <v>REFERENCE</v>
          </cell>
          <cell r="B322" t="str">
            <v>MODEL</v>
          </cell>
          <cell r="D322" t="str">
            <v>TYRE / TUBULAR TYPE</v>
          </cell>
          <cell r="E322" t="str">
            <v>WHEEL ACCESSORIES</v>
          </cell>
          <cell r="F322" t="str">
            <v>DRILLING</v>
          </cell>
          <cell r="G322" t="str">
            <v>BY</v>
          </cell>
          <cell r="H322" t="str">
            <v>REFERENCE</v>
          </cell>
          <cell r="I322" t="str">
            <v>MY19
GROSS PRICE €
EXW ROMANIA</v>
          </cell>
          <cell r="J322" t="str">
            <v>MY19
GROSS PRICE €
DDP EUROPE</v>
          </cell>
        </row>
        <row r="324">
          <cell r="A324" t="str">
            <v>J3640128</v>
          </cell>
          <cell r="B324" t="str">
            <v>E-XM 430 Disc 29</v>
          </cell>
          <cell r="C324" t="str">
            <v>-</v>
          </cell>
          <cell r="F324" t="str">
            <v>28</v>
          </cell>
          <cell r="H324" t="str">
            <v>J3640128</v>
          </cell>
          <cell r="I324">
            <v>0</v>
          </cell>
          <cell r="J324">
            <v>17.100000000000001</v>
          </cell>
        </row>
        <row r="325">
          <cell r="A325" t="str">
            <v>J3640132</v>
          </cell>
          <cell r="B325" t="str">
            <v>E-XM 430 Disc 29</v>
          </cell>
          <cell r="C325" t="str">
            <v>-</v>
          </cell>
          <cell r="F325" t="str">
            <v>32</v>
          </cell>
          <cell r="H325" t="str">
            <v>J3640132</v>
          </cell>
          <cell r="I325">
            <v>0</v>
          </cell>
          <cell r="J325">
            <v>17.100000000000001</v>
          </cell>
        </row>
        <row r="326">
          <cell r="A326" t="str">
            <v>J3630128</v>
          </cell>
          <cell r="B326" t="str">
            <v>E-XM 430 Disc 27,5</v>
          </cell>
          <cell r="C326" t="str">
            <v>-</v>
          </cell>
          <cell r="F326" t="str">
            <v>28</v>
          </cell>
          <cell r="H326" t="str">
            <v>J3630128</v>
          </cell>
          <cell r="I326">
            <v>0</v>
          </cell>
          <cell r="J326">
            <v>17</v>
          </cell>
        </row>
        <row r="327">
          <cell r="A327" t="str">
            <v>J3630132</v>
          </cell>
          <cell r="B327" t="str">
            <v>E-XM 430 Disc 27,5</v>
          </cell>
          <cell r="C327" t="str">
            <v>-</v>
          </cell>
          <cell r="F327" t="str">
            <v>32</v>
          </cell>
          <cell r="H327" t="str">
            <v>J3630132</v>
          </cell>
          <cell r="I327">
            <v>0</v>
          </cell>
          <cell r="J327">
            <v>17</v>
          </cell>
        </row>
        <row r="328">
          <cell r="A328" t="str">
            <v>J3650128</v>
          </cell>
          <cell r="B328" t="str">
            <v>E-XM 435 Disc 27,5</v>
          </cell>
          <cell r="C328" t="str">
            <v>-</v>
          </cell>
          <cell r="F328" t="str">
            <v>28</v>
          </cell>
          <cell r="H328" t="str">
            <v>J3650128</v>
          </cell>
          <cell r="I328">
            <v>0</v>
          </cell>
          <cell r="J328">
            <v>17.5</v>
          </cell>
        </row>
        <row r="329">
          <cell r="A329" t="str">
            <v>J3650132</v>
          </cell>
          <cell r="B329" t="str">
            <v>E-XM 435 Disc 27,5</v>
          </cell>
          <cell r="C329" t="str">
            <v>-</v>
          </cell>
          <cell r="F329" t="str">
            <v>32</v>
          </cell>
          <cell r="H329" t="str">
            <v>J3650132</v>
          </cell>
          <cell r="I329">
            <v>0</v>
          </cell>
          <cell r="J329">
            <v>17.5</v>
          </cell>
        </row>
        <row r="330">
          <cell r="A330" t="str">
            <v>J3130128</v>
          </cell>
          <cell r="B330" t="str">
            <v>XC 821 Disc 29 Black</v>
          </cell>
          <cell r="C330" t="str">
            <v>-</v>
          </cell>
          <cell r="F330">
            <v>28</v>
          </cell>
          <cell r="H330" t="str">
            <v>J3130128</v>
          </cell>
          <cell r="I330">
            <v>0</v>
          </cell>
          <cell r="J330">
            <v>24.8</v>
          </cell>
        </row>
        <row r="331">
          <cell r="A331" t="str">
            <v>J3130132</v>
          </cell>
          <cell r="B331" t="str">
            <v>XC 821 Disc 29 Black</v>
          </cell>
          <cell r="C331" t="str">
            <v>-</v>
          </cell>
          <cell r="F331">
            <v>32</v>
          </cell>
          <cell r="H331" t="str">
            <v>J3130132</v>
          </cell>
          <cell r="I331">
            <v>0</v>
          </cell>
          <cell r="J331">
            <v>24.8</v>
          </cell>
        </row>
        <row r="332">
          <cell r="A332" t="str">
            <v>J3120128</v>
          </cell>
          <cell r="B332" t="str">
            <v>XC 821 Disc 27,5 Black</v>
          </cell>
          <cell r="C332" t="str">
            <v>-</v>
          </cell>
          <cell r="F332">
            <v>28</v>
          </cell>
          <cell r="H332" t="str">
            <v>J3120128</v>
          </cell>
          <cell r="I332">
            <v>0</v>
          </cell>
          <cell r="J332">
            <v>24.7</v>
          </cell>
        </row>
        <row r="333">
          <cell r="A333" t="str">
            <v>J3120132</v>
          </cell>
          <cell r="B333" t="str">
            <v>XC 821 Disc 27,5 Black</v>
          </cell>
          <cell r="C333" t="str">
            <v>-</v>
          </cell>
          <cell r="F333">
            <v>32</v>
          </cell>
          <cell r="H333" t="str">
            <v>J3120132</v>
          </cell>
          <cell r="I333">
            <v>0</v>
          </cell>
          <cell r="J333">
            <v>24.7</v>
          </cell>
        </row>
        <row r="334">
          <cell r="A334" t="str">
            <v>J3150128</v>
          </cell>
          <cell r="B334" t="str">
            <v>XC 621 Disc 29 Black</v>
          </cell>
          <cell r="C334" t="str">
            <v>-</v>
          </cell>
          <cell r="F334">
            <v>28</v>
          </cell>
          <cell r="H334" t="str">
            <v>J3150128</v>
          </cell>
          <cell r="I334">
            <v>0</v>
          </cell>
          <cell r="J334">
            <v>13.1</v>
          </cell>
        </row>
        <row r="335">
          <cell r="A335" t="str">
            <v>J3150132</v>
          </cell>
          <cell r="B335" t="str">
            <v>XC 621 Disc 29 Black</v>
          </cell>
          <cell r="C335" t="str">
            <v>-</v>
          </cell>
          <cell r="F335">
            <v>32</v>
          </cell>
          <cell r="H335" t="str">
            <v>J3150132</v>
          </cell>
          <cell r="I335">
            <v>0</v>
          </cell>
          <cell r="J335">
            <v>13.1</v>
          </cell>
        </row>
        <row r="336">
          <cell r="A336" t="str">
            <v>J3140128</v>
          </cell>
          <cell r="B336" t="str">
            <v>XC 621 Disc 27,5 Black</v>
          </cell>
          <cell r="C336" t="str">
            <v>-</v>
          </cell>
          <cell r="F336">
            <v>28</v>
          </cell>
          <cell r="H336" t="str">
            <v>J3140128</v>
          </cell>
          <cell r="I336">
            <v>0</v>
          </cell>
          <cell r="J336">
            <v>13</v>
          </cell>
        </row>
        <row r="337">
          <cell r="A337" t="str">
            <v>J3140132</v>
          </cell>
          <cell r="B337" t="str">
            <v>XC 621 Disc 27,5 Black</v>
          </cell>
          <cell r="C337" t="str">
            <v>-</v>
          </cell>
          <cell r="F337">
            <v>32</v>
          </cell>
          <cell r="H337" t="str">
            <v>J3140132</v>
          </cell>
          <cell r="I337">
            <v>0</v>
          </cell>
          <cell r="J337">
            <v>13</v>
          </cell>
        </row>
        <row r="338">
          <cell r="A338" t="str">
            <v>J3170128</v>
          </cell>
          <cell r="B338" t="str">
            <v>XC 421 Disc 29 Black</v>
          </cell>
          <cell r="C338" t="str">
            <v>-</v>
          </cell>
          <cell r="F338">
            <v>28</v>
          </cell>
          <cell r="H338" t="str">
            <v>J3170128</v>
          </cell>
          <cell r="I338">
            <v>0</v>
          </cell>
          <cell r="J338">
            <v>11.1</v>
          </cell>
        </row>
        <row r="339">
          <cell r="A339" t="str">
            <v>J3170132</v>
          </cell>
          <cell r="B339" t="str">
            <v>XC 421 Disc 29 Black</v>
          </cell>
          <cell r="C339" t="str">
            <v>-</v>
          </cell>
          <cell r="F339">
            <v>32</v>
          </cell>
          <cell r="H339" t="str">
            <v>J3170132</v>
          </cell>
          <cell r="I339">
            <v>0</v>
          </cell>
          <cell r="J339">
            <v>11.1</v>
          </cell>
        </row>
        <row r="340">
          <cell r="A340" t="str">
            <v>J3160128</v>
          </cell>
          <cell r="B340" t="str">
            <v>XC 421 Disc 27,5 Black</v>
          </cell>
          <cell r="C340" t="str">
            <v>-</v>
          </cell>
          <cell r="F340">
            <v>28</v>
          </cell>
          <cell r="H340" t="str">
            <v>J3160128</v>
          </cell>
          <cell r="I340">
            <v>0</v>
          </cell>
          <cell r="J340">
            <v>11</v>
          </cell>
        </row>
        <row r="341">
          <cell r="A341" t="str">
            <v>J3160132</v>
          </cell>
          <cell r="B341" t="str">
            <v>XC 421 Disc 27,5 Black</v>
          </cell>
          <cell r="C341" t="str">
            <v>-</v>
          </cell>
          <cell r="F341">
            <v>32</v>
          </cell>
          <cell r="H341" t="str">
            <v>J3160132</v>
          </cell>
          <cell r="I341">
            <v>0</v>
          </cell>
          <cell r="J341">
            <v>11</v>
          </cell>
        </row>
        <row r="342">
          <cell r="A342" t="str">
            <v>J2580132</v>
          </cell>
          <cell r="B342" t="str">
            <v>XM 319 Disc 29 Black</v>
          </cell>
          <cell r="C342" t="str">
            <v>-</v>
          </cell>
          <cell r="F342">
            <v>32</v>
          </cell>
          <cell r="H342" t="str">
            <v>J2580132</v>
          </cell>
          <cell r="I342">
            <v>0</v>
          </cell>
          <cell r="J342">
            <v>10.5</v>
          </cell>
        </row>
        <row r="343">
          <cell r="A343" t="str">
            <v>J2580136</v>
          </cell>
          <cell r="B343" t="str">
            <v>XM 319 Disc 29 Black</v>
          </cell>
          <cell r="C343" t="str">
            <v>-</v>
          </cell>
          <cell r="F343">
            <v>36</v>
          </cell>
          <cell r="H343" t="str">
            <v>J2580136</v>
          </cell>
          <cell r="I343">
            <v>0</v>
          </cell>
          <cell r="J343">
            <v>10.5</v>
          </cell>
        </row>
        <row r="344">
          <cell r="A344" t="str">
            <v>J2570132</v>
          </cell>
          <cell r="B344" t="str">
            <v>XM 319 Disc 27,5 Black</v>
          </cell>
          <cell r="C344" t="str">
            <v>-</v>
          </cell>
          <cell r="F344">
            <v>32</v>
          </cell>
          <cell r="H344" t="str">
            <v>J2570132</v>
          </cell>
          <cell r="I344">
            <v>0</v>
          </cell>
          <cell r="J344">
            <v>10.4</v>
          </cell>
        </row>
        <row r="345">
          <cell r="A345" t="str">
            <v>J2570136</v>
          </cell>
          <cell r="B345" t="str">
            <v>XM 319 Disc 27,5 Black</v>
          </cell>
          <cell r="C345" t="str">
            <v>-</v>
          </cell>
          <cell r="F345">
            <v>36</v>
          </cell>
          <cell r="H345" t="str">
            <v>J2570136</v>
          </cell>
          <cell r="I345">
            <v>0</v>
          </cell>
          <cell r="J345">
            <v>10.4</v>
          </cell>
        </row>
        <row r="346">
          <cell r="A346" t="str">
            <v>J2560132</v>
          </cell>
          <cell r="B346" t="str">
            <v>XM 319 Disc 26 Black</v>
          </cell>
          <cell r="C346" t="str">
            <v>-</v>
          </cell>
          <cell r="F346">
            <v>32</v>
          </cell>
          <cell r="H346" t="str">
            <v>J2560132</v>
          </cell>
          <cell r="I346">
            <v>0</v>
          </cell>
          <cell r="J346">
            <v>10.3</v>
          </cell>
        </row>
        <row r="347">
          <cell r="A347" t="str">
            <v>J2560136</v>
          </cell>
          <cell r="B347" t="str">
            <v>XM 319 Disc 26 Black</v>
          </cell>
          <cell r="C347" t="str">
            <v>-</v>
          </cell>
          <cell r="F347">
            <v>36</v>
          </cell>
          <cell r="H347" t="str">
            <v>J2560136</v>
          </cell>
          <cell r="I347">
            <v>0</v>
          </cell>
          <cell r="J347">
            <v>10.3</v>
          </cell>
        </row>
        <row r="348">
          <cell r="A348" t="str">
            <v>J2720132</v>
          </cell>
          <cell r="B348" t="str">
            <v>XM 119 Disc 29 Black</v>
          </cell>
          <cell r="C348" t="str">
            <v>-</v>
          </cell>
          <cell r="F348">
            <v>32</v>
          </cell>
          <cell r="H348" t="str">
            <v>J2720132</v>
          </cell>
          <cell r="I348">
            <v>0</v>
          </cell>
          <cell r="J348">
            <v>9.6</v>
          </cell>
        </row>
        <row r="349">
          <cell r="A349" t="str">
            <v>J2720136</v>
          </cell>
          <cell r="B349" t="str">
            <v>XM 119 Disc 29 Black</v>
          </cell>
          <cell r="C349" t="str">
            <v>-</v>
          </cell>
          <cell r="F349">
            <v>36</v>
          </cell>
          <cell r="H349" t="str">
            <v>J2720136</v>
          </cell>
          <cell r="I349">
            <v>0</v>
          </cell>
          <cell r="J349">
            <v>9.6</v>
          </cell>
        </row>
        <row r="350">
          <cell r="A350" t="str">
            <v>J2590132</v>
          </cell>
          <cell r="B350" t="str">
            <v>XM 119 Disc 27,5 Black</v>
          </cell>
          <cell r="C350" t="str">
            <v>-</v>
          </cell>
          <cell r="F350">
            <v>32</v>
          </cell>
          <cell r="H350" t="str">
            <v>J2590132</v>
          </cell>
          <cell r="I350">
            <v>0</v>
          </cell>
          <cell r="J350">
            <v>9.5</v>
          </cell>
        </row>
        <row r="351">
          <cell r="A351" t="str">
            <v>J2680132</v>
          </cell>
          <cell r="B351" t="str">
            <v>XM 119 Disc 26 Black</v>
          </cell>
          <cell r="C351" t="str">
            <v>-</v>
          </cell>
          <cell r="F351">
            <v>32</v>
          </cell>
          <cell r="H351" t="str">
            <v>J2680132</v>
          </cell>
          <cell r="I351">
            <v>0</v>
          </cell>
          <cell r="J351">
            <v>9.4</v>
          </cell>
        </row>
        <row r="352">
          <cell r="A352" t="str">
            <v>J3190132</v>
          </cell>
          <cell r="B352" t="str">
            <v>XM 824 Disc 29 Black</v>
          </cell>
          <cell r="C352" t="str">
            <v>-</v>
          </cell>
          <cell r="F352">
            <v>32</v>
          </cell>
          <cell r="H352" t="str">
            <v>J3190132</v>
          </cell>
          <cell r="I352">
            <v>0</v>
          </cell>
          <cell r="J352">
            <v>25.1</v>
          </cell>
        </row>
        <row r="353">
          <cell r="A353" t="str">
            <v>J3180132</v>
          </cell>
          <cell r="B353" t="str">
            <v>XM 824 Disc 27,5 Black</v>
          </cell>
          <cell r="C353" t="str">
            <v>-</v>
          </cell>
          <cell r="F353">
            <v>32</v>
          </cell>
          <cell r="H353" t="str">
            <v>J3180132</v>
          </cell>
          <cell r="I353">
            <v>0</v>
          </cell>
          <cell r="J353">
            <v>25</v>
          </cell>
        </row>
        <row r="354">
          <cell r="A354" t="str">
            <v>J3210132</v>
          </cell>
          <cell r="B354" t="str">
            <v>XM 624 Disc 29 Black</v>
          </cell>
          <cell r="C354" t="str">
            <v>-</v>
          </cell>
          <cell r="F354">
            <v>32</v>
          </cell>
          <cell r="H354" t="str">
            <v>J3210132</v>
          </cell>
          <cell r="I354">
            <v>0</v>
          </cell>
          <cell r="J354">
            <v>13.4</v>
          </cell>
        </row>
        <row r="355">
          <cell r="A355" t="str">
            <v>J3200132</v>
          </cell>
          <cell r="B355" t="str">
            <v>XM 624 Disc 27,5 Black</v>
          </cell>
          <cell r="C355" t="str">
            <v>-</v>
          </cell>
          <cell r="F355">
            <v>32</v>
          </cell>
          <cell r="H355" t="str">
            <v>J3200132</v>
          </cell>
          <cell r="I355">
            <v>0</v>
          </cell>
          <cell r="J355">
            <v>13.3</v>
          </cell>
        </row>
        <row r="356">
          <cell r="A356" t="str">
            <v>J3230132</v>
          </cell>
          <cell r="B356" t="str">
            <v>XM 424 Disc 29 Black</v>
          </cell>
          <cell r="C356" t="str">
            <v>-</v>
          </cell>
          <cell r="F356">
            <v>32</v>
          </cell>
          <cell r="H356" t="str">
            <v>J3230132</v>
          </cell>
          <cell r="I356">
            <v>0</v>
          </cell>
          <cell r="J356">
            <v>11.4</v>
          </cell>
        </row>
        <row r="357">
          <cell r="A357" t="str">
            <v>J3220132</v>
          </cell>
          <cell r="B357" t="str">
            <v>XM 424 Disc 27,5 Black</v>
          </cell>
          <cell r="C357" t="str">
            <v>-</v>
          </cell>
          <cell r="F357">
            <v>32</v>
          </cell>
          <cell r="H357" t="str">
            <v>J3220132</v>
          </cell>
          <cell r="I357">
            <v>0</v>
          </cell>
          <cell r="J357">
            <v>11.3</v>
          </cell>
        </row>
        <row r="358">
          <cell r="A358" t="str">
            <v>J3620128</v>
          </cell>
          <cell r="B358" t="str">
            <v>XM 430 Disc 29</v>
          </cell>
          <cell r="C358" t="str">
            <v>-</v>
          </cell>
          <cell r="F358" t="str">
            <v>28</v>
          </cell>
          <cell r="H358" t="str">
            <v>J3620128</v>
          </cell>
          <cell r="I358">
            <v>0</v>
          </cell>
          <cell r="J358">
            <v>15.1</v>
          </cell>
        </row>
        <row r="359">
          <cell r="A359" t="str">
            <v>J3610128</v>
          </cell>
          <cell r="B359" t="str">
            <v>XM 430 Disc 27,5</v>
          </cell>
          <cell r="C359" t="str">
            <v>-</v>
          </cell>
          <cell r="F359" t="str">
            <v>28</v>
          </cell>
          <cell r="H359" t="str">
            <v>J3610128</v>
          </cell>
          <cell r="I359">
            <v>0</v>
          </cell>
          <cell r="J359">
            <v>15</v>
          </cell>
        </row>
        <row r="360">
          <cell r="A360" t="str">
            <v>J3250132</v>
          </cell>
          <cell r="B360" t="str">
            <v>EN 827 Disc 29 Black</v>
          </cell>
          <cell r="C360" t="str">
            <v>-</v>
          </cell>
          <cell r="F360">
            <v>32</v>
          </cell>
          <cell r="H360" t="str">
            <v>J3250132</v>
          </cell>
          <cell r="I360">
            <v>0</v>
          </cell>
          <cell r="J360">
            <v>25.4</v>
          </cell>
        </row>
        <row r="361">
          <cell r="A361" t="str">
            <v>J3240132</v>
          </cell>
          <cell r="B361" t="str">
            <v>EN 827 Disc 27,5 Black</v>
          </cell>
          <cell r="C361" t="str">
            <v>-</v>
          </cell>
          <cell r="F361">
            <v>32</v>
          </cell>
          <cell r="H361" t="str">
            <v>J3240132</v>
          </cell>
          <cell r="I361">
            <v>0</v>
          </cell>
          <cell r="J361">
            <v>25.3</v>
          </cell>
        </row>
        <row r="362">
          <cell r="A362" t="str">
            <v>J3270132</v>
          </cell>
          <cell r="B362" t="str">
            <v>EN 627 Disc 29 Black</v>
          </cell>
          <cell r="C362" t="str">
            <v>-</v>
          </cell>
          <cell r="F362">
            <v>32</v>
          </cell>
          <cell r="H362" t="str">
            <v>J3270132</v>
          </cell>
          <cell r="I362">
            <v>0</v>
          </cell>
          <cell r="J362">
            <v>13.6</v>
          </cell>
        </row>
        <row r="363">
          <cell r="A363" t="str">
            <v>J3260132</v>
          </cell>
          <cell r="B363" t="str">
            <v>EN 627 Disc 27,5 Black</v>
          </cell>
          <cell r="C363" t="str">
            <v>-</v>
          </cell>
          <cell r="F363">
            <v>32</v>
          </cell>
          <cell r="H363" t="str">
            <v>J3260132</v>
          </cell>
          <cell r="I363">
            <v>0</v>
          </cell>
          <cell r="J363">
            <v>13.5</v>
          </cell>
        </row>
        <row r="364">
          <cell r="A364" t="str">
            <v>J3290132</v>
          </cell>
          <cell r="B364" t="str">
            <v>EN 427 Disc 29 Black</v>
          </cell>
          <cell r="C364" t="str">
            <v>-</v>
          </cell>
          <cell r="F364">
            <v>32</v>
          </cell>
          <cell r="H364" t="str">
            <v>J3290132</v>
          </cell>
          <cell r="I364">
            <v>0</v>
          </cell>
          <cell r="J364">
            <v>11.7</v>
          </cell>
        </row>
        <row r="365">
          <cell r="A365" t="str">
            <v>J3280132</v>
          </cell>
          <cell r="B365" t="str">
            <v>EN 427 Disc 27,5 Black</v>
          </cell>
          <cell r="C365" t="str">
            <v>-</v>
          </cell>
          <cell r="F365">
            <v>32</v>
          </cell>
          <cell r="H365" t="str">
            <v>J3280132</v>
          </cell>
          <cell r="I365">
            <v>0</v>
          </cell>
          <cell r="J365">
            <v>11.6</v>
          </cell>
        </row>
        <row r="366">
          <cell r="A366" t="str">
            <v>J3540132</v>
          </cell>
          <cell r="B366" t="str">
            <v>EX 830 Disc 29 Black</v>
          </cell>
          <cell r="C366" t="str">
            <v>-</v>
          </cell>
          <cell r="F366" t="str">
            <v>28</v>
          </cell>
          <cell r="H366" t="str">
            <v>J3540132</v>
          </cell>
          <cell r="I366">
            <v>0</v>
          </cell>
          <cell r="J366">
            <v>25.7</v>
          </cell>
        </row>
        <row r="367">
          <cell r="A367" t="str">
            <v>J3300132</v>
          </cell>
          <cell r="B367" t="str">
            <v>EX 830 Disc 27,5 Black</v>
          </cell>
          <cell r="C367" t="str">
            <v>-</v>
          </cell>
          <cell r="F367">
            <v>32</v>
          </cell>
          <cell r="H367" t="str">
            <v>J3300132</v>
          </cell>
          <cell r="I367">
            <v>0</v>
          </cell>
          <cell r="J367">
            <v>25.6</v>
          </cell>
        </row>
        <row r="368">
          <cell r="A368" t="str">
            <v>J3300136</v>
          </cell>
          <cell r="B368" t="str">
            <v>EX 830 Disc 27,5 Black</v>
          </cell>
          <cell r="C368" t="str">
            <v>-</v>
          </cell>
          <cell r="F368" t="str">
            <v>36</v>
          </cell>
          <cell r="H368" t="str">
            <v>J3300136</v>
          </cell>
          <cell r="I368">
            <v>0</v>
          </cell>
          <cell r="J368">
            <v>25.6</v>
          </cell>
        </row>
        <row r="369">
          <cell r="A369" t="str">
            <v>J2900132</v>
          </cell>
          <cell r="B369" t="str">
            <v>EX 729 Disc 27,5 Black</v>
          </cell>
          <cell r="C369" t="str">
            <v>-</v>
          </cell>
          <cell r="F369">
            <v>32</v>
          </cell>
          <cell r="H369" t="str">
            <v>J2900132</v>
          </cell>
          <cell r="I369">
            <v>0</v>
          </cell>
          <cell r="J369">
            <v>24.5</v>
          </cell>
        </row>
        <row r="370">
          <cell r="A370" t="str">
            <v>J2830132</v>
          </cell>
          <cell r="B370" t="str">
            <v>EX 729 Disc Black</v>
          </cell>
          <cell r="C370" t="str">
            <v>-</v>
          </cell>
          <cell r="F370">
            <v>32</v>
          </cell>
          <cell r="H370" t="str">
            <v>J2830132</v>
          </cell>
          <cell r="I370">
            <v>0</v>
          </cell>
          <cell r="J370">
            <v>24.4</v>
          </cell>
        </row>
        <row r="371">
          <cell r="A371" t="str">
            <v>J2830136</v>
          </cell>
          <cell r="B371" t="str">
            <v>EX 729 Disc Black</v>
          </cell>
          <cell r="C371" t="str">
            <v>-</v>
          </cell>
          <cell r="F371">
            <v>36</v>
          </cell>
          <cell r="H371" t="str">
            <v>J2830136</v>
          </cell>
          <cell r="I371">
            <v>0</v>
          </cell>
          <cell r="J371">
            <v>24.4</v>
          </cell>
        </row>
        <row r="372">
          <cell r="A372" t="str">
            <v>J3550132</v>
          </cell>
          <cell r="B372" t="str">
            <v>EX 630 Disc 29 Black</v>
          </cell>
          <cell r="C372" t="str">
            <v>-</v>
          </cell>
          <cell r="F372" t="str">
            <v>28</v>
          </cell>
          <cell r="H372" t="str">
            <v>J3550132</v>
          </cell>
          <cell r="I372">
            <v>0</v>
          </cell>
          <cell r="J372">
            <v>15.1</v>
          </cell>
        </row>
        <row r="373">
          <cell r="A373" t="str">
            <v>J3310132</v>
          </cell>
          <cell r="B373" t="str">
            <v>EX 630 Disc 27,5 Black</v>
          </cell>
          <cell r="C373" t="str">
            <v>-</v>
          </cell>
          <cell r="F373">
            <v>32</v>
          </cell>
          <cell r="H373" t="str">
            <v>J3310132</v>
          </cell>
          <cell r="I373">
            <v>0</v>
          </cell>
          <cell r="J373">
            <v>15</v>
          </cell>
        </row>
        <row r="374">
          <cell r="A374" t="str">
            <v>J3310136</v>
          </cell>
          <cell r="B374" t="str">
            <v>EX 630 Disc 27,5 Black</v>
          </cell>
          <cell r="C374" t="str">
            <v>-</v>
          </cell>
          <cell r="F374" t="str">
            <v>36</v>
          </cell>
          <cell r="H374" t="str">
            <v>J3310136</v>
          </cell>
          <cell r="I374">
            <v>0</v>
          </cell>
          <cell r="J374">
            <v>15</v>
          </cell>
        </row>
        <row r="375">
          <cell r="A375" t="str">
            <v>J2380132</v>
          </cell>
          <cell r="B375" t="str">
            <v>CXP Pro Black</v>
          </cell>
          <cell r="C375" t="str">
            <v>-</v>
          </cell>
          <cell r="F375">
            <v>32</v>
          </cell>
          <cell r="H375" t="str">
            <v>J2380132</v>
          </cell>
          <cell r="I375">
            <v>0</v>
          </cell>
          <cell r="J375">
            <v>25</v>
          </cell>
        </row>
        <row r="376">
          <cell r="A376" t="str">
            <v>J2380136</v>
          </cell>
          <cell r="B376" t="str">
            <v>CXP Pro Black</v>
          </cell>
          <cell r="C376" t="str">
            <v>-</v>
          </cell>
          <cell r="F376">
            <v>36</v>
          </cell>
          <cell r="H376" t="str">
            <v>J2380136</v>
          </cell>
          <cell r="I376">
            <v>0</v>
          </cell>
          <cell r="J376">
            <v>25</v>
          </cell>
        </row>
        <row r="377">
          <cell r="A377" t="str">
            <v>J2390128</v>
          </cell>
          <cell r="B377" t="str">
            <v>CXP Elite Black</v>
          </cell>
          <cell r="C377" t="str">
            <v>-</v>
          </cell>
          <cell r="F377">
            <v>28</v>
          </cell>
          <cell r="H377" t="str">
            <v>J2390128</v>
          </cell>
          <cell r="I377">
            <v>0</v>
          </cell>
          <cell r="J377">
            <v>12.5</v>
          </cell>
        </row>
        <row r="378">
          <cell r="A378" t="str">
            <v>J2390132</v>
          </cell>
          <cell r="B378" t="str">
            <v>CXP Elite Black</v>
          </cell>
          <cell r="C378" t="str">
            <v>-</v>
          </cell>
          <cell r="F378">
            <v>32</v>
          </cell>
          <cell r="H378" t="str">
            <v>J2390132</v>
          </cell>
          <cell r="I378">
            <v>0</v>
          </cell>
          <cell r="J378">
            <v>12.5</v>
          </cell>
        </row>
        <row r="379">
          <cell r="A379" t="str">
            <v>J2400132</v>
          </cell>
          <cell r="B379" t="str">
            <v xml:space="preserve">CXP Black </v>
          </cell>
          <cell r="C379" t="str">
            <v>-</v>
          </cell>
          <cell r="F379">
            <v>32</v>
          </cell>
          <cell r="H379" t="str">
            <v>J2400132</v>
          </cell>
          <cell r="I379">
            <v>0</v>
          </cell>
          <cell r="J379">
            <v>11</v>
          </cell>
        </row>
        <row r="380">
          <cell r="A380" t="str">
            <v>J2410132</v>
          </cell>
          <cell r="B380" t="str">
            <v>Open Pro T CD</v>
          </cell>
          <cell r="C380" t="str">
            <v>-</v>
          </cell>
          <cell r="F380">
            <v>32</v>
          </cell>
          <cell r="H380" t="str">
            <v>J2410132</v>
          </cell>
          <cell r="I380">
            <v>0</v>
          </cell>
          <cell r="J380">
            <v>28.1</v>
          </cell>
        </row>
        <row r="381">
          <cell r="A381" t="str">
            <v>J2410232</v>
          </cell>
          <cell r="B381" t="str">
            <v>Open Pro T Silver</v>
          </cell>
          <cell r="C381" t="str">
            <v>-</v>
          </cell>
          <cell r="F381">
            <v>32</v>
          </cell>
          <cell r="H381" t="str">
            <v>J2410232</v>
          </cell>
          <cell r="I381">
            <v>0</v>
          </cell>
          <cell r="J381">
            <v>22.6</v>
          </cell>
        </row>
        <row r="382">
          <cell r="A382" t="str">
            <v>J2410236</v>
          </cell>
          <cell r="B382" t="str">
            <v>Open Pro T Silver</v>
          </cell>
          <cell r="C382" t="str">
            <v>-</v>
          </cell>
          <cell r="F382">
            <v>36</v>
          </cell>
          <cell r="H382" t="str">
            <v>J2410236</v>
          </cell>
          <cell r="I382">
            <v>0</v>
          </cell>
          <cell r="J382">
            <v>22.6</v>
          </cell>
        </row>
        <row r="383">
          <cell r="A383" t="str">
            <v>J3450124</v>
          </cell>
          <cell r="B383" t="str">
            <v>Open Pro C Disc UST</v>
          </cell>
          <cell r="C383" t="str">
            <v>-</v>
          </cell>
          <cell r="F383">
            <v>24</v>
          </cell>
          <cell r="H383" t="str">
            <v>J3450124</v>
          </cell>
          <cell r="I383">
            <v>0</v>
          </cell>
          <cell r="J383">
            <v>43</v>
          </cell>
        </row>
        <row r="384">
          <cell r="A384" t="str">
            <v>J3450128</v>
          </cell>
          <cell r="B384" t="str">
            <v>Open Pro C Disc UST</v>
          </cell>
          <cell r="C384" t="str">
            <v>-</v>
          </cell>
          <cell r="F384">
            <v>28</v>
          </cell>
          <cell r="H384" t="str">
            <v>J3450128</v>
          </cell>
          <cell r="I384">
            <v>0</v>
          </cell>
          <cell r="J384">
            <v>43</v>
          </cell>
        </row>
        <row r="385">
          <cell r="A385" t="str">
            <v>J3450132</v>
          </cell>
          <cell r="B385" t="str">
            <v>Open Pro C Disc UST</v>
          </cell>
          <cell r="C385" t="str">
            <v>-</v>
          </cell>
          <cell r="F385">
            <v>32</v>
          </cell>
          <cell r="H385" t="str">
            <v>J3450132</v>
          </cell>
          <cell r="I385">
            <v>0</v>
          </cell>
          <cell r="J385">
            <v>43</v>
          </cell>
        </row>
        <row r="386">
          <cell r="A386" t="str">
            <v>J3430124</v>
          </cell>
          <cell r="B386" t="str">
            <v>Open Pro C UST</v>
          </cell>
          <cell r="C386" t="str">
            <v>-</v>
          </cell>
          <cell r="F386">
            <v>24</v>
          </cell>
          <cell r="H386" t="str">
            <v>J3430124</v>
          </cell>
          <cell r="I386">
            <v>0</v>
          </cell>
          <cell r="J386">
            <v>39</v>
          </cell>
        </row>
        <row r="387">
          <cell r="A387" t="str">
            <v>J3430128</v>
          </cell>
          <cell r="B387" t="str">
            <v>Open Pro C UST</v>
          </cell>
          <cell r="C387" t="str">
            <v>-</v>
          </cell>
          <cell r="F387">
            <v>28</v>
          </cell>
          <cell r="H387" t="str">
            <v>J3430128</v>
          </cell>
          <cell r="I387">
            <v>0</v>
          </cell>
          <cell r="J387">
            <v>39</v>
          </cell>
        </row>
        <row r="388">
          <cell r="A388" t="str">
            <v>J3430132</v>
          </cell>
          <cell r="B388" t="str">
            <v>Open Pro C UST</v>
          </cell>
          <cell r="C388" t="str">
            <v>-</v>
          </cell>
          <cell r="F388">
            <v>32</v>
          </cell>
          <cell r="H388" t="str">
            <v>J3430132</v>
          </cell>
          <cell r="I388">
            <v>0</v>
          </cell>
          <cell r="J388">
            <v>39</v>
          </cell>
        </row>
        <row r="389">
          <cell r="A389" t="str">
            <v>J2420132</v>
          </cell>
          <cell r="B389" t="str">
            <v>Open Pro C CD</v>
          </cell>
          <cell r="C389" t="str">
            <v>-</v>
          </cell>
          <cell r="F389">
            <v>32</v>
          </cell>
          <cell r="H389" t="str">
            <v>J2420132</v>
          </cell>
          <cell r="I389">
            <v>0</v>
          </cell>
          <cell r="J389">
            <v>28.1</v>
          </cell>
        </row>
        <row r="390">
          <cell r="A390" t="str">
            <v>J2420136</v>
          </cell>
          <cell r="B390" t="str">
            <v>Open Pro C CD</v>
          </cell>
          <cell r="C390" t="str">
            <v>-</v>
          </cell>
          <cell r="F390">
            <v>36</v>
          </cell>
          <cell r="H390" t="str">
            <v>J2420136</v>
          </cell>
          <cell r="I390">
            <v>0</v>
          </cell>
          <cell r="J390">
            <v>28.1</v>
          </cell>
        </row>
        <row r="391">
          <cell r="A391" t="str">
            <v>J2420228</v>
          </cell>
          <cell r="B391" t="str">
            <v>Open Pro C Black</v>
          </cell>
          <cell r="C391" t="str">
            <v>-</v>
          </cell>
          <cell r="F391">
            <v>28</v>
          </cell>
          <cell r="H391" t="str">
            <v>J2420228</v>
          </cell>
          <cell r="I391">
            <v>0</v>
          </cell>
          <cell r="J391">
            <v>25.3</v>
          </cell>
        </row>
        <row r="392">
          <cell r="A392" t="str">
            <v>J2420232</v>
          </cell>
          <cell r="B392" t="str">
            <v>Open Pro C Black</v>
          </cell>
          <cell r="C392" t="str">
            <v>-</v>
          </cell>
          <cell r="F392">
            <v>32</v>
          </cell>
          <cell r="H392" t="str">
            <v>J2420232</v>
          </cell>
          <cell r="I392">
            <v>0</v>
          </cell>
          <cell r="J392">
            <v>25.3</v>
          </cell>
        </row>
        <row r="393">
          <cell r="A393" t="str">
            <v>J2420236</v>
          </cell>
          <cell r="B393" t="str">
            <v>Open Pro C Black</v>
          </cell>
          <cell r="C393" t="str">
            <v>-</v>
          </cell>
          <cell r="F393">
            <v>36</v>
          </cell>
          <cell r="H393" t="str">
            <v>J2420236</v>
          </cell>
          <cell r="I393">
            <v>0</v>
          </cell>
          <cell r="J393">
            <v>25.3</v>
          </cell>
        </row>
        <row r="394">
          <cell r="A394" t="str">
            <v>J2420332</v>
          </cell>
          <cell r="B394" t="str">
            <v>Open Pro C Black - 650</v>
          </cell>
          <cell r="C394" t="str">
            <v>-</v>
          </cell>
          <cell r="F394">
            <v>32</v>
          </cell>
          <cell r="H394" t="str">
            <v>J2420332</v>
          </cell>
          <cell r="I394">
            <v>0</v>
          </cell>
          <cell r="J394">
            <v>25.3</v>
          </cell>
        </row>
        <row r="395">
          <cell r="A395" t="str">
            <v>J2420432</v>
          </cell>
          <cell r="B395" t="str">
            <v>Open Pro C Silver</v>
          </cell>
          <cell r="C395" t="str">
            <v>-</v>
          </cell>
          <cell r="F395">
            <v>32</v>
          </cell>
          <cell r="H395" t="str">
            <v>J2420432</v>
          </cell>
          <cell r="I395">
            <v>0</v>
          </cell>
          <cell r="J395">
            <v>22.6</v>
          </cell>
        </row>
        <row r="396">
          <cell r="A396" t="str">
            <v>J2420436</v>
          </cell>
          <cell r="B396" t="str">
            <v>Open Pro C Silver</v>
          </cell>
          <cell r="C396" t="str">
            <v>-</v>
          </cell>
          <cell r="F396">
            <v>36</v>
          </cell>
          <cell r="H396" t="str">
            <v>J2420436</v>
          </cell>
          <cell r="I396">
            <v>0</v>
          </cell>
          <cell r="J396">
            <v>22.6</v>
          </cell>
        </row>
        <row r="397">
          <cell r="A397" t="str">
            <v>J2430132</v>
          </cell>
          <cell r="B397" t="str">
            <v>Open Elite Black</v>
          </cell>
          <cell r="C397" t="str">
            <v>-</v>
          </cell>
          <cell r="F397">
            <v>32</v>
          </cell>
          <cell r="H397" t="str">
            <v>J2430132</v>
          </cell>
          <cell r="I397">
            <v>0</v>
          </cell>
          <cell r="J397">
            <v>13</v>
          </cell>
        </row>
        <row r="398">
          <cell r="A398" t="str">
            <v>J2430136</v>
          </cell>
          <cell r="B398" t="str">
            <v>Open Elite Black</v>
          </cell>
          <cell r="C398" t="str">
            <v>-</v>
          </cell>
          <cell r="F398">
            <v>36</v>
          </cell>
          <cell r="H398" t="str">
            <v>J2430136</v>
          </cell>
          <cell r="I398">
            <v>0</v>
          </cell>
          <cell r="J398">
            <v>13</v>
          </cell>
        </row>
        <row r="399">
          <cell r="A399" t="str">
            <v>J2430232</v>
          </cell>
          <cell r="B399" t="str">
            <v>Open Elite Silver</v>
          </cell>
          <cell r="C399" t="str">
            <v>-</v>
          </cell>
          <cell r="F399">
            <v>32</v>
          </cell>
          <cell r="H399" t="str">
            <v>J2430232</v>
          </cell>
          <cell r="I399">
            <v>0</v>
          </cell>
          <cell r="J399">
            <v>11.2</v>
          </cell>
        </row>
        <row r="400">
          <cell r="A400" t="str">
            <v>J2430236</v>
          </cell>
          <cell r="B400" t="str">
            <v>Open Elite Silver</v>
          </cell>
          <cell r="C400" t="str">
            <v>-</v>
          </cell>
          <cell r="F400">
            <v>36</v>
          </cell>
          <cell r="H400" t="str">
            <v>J2430236</v>
          </cell>
          <cell r="I400">
            <v>0</v>
          </cell>
          <cell r="J400">
            <v>11.2</v>
          </cell>
        </row>
        <row r="401">
          <cell r="A401" t="str">
            <v>J2440132</v>
          </cell>
          <cell r="B401" t="str">
            <v>A 719 Black</v>
          </cell>
          <cell r="C401" t="str">
            <v>-</v>
          </cell>
          <cell r="F401">
            <v>32</v>
          </cell>
          <cell r="H401" t="str">
            <v>J2440132</v>
          </cell>
          <cell r="I401">
            <v>0</v>
          </cell>
          <cell r="J401">
            <v>24.8</v>
          </cell>
        </row>
        <row r="402">
          <cell r="A402" t="str">
            <v>J2440136</v>
          </cell>
          <cell r="B402" t="str">
            <v>A 719 Black</v>
          </cell>
          <cell r="C402" t="str">
            <v>-</v>
          </cell>
          <cell r="F402" t="str">
            <v>36</v>
          </cell>
          <cell r="H402" t="str">
            <v>J2440136</v>
          </cell>
          <cell r="I402">
            <v>0</v>
          </cell>
          <cell r="J402">
            <v>24.8</v>
          </cell>
        </row>
        <row r="403">
          <cell r="A403" t="str">
            <v>J2450132</v>
          </cell>
          <cell r="B403" t="str">
            <v>A 319 Black</v>
          </cell>
          <cell r="C403" t="str">
            <v>-</v>
          </cell>
          <cell r="F403">
            <v>32</v>
          </cell>
          <cell r="H403" t="str">
            <v>J2450132</v>
          </cell>
          <cell r="I403">
            <v>0</v>
          </cell>
          <cell r="J403">
            <v>13.6</v>
          </cell>
        </row>
        <row r="404">
          <cell r="A404" t="str">
            <v>J2450136</v>
          </cell>
          <cell r="B404" t="str">
            <v>A 319 Black</v>
          </cell>
          <cell r="C404" t="str">
            <v>-</v>
          </cell>
          <cell r="F404">
            <v>36</v>
          </cell>
          <cell r="H404" t="str">
            <v>J2450136</v>
          </cell>
          <cell r="I404">
            <v>0</v>
          </cell>
          <cell r="J404">
            <v>13.6</v>
          </cell>
        </row>
        <row r="405">
          <cell r="A405" t="str">
            <v>J2450232</v>
          </cell>
          <cell r="B405" t="str">
            <v>A 319 Silver</v>
          </cell>
          <cell r="C405" t="str">
            <v>-</v>
          </cell>
          <cell r="F405">
            <v>32</v>
          </cell>
          <cell r="H405" t="str">
            <v>J2450232</v>
          </cell>
          <cell r="I405">
            <v>0</v>
          </cell>
          <cell r="J405">
            <v>12.6</v>
          </cell>
        </row>
        <row r="406">
          <cell r="A406" t="str">
            <v>J2450236</v>
          </cell>
          <cell r="B406" t="str">
            <v>A 319 Silver</v>
          </cell>
          <cell r="C406" t="str">
            <v>-</v>
          </cell>
          <cell r="F406">
            <v>36</v>
          </cell>
          <cell r="H406" t="str">
            <v>J2450236</v>
          </cell>
          <cell r="I406">
            <v>0</v>
          </cell>
          <cell r="J406">
            <v>12.6</v>
          </cell>
        </row>
        <row r="407">
          <cell r="A407" t="str">
            <v>J2460132</v>
          </cell>
          <cell r="B407" t="str">
            <v>A 119 Black</v>
          </cell>
          <cell r="C407" t="str">
            <v>-</v>
          </cell>
          <cell r="F407">
            <v>32</v>
          </cell>
          <cell r="H407" t="str">
            <v>J2460132</v>
          </cell>
          <cell r="I407">
            <v>0</v>
          </cell>
          <cell r="J407">
            <v>8.4</v>
          </cell>
        </row>
        <row r="408">
          <cell r="A408" t="str">
            <v>J2460136</v>
          </cell>
          <cell r="B408" t="str">
            <v>A 119 Black</v>
          </cell>
          <cell r="C408" t="str">
            <v>-</v>
          </cell>
          <cell r="F408">
            <v>36</v>
          </cell>
          <cell r="H408" t="str">
            <v>J2460136</v>
          </cell>
          <cell r="I408">
            <v>0</v>
          </cell>
          <cell r="J408">
            <v>8.4</v>
          </cell>
        </row>
        <row r="409">
          <cell r="A409" t="str">
            <v>V2720101</v>
          </cell>
          <cell r="B409" t="str">
            <v>MAVIC SPEED RELEASE</v>
          </cell>
          <cell r="C409" t="str">
            <v>12x100</v>
          </cell>
          <cell r="F409" t="str">
            <v>Front</v>
          </cell>
          <cell r="G409" t="str">
            <v>X1</v>
          </cell>
          <cell r="H409" t="str">
            <v>V2720101</v>
          </cell>
          <cell r="I409">
            <v>0</v>
          </cell>
          <cell r="J409">
            <v>25</v>
          </cell>
        </row>
        <row r="410">
          <cell r="A410" t="str">
            <v>V2720701</v>
          </cell>
          <cell r="B410" t="str">
            <v>MAVIC SPEED RELEASE</v>
          </cell>
          <cell r="C410" t="str">
            <v>12x110</v>
          </cell>
          <cell r="F410" t="str">
            <v>Front</v>
          </cell>
          <cell r="G410" t="str">
            <v>x1</v>
          </cell>
          <cell r="H410" t="str">
            <v>V2720701</v>
          </cell>
          <cell r="I410">
            <v>0</v>
          </cell>
          <cell r="J410">
            <v>25</v>
          </cell>
        </row>
        <row r="411">
          <cell r="A411" t="str">
            <v>V2720201</v>
          </cell>
          <cell r="B411" t="str">
            <v>MAVIC SPEED RELEASE</v>
          </cell>
          <cell r="C411" t="str">
            <v>12x142</v>
          </cell>
          <cell r="F411" t="str">
            <v>Rear</v>
          </cell>
          <cell r="G411" t="str">
            <v>X1</v>
          </cell>
          <cell r="H411" t="str">
            <v>V2720201</v>
          </cell>
          <cell r="I411">
            <v>0</v>
          </cell>
          <cell r="J411">
            <v>25</v>
          </cell>
        </row>
        <row r="412">
          <cell r="A412" t="str">
            <v>V2720301</v>
          </cell>
          <cell r="B412" t="str">
            <v>MAVIC SPEED RELEASE</v>
          </cell>
          <cell r="C412" t="str">
            <v>12x148</v>
          </cell>
          <cell r="F412" t="str">
            <v>Rear</v>
          </cell>
          <cell r="G412" t="str">
            <v>X1</v>
          </cell>
          <cell r="H412" t="str">
            <v>V2720301</v>
          </cell>
          <cell r="I412">
            <v>0</v>
          </cell>
          <cell r="J412">
            <v>25</v>
          </cell>
        </row>
        <row r="413">
          <cell r="A413" t="str">
            <v>V3300101</v>
          </cell>
          <cell r="B413" t="str">
            <v>MAVIC SPEED RELEASE READY THRU AXLE</v>
          </cell>
          <cell r="C413" t="str">
            <v>12x100</v>
          </cell>
          <cell r="F413" t="str">
            <v>Front</v>
          </cell>
          <cell r="G413" t="str">
            <v>X1</v>
          </cell>
          <cell r="H413" t="str">
            <v>V3300101</v>
          </cell>
          <cell r="I413">
            <v>0</v>
          </cell>
          <cell r="J413">
            <v>13.8</v>
          </cell>
        </row>
        <row r="414">
          <cell r="A414" t="str">
            <v>V3300501</v>
          </cell>
          <cell r="B414" t="str">
            <v>MAVIC SPEED RELEASE READY THRU AXLE</v>
          </cell>
          <cell r="C414" t="str">
            <v>12x110</v>
          </cell>
          <cell r="F414" t="str">
            <v>Front</v>
          </cell>
          <cell r="G414" t="str">
            <v>X1</v>
          </cell>
          <cell r="I414">
            <v>0</v>
          </cell>
          <cell r="J414">
            <v>13.8</v>
          </cell>
        </row>
        <row r="415">
          <cell r="A415" t="str">
            <v>V3300201</v>
          </cell>
          <cell r="B415" t="str">
            <v>MAVIC SPEED RELEASE READY THRU AXLE</v>
          </cell>
          <cell r="C415" t="str">
            <v>12x142</v>
          </cell>
          <cell r="F415" t="str">
            <v>Rear</v>
          </cell>
          <cell r="G415" t="str">
            <v>X1</v>
          </cell>
          <cell r="H415" t="str">
            <v>V3300201</v>
          </cell>
          <cell r="I415">
            <v>0</v>
          </cell>
          <cell r="J415">
            <v>13.8</v>
          </cell>
        </row>
        <row r="416">
          <cell r="A416" t="str">
            <v>V3300301</v>
          </cell>
          <cell r="B416" t="str">
            <v>MAVIC SPEED RELEASE READY THRU AXLE</v>
          </cell>
          <cell r="C416" t="str">
            <v>12x148</v>
          </cell>
          <cell r="F416" t="str">
            <v>Rear</v>
          </cell>
          <cell r="G416" t="str">
            <v>X1</v>
          </cell>
          <cell r="H416" t="str">
            <v>V3300401</v>
          </cell>
          <cell r="I416">
            <v>0</v>
          </cell>
          <cell r="J416">
            <v>13.8</v>
          </cell>
        </row>
        <row r="417">
          <cell r="A417" t="str">
            <v>V3560101</v>
          </cell>
          <cell r="B417" t="str">
            <v>35mm UST Valve for 20 to 29mm Deep rims</v>
          </cell>
          <cell r="H417" t="str">
            <v>V3560101</v>
          </cell>
          <cell r="J417">
            <v>6.5</v>
          </cell>
        </row>
        <row r="418">
          <cell r="A418" t="str">
            <v>V3310101</v>
          </cell>
          <cell r="B418" t="str">
            <v>57mm UST Valve for 30 to 45mm Deep rims</v>
          </cell>
          <cell r="H418" t="str">
            <v>V3310101</v>
          </cell>
          <cell r="J418">
            <v>8.5</v>
          </cell>
        </row>
        <row r="419">
          <cell r="A419" t="str">
            <v>V3310201</v>
          </cell>
          <cell r="B419" t="str">
            <v>80mm UST Valve for 46 to 66mm Deep rims</v>
          </cell>
          <cell r="H419" t="str">
            <v>V3310201</v>
          </cell>
          <cell r="J419">
            <v>12.5</v>
          </cell>
        </row>
        <row r="420">
          <cell r="A420" t="str">
            <v>V3420101</v>
          </cell>
          <cell r="B420" t="str">
            <v>10 x 25mm UST Tape for 19 to 22mm ROAD Rims (approx. 330 rims)</v>
          </cell>
          <cell r="H420" t="str">
            <v>V3420101</v>
          </cell>
          <cell r="J420">
            <v>480</v>
          </cell>
        </row>
        <row r="421">
          <cell r="A421" t="str">
            <v>V3390101</v>
          </cell>
          <cell r="B421" t="str">
            <v>10 x 25mm UST Tape for 21 to 24mm wide rims (approx. 330 rims)</v>
          </cell>
          <cell r="H421" t="str">
            <v>V3390101</v>
          </cell>
          <cell r="J421">
            <v>250</v>
          </cell>
        </row>
        <row r="422">
          <cell r="A422" t="str">
            <v>V3410101</v>
          </cell>
          <cell r="B422" t="str">
            <v>10 x 28mm UST Tape for 25 to 27mm wide rims (approx. 330 rims)</v>
          </cell>
          <cell r="H422" t="str">
            <v>V3410101</v>
          </cell>
          <cell r="J422">
            <v>280</v>
          </cell>
        </row>
        <row r="423">
          <cell r="A423" t="str">
            <v>V3400101</v>
          </cell>
          <cell r="B423" t="str">
            <v>10 x 32mm UST Tape for 30mm wide rims (approx. 330 rims)</v>
          </cell>
          <cell r="H423" t="str">
            <v>V3400101</v>
          </cell>
          <cell r="J423">
            <v>320</v>
          </cell>
        </row>
        <row r="424">
          <cell r="A424" t="str">
            <v>V3770101</v>
          </cell>
          <cell r="B424" t="str">
            <v>10 x 40mm UST Tape for 35mm wide rims +  (approx. 330 rims)</v>
          </cell>
          <cell r="H424" t="str">
            <v>V3770101</v>
          </cell>
          <cell r="J424">
            <v>400</v>
          </cell>
        </row>
        <row r="425">
          <cell r="A425" t="str">
            <v>V2680201</v>
          </cell>
          <cell r="B425" t="str">
            <v>12mmFtRoadAxleAdaptersQRM</v>
          </cell>
          <cell r="J425">
            <v>4.32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Z5285"/>
  <sheetViews>
    <sheetView tabSelected="1" topLeftCell="A2" workbookViewId="0">
      <selection activeCell="A5003" sqref="A5003"/>
    </sheetView>
  </sheetViews>
  <sheetFormatPr baseColWidth="10" defaultRowHeight="15"/>
  <cols>
    <col min="1" max="1" width="34.28515625" bestFit="1" customWidth="1"/>
    <col min="2" max="2" width="18" bestFit="1" customWidth="1"/>
    <col min="3" max="3" width="17.28515625" bestFit="1" customWidth="1"/>
    <col min="4" max="4" width="23.28515625" bestFit="1" customWidth="1"/>
    <col min="5" max="5" width="22.5703125" bestFit="1" customWidth="1"/>
    <col min="6" max="6" width="8" bestFit="1" customWidth="1"/>
    <col min="7" max="7" width="17.140625" bestFit="1" customWidth="1"/>
    <col min="8" max="8" width="10.7109375" bestFit="1" customWidth="1"/>
    <col min="9" max="9" width="24.28515625" bestFit="1" customWidth="1"/>
    <col min="10" max="10" width="35.7109375" bestFit="1" customWidth="1"/>
    <col min="11" max="11" width="49.42578125" bestFit="1" customWidth="1"/>
    <col min="12" max="12" width="48" bestFit="1" customWidth="1"/>
    <col min="13" max="13" width="49.42578125" bestFit="1" customWidth="1"/>
    <col min="14" max="14" width="48" bestFit="1" customWidth="1"/>
    <col min="15" max="15" width="34.28515625" bestFit="1" customWidth="1"/>
    <col min="16" max="16" width="5" bestFit="1" customWidth="1"/>
    <col min="17" max="17" width="8" bestFit="1" customWidth="1"/>
    <col min="18" max="18" width="7" bestFit="1" customWidth="1"/>
    <col min="19" max="19" width="35.28515625" bestFit="1" customWidth="1"/>
    <col min="20" max="20" width="9.85546875" bestFit="1" customWidth="1"/>
    <col min="21" max="21" width="12.42578125" bestFit="1" customWidth="1"/>
    <col min="22" max="22" width="12" bestFit="1" customWidth="1"/>
    <col min="23" max="23" width="13.28515625" bestFit="1" customWidth="1"/>
    <col min="24" max="24" width="10.140625" bestFit="1" customWidth="1"/>
    <col min="25" max="25" width="15.7109375" bestFit="1" customWidth="1"/>
    <col min="26" max="26" width="38.28515625" bestFit="1" customWidth="1"/>
    <col min="27" max="27" width="21.85546875" bestFit="1" customWidth="1"/>
    <col min="28" max="28" width="17.85546875" bestFit="1" customWidth="1"/>
    <col min="29" max="29" width="21" bestFit="1" customWidth="1"/>
    <col min="30" max="30" width="39.7109375" bestFit="1" customWidth="1"/>
    <col min="31" max="31" width="13" bestFit="1" customWidth="1"/>
    <col min="32" max="32" width="21" bestFit="1" customWidth="1"/>
    <col min="33" max="33" width="14.140625" bestFit="1" customWidth="1"/>
    <col min="34" max="34" width="14.7109375" bestFit="1" customWidth="1"/>
    <col min="35" max="35" width="9.42578125" bestFit="1" customWidth="1"/>
    <col min="36" max="36" width="10.85546875" bestFit="1" customWidth="1"/>
    <col min="37" max="37" width="10.140625" bestFit="1" customWidth="1"/>
    <col min="38" max="38" width="9.42578125" bestFit="1" customWidth="1"/>
    <col min="39" max="39" width="10.85546875" bestFit="1" customWidth="1"/>
    <col min="40" max="40" width="13.5703125" bestFit="1" customWidth="1"/>
    <col min="41" max="41" width="19.28515625" bestFit="1" customWidth="1"/>
    <col min="42" max="42" width="9.42578125" bestFit="1" customWidth="1"/>
    <col min="43" max="43" width="10.140625" bestFit="1" customWidth="1"/>
    <col min="44" max="44" width="11.5703125" bestFit="1" customWidth="1"/>
    <col min="45" max="45" width="12.28515625" bestFit="1" customWidth="1"/>
    <col min="46" max="46" width="9.42578125" bestFit="1" customWidth="1"/>
    <col min="47" max="47" width="10.85546875" bestFit="1" customWidth="1"/>
    <col min="48" max="48" width="40.85546875" bestFit="1" customWidth="1"/>
    <col min="49" max="49" width="36.42578125" bestFit="1" customWidth="1"/>
    <col min="50" max="50" width="15" bestFit="1" customWidth="1"/>
    <col min="51" max="51" width="41.42578125" bestFit="1" customWidth="1"/>
  </cols>
  <sheetData>
    <row r="1" spans="1:51" ht="59.25" hidden="1"/>
    <row r="2" spans="1:51">
      <c r="A2" s="249" t="s">
        <v>0</v>
      </c>
      <c r="B2" s="249"/>
      <c r="C2" s="249"/>
      <c r="D2" s="249"/>
      <c r="E2" s="249"/>
      <c r="F2" s="249"/>
      <c r="G2" s="249"/>
      <c r="H2" s="248" t="s">
        <v>1</v>
      </c>
      <c r="K2" s="248" t="s">
        <v>2</v>
      </c>
      <c r="Z2" s="248" t="s">
        <v>3</v>
      </c>
      <c r="AD2" s="248" t="s">
        <v>313</v>
      </c>
      <c r="AG2" s="248" t="s">
        <v>4</v>
      </c>
      <c r="AH2" s="248" t="s">
        <v>5</v>
      </c>
      <c r="AK2" s="248" t="s">
        <v>6</v>
      </c>
      <c r="AM2" s="250">
        <v>0.2</v>
      </c>
      <c r="AO2" s="248" t="s">
        <v>8</v>
      </c>
      <c r="AS2" s="248" t="s">
        <v>9</v>
      </c>
      <c r="AW2" s="248" t="s">
        <v>10</v>
      </c>
    </row>
    <row r="3" spans="1:51">
      <c r="A3" t="s">
        <v>11</v>
      </c>
      <c r="B3" t="s">
        <v>12</v>
      </c>
      <c r="C3" t="s">
        <v>13</v>
      </c>
      <c r="D3" t="s">
        <v>14</v>
      </c>
      <c r="E3" t="s">
        <v>15</v>
      </c>
      <c r="F3" t="s">
        <v>16</v>
      </c>
      <c r="G3" t="s">
        <v>314</v>
      </c>
      <c r="H3" t="s">
        <v>17</v>
      </c>
      <c r="I3" t="s">
        <v>18</v>
      </c>
      <c r="J3" t="s">
        <v>19</v>
      </c>
      <c r="K3" t="s">
        <v>315</v>
      </c>
      <c r="L3" t="s">
        <v>316</v>
      </c>
      <c r="M3" t="s">
        <v>317</v>
      </c>
      <c r="N3" t="s">
        <v>318</v>
      </c>
      <c r="O3" t="s">
        <v>20</v>
      </c>
      <c r="P3" t="s">
        <v>21</v>
      </c>
      <c r="Q3" t="s">
        <v>319</v>
      </c>
      <c r="R3" t="s">
        <v>320</v>
      </c>
      <c r="S3" t="s">
        <v>321</v>
      </c>
      <c r="T3" t="s">
        <v>322</v>
      </c>
      <c r="U3" t="s">
        <v>323</v>
      </c>
      <c r="V3" t="s">
        <v>22</v>
      </c>
      <c r="W3" t="s">
        <v>324</v>
      </c>
      <c r="X3" t="s">
        <v>325</v>
      </c>
      <c r="Y3" t="s">
        <v>326</v>
      </c>
      <c r="Z3" t="s">
        <v>327</v>
      </c>
      <c r="AA3" t="s">
        <v>328</v>
      </c>
      <c r="AB3" t="s">
        <v>23</v>
      </c>
      <c r="AC3" t="s">
        <v>329</v>
      </c>
      <c r="AD3" t="s">
        <v>330</v>
      </c>
      <c r="AE3" t="s">
        <v>331</v>
      </c>
      <c r="AF3" t="s">
        <v>329</v>
      </c>
      <c r="AG3" t="s">
        <v>24</v>
      </c>
      <c r="AH3" t="s">
        <v>25</v>
      </c>
      <c r="AI3" t="s">
        <v>26</v>
      </c>
      <c r="AJ3" t="s">
        <v>27</v>
      </c>
      <c r="AK3" t="s">
        <v>25</v>
      </c>
      <c r="AL3" t="s">
        <v>26</v>
      </c>
      <c r="AM3" t="s">
        <v>27</v>
      </c>
      <c r="AN3" t="s">
        <v>7</v>
      </c>
      <c r="AO3" t="s">
        <v>25</v>
      </c>
      <c r="AP3" t="s">
        <v>26</v>
      </c>
      <c r="AQ3" t="s">
        <v>27</v>
      </c>
      <c r="AR3" t="s">
        <v>332</v>
      </c>
      <c r="AS3" t="s">
        <v>25</v>
      </c>
      <c r="AT3" t="s">
        <v>26</v>
      </c>
      <c r="AU3" t="s">
        <v>27</v>
      </c>
      <c r="AV3" t="s">
        <v>333</v>
      </c>
      <c r="AW3" t="s">
        <v>334</v>
      </c>
      <c r="AX3" t="s">
        <v>28</v>
      </c>
      <c r="AY3" t="s">
        <v>335</v>
      </c>
    </row>
    <row r="4" spans="1:51" ht="59.25" hidden="1"/>
    <row r="5" spans="1:51" ht="59.25" hidden="1"/>
    <row r="6" spans="1:51" ht="59.25" hidden="1"/>
    <row r="7" spans="1:51" ht="59.25" hidden="1"/>
    <row r="8" spans="1:51" ht="59.25" hidden="1"/>
    <row r="9" spans="1:51" ht="59.25" hidden="1"/>
    <row r="10" spans="1:51" ht="59.25" hidden="1"/>
    <row r="11" spans="1:51" ht="59.25" hidden="1"/>
    <row r="12" spans="1:51" ht="59.25" hidden="1"/>
    <row r="13" spans="1:51" ht="59.25" hidden="1"/>
    <row r="14" spans="1:51" ht="59.25" hidden="1"/>
    <row r="15" spans="1:51" ht="59.25" hidden="1"/>
    <row r="16" spans="1:51" ht="59.25" hidden="1"/>
    <row r="17" ht="59.25" hidden="1"/>
    <row r="18" ht="59.25" hidden="1"/>
    <row r="19" ht="59.25" hidden="1"/>
    <row r="20" ht="59.25" hidden="1"/>
    <row r="21" ht="59.25" hidden="1"/>
    <row r="22" ht="59.25" hidden="1"/>
    <row r="23" ht="59.25" hidden="1"/>
    <row r="24" ht="59.25" hidden="1"/>
    <row r="25" ht="59.25" hidden="1"/>
    <row r="26" ht="59.25" hidden="1"/>
    <row r="27" ht="59.25" hidden="1"/>
    <row r="28" ht="59.25" hidden="1"/>
    <row r="29" ht="59.25" hidden="1"/>
    <row r="30" ht="59.25" hidden="1"/>
    <row r="31" ht="59.25" hidden="1"/>
    <row r="32" ht="59.25" hidden="1"/>
    <row r="33" ht="59.25" hidden="1"/>
    <row r="34" ht="59.25" hidden="1"/>
    <row r="35" ht="59.25" hidden="1"/>
    <row r="36" ht="59.25" hidden="1"/>
    <row r="37" ht="59.25" hidden="1"/>
    <row r="38" ht="59.25" hidden="1"/>
    <row r="39" ht="59.25" hidden="1"/>
    <row r="40" ht="59.25" hidden="1"/>
    <row r="41" ht="59.25" hidden="1"/>
    <row r="42" ht="59.25" hidden="1"/>
    <row r="43" ht="59.25" hidden="1"/>
    <row r="44" ht="59.25" hidden="1"/>
    <row r="45" ht="59.25" hidden="1"/>
    <row r="46" ht="59.25" hidden="1"/>
    <row r="47" ht="59.25" hidden="1"/>
    <row r="48" ht="59.25" hidden="1"/>
    <row r="49" ht="59.25" hidden="1"/>
    <row r="50" ht="59.25" hidden="1"/>
    <row r="51" ht="59.25" hidden="1"/>
    <row r="52" ht="59.25" hidden="1"/>
    <row r="53" ht="59.25" hidden="1"/>
    <row r="54" ht="59.25" hidden="1"/>
    <row r="55" ht="59.25" hidden="1"/>
    <row r="56" ht="59.25" hidden="1"/>
    <row r="57" ht="59.25" hidden="1"/>
    <row r="58" ht="59.25" hidden="1"/>
    <row r="59" ht="59.25" hidden="1"/>
    <row r="60" ht="59.25" hidden="1"/>
    <row r="61" ht="59.25" hidden="1"/>
    <row r="62" ht="59.25" hidden="1"/>
    <row r="63" ht="59.25" hidden="1"/>
    <row r="64" ht="59.25" hidden="1"/>
    <row r="65" ht="59.25" hidden="1"/>
    <row r="66" ht="59.25" hidden="1"/>
    <row r="67" ht="59.25" hidden="1"/>
    <row r="68" ht="59.25" hidden="1"/>
    <row r="69" ht="59.25" hidden="1"/>
    <row r="70" ht="59.25" hidden="1"/>
    <row r="71" ht="59.25" hidden="1"/>
    <row r="72" ht="59.25" hidden="1"/>
    <row r="73" ht="59.25" hidden="1"/>
    <row r="74" ht="59.25" hidden="1"/>
    <row r="75" ht="59.25" hidden="1"/>
    <row r="76" ht="59.25" hidden="1"/>
    <row r="77" ht="59.25" hidden="1"/>
    <row r="78" ht="59.25" hidden="1"/>
    <row r="79" ht="59.25" hidden="1"/>
    <row r="80" ht="59.25" hidden="1"/>
    <row r="81" ht="59.25" hidden="1"/>
    <row r="82" ht="59.25" hidden="1"/>
    <row r="83" ht="59.25" hidden="1"/>
    <row r="84" ht="59.25" hidden="1"/>
    <row r="85" ht="59.25" hidden="1"/>
    <row r="86" ht="59.25" hidden="1"/>
    <row r="87" ht="59.25" hidden="1"/>
    <row r="88" ht="59.25" hidden="1"/>
    <row r="89" ht="59.25" hidden="1"/>
    <row r="90" ht="59.25" hidden="1"/>
    <row r="91" ht="59.25" hidden="1"/>
    <row r="92" ht="59.25" hidden="1"/>
    <row r="93" ht="59.25" hidden="1"/>
    <row r="94" ht="59.25" hidden="1"/>
    <row r="95" ht="59.25" hidden="1"/>
    <row r="96" ht="59.25" hidden="1"/>
    <row r="97" ht="59.25" hidden="1"/>
    <row r="98" ht="59.25" hidden="1"/>
    <row r="99" ht="59.25" hidden="1"/>
    <row r="100" ht="59.25" hidden="1"/>
    <row r="101" ht="59.25" hidden="1"/>
    <row r="102" ht="59.25" hidden="1"/>
    <row r="103" ht="59.25" hidden="1"/>
    <row r="104" ht="59.25" hidden="1"/>
    <row r="105" ht="59.25" hidden="1"/>
    <row r="106" ht="59.25" hidden="1"/>
    <row r="107" ht="59.25" hidden="1"/>
    <row r="108" ht="59.25" hidden="1"/>
    <row r="109" ht="59.25" hidden="1"/>
    <row r="110" ht="59.25" hidden="1"/>
    <row r="111" ht="59.25" hidden="1"/>
    <row r="112" ht="59.25" hidden="1"/>
    <row r="113" ht="59.25" hidden="1"/>
    <row r="114" ht="59.25" hidden="1"/>
    <row r="115" ht="59.25" hidden="1"/>
    <row r="116" ht="59.25" hidden="1"/>
    <row r="117" ht="59.25" hidden="1"/>
    <row r="118" ht="59.25" hidden="1"/>
    <row r="119" ht="59.25" hidden="1"/>
    <row r="120" ht="59.25" hidden="1"/>
    <row r="121" ht="59.25" hidden="1"/>
    <row r="122" ht="59.25" hidden="1"/>
    <row r="123" ht="59.25" hidden="1"/>
    <row r="124" ht="59.25" hidden="1"/>
    <row r="125" ht="59.25" hidden="1"/>
    <row r="126" ht="59.25" hidden="1"/>
    <row r="127" ht="59.25" hidden="1"/>
    <row r="128" ht="59.25" hidden="1"/>
    <row r="129" ht="59.25" hidden="1"/>
    <row r="130" ht="59.25" hidden="1"/>
    <row r="131" ht="59.25" hidden="1"/>
    <row r="132" ht="59.25" hidden="1"/>
    <row r="133" ht="59.25" hidden="1"/>
    <row r="134" ht="59.25" hidden="1"/>
    <row r="135" ht="59.25" hidden="1"/>
    <row r="136" ht="59.25" hidden="1"/>
    <row r="137" ht="59.25" hidden="1"/>
    <row r="138" ht="59.25" hidden="1"/>
    <row r="139" ht="59.25" hidden="1"/>
    <row r="140" ht="59.25" hidden="1"/>
    <row r="141" ht="59.25" hidden="1"/>
    <row r="142" ht="59.25" hidden="1"/>
    <row r="143" ht="59.25" hidden="1"/>
    <row r="144" ht="59.25" hidden="1"/>
    <row r="145" ht="59.25" hidden="1"/>
    <row r="146" ht="59.25" hidden="1"/>
    <row r="147" ht="59.25" hidden="1"/>
    <row r="148" ht="59.25" hidden="1"/>
    <row r="149" ht="59.25" hidden="1"/>
    <row r="150" ht="59.25" hidden="1"/>
    <row r="151" ht="59.25" hidden="1"/>
    <row r="152" ht="59.25" hidden="1"/>
    <row r="153" ht="59.25" hidden="1"/>
    <row r="154" ht="59.25" hidden="1"/>
    <row r="155" ht="59.25" hidden="1"/>
    <row r="156" ht="59.25" hidden="1"/>
    <row r="157" ht="59.25" hidden="1"/>
    <row r="158" ht="59.25" hidden="1"/>
    <row r="159" ht="59.25" hidden="1"/>
    <row r="160" ht="59.25" hidden="1"/>
    <row r="161" ht="59.25" hidden="1"/>
    <row r="162" ht="59.25" hidden="1"/>
    <row r="163" ht="59.25" hidden="1"/>
    <row r="164" ht="59.25" hidden="1"/>
    <row r="165" ht="59.25" hidden="1"/>
    <row r="166" ht="59.25" hidden="1"/>
    <row r="167" ht="59.25" hidden="1"/>
    <row r="168" ht="59.25" hidden="1"/>
    <row r="169" ht="59.25" hidden="1"/>
    <row r="170" ht="59.25" hidden="1"/>
    <row r="171" ht="59.25" hidden="1"/>
    <row r="172" ht="59.25" hidden="1"/>
    <row r="173" ht="59.25" hidden="1"/>
    <row r="174" ht="59.25" hidden="1"/>
    <row r="175" ht="59.25" hidden="1"/>
    <row r="176" ht="59.25" hidden="1"/>
    <row r="177" ht="59.25" hidden="1"/>
    <row r="178" ht="59.25" hidden="1"/>
    <row r="179" ht="59.25" hidden="1"/>
    <row r="180" ht="59.25" hidden="1"/>
    <row r="181" ht="59.25" hidden="1"/>
    <row r="182" ht="59.25" hidden="1"/>
    <row r="183" ht="59.25" hidden="1"/>
    <row r="184" ht="59.25" hidden="1"/>
    <row r="185" ht="59.25" hidden="1"/>
    <row r="186" ht="59.25" hidden="1"/>
    <row r="187" ht="59.25" hidden="1"/>
    <row r="188" ht="59.25" hidden="1"/>
    <row r="189" ht="59.25" hidden="1"/>
    <row r="190" ht="59.25" hidden="1"/>
    <row r="191" ht="59.25" hidden="1"/>
    <row r="192" ht="59.25" hidden="1"/>
    <row r="193" ht="59.25" hidden="1"/>
    <row r="194" ht="59.25" hidden="1"/>
    <row r="195" ht="59.25" hidden="1"/>
    <row r="196" ht="59.25" hidden="1"/>
    <row r="197" ht="59.25" hidden="1"/>
    <row r="198" ht="59.25" hidden="1"/>
    <row r="199" ht="59.25" hidden="1"/>
    <row r="200" ht="59.25" hidden="1"/>
    <row r="201" ht="59.25" hidden="1"/>
    <row r="202" ht="59.25" hidden="1"/>
    <row r="203" ht="59.25" hidden="1"/>
    <row r="204" ht="59.25" hidden="1"/>
    <row r="205" ht="59.25" hidden="1"/>
    <row r="206" ht="59.25" hidden="1"/>
    <row r="207" ht="59.25" hidden="1"/>
    <row r="208" ht="59.25" hidden="1"/>
    <row r="209" ht="59.25" hidden="1"/>
    <row r="210" ht="59.25" hidden="1"/>
    <row r="211" ht="59.25" hidden="1"/>
    <row r="212" ht="59.25" hidden="1"/>
    <row r="213" ht="59.25" hidden="1"/>
    <row r="214" ht="59.25" hidden="1"/>
    <row r="215" ht="59.25" hidden="1"/>
    <row r="216" ht="59.25" hidden="1"/>
    <row r="217" ht="59.25" hidden="1"/>
    <row r="218" ht="59.25" hidden="1"/>
    <row r="219" ht="59.25" hidden="1"/>
    <row r="220" ht="59.25" hidden="1"/>
    <row r="221" ht="59.25" hidden="1"/>
    <row r="222" ht="59.25" hidden="1"/>
    <row r="223" ht="59.25" hidden="1"/>
    <row r="224" ht="59.25" hidden="1"/>
    <row r="225" ht="59.25" hidden="1"/>
    <row r="226" ht="59.25" hidden="1"/>
    <row r="227" ht="59.25" hidden="1"/>
    <row r="228" ht="59.25" hidden="1"/>
    <row r="229" ht="59.25" hidden="1"/>
    <row r="230" ht="59.25" hidden="1"/>
    <row r="231" ht="59.25" hidden="1"/>
    <row r="232" ht="59.25" hidden="1"/>
    <row r="233" ht="59.25" hidden="1"/>
    <row r="234" ht="59.25" hidden="1"/>
    <row r="235" ht="59.25" hidden="1"/>
    <row r="236" ht="59.25" hidden="1"/>
    <row r="237" ht="59.25" hidden="1"/>
    <row r="238" ht="59.25" hidden="1"/>
    <row r="239" ht="59.25" hidden="1"/>
    <row r="240" ht="59.25" hidden="1"/>
    <row r="241" ht="59.25" hidden="1"/>
    <row r="242" ht="59.25" hidden="1"/>
    <row r="243" ht="59.25" hidden="1"/>
    <row r="244" ht="59.25" hidden="1"/>
    <row r="245" ht="59.25" hidden="1"/>
    <row r="246" ht="59.25" hidden="1"/>
    <row r="247" ht="59.25" hidden="1"/>
    <row r="248" ht="59.25" hidden="1"/>
    <row r="249" ht="59.25" hidden="1"/>
    <row r="250" ht="59.25" hidden="1"/>
    <row r="251" ht="59.25" hidden="1"/>
    <row r="252" ht="59.25" hidden="1"/>
    <row r="253" ht="59.25" hidden="1"/>
    <row r="254" ht="59.25" hidden="1"/>
    <row r="255" ht="59.25" hidden="1"/>
    <row r="256" ht="59.25" hidden="1"/>
    <row r="257" ht="59.25" hidden="1"/>
    <row r="258" ht="59.25" hidden="1"/>
    <row r="259" ht="59.25" hidden="1"/>
    <row r="260" ht="59.25" hidden="1"/>
    <row r="261" ht="59.25" hidden="1"/>
    <row r="262" ht="59.25" hidden="1"/>
    <row r="263" ht="59.25" hidden="1"/>
    <row r="264" ht="59.25" hidden="1"/>
    <row r="265" ht="59.25" hidden="1"/>
    <row r="266" ht="59.25" hidden="1"/>
    <row r="267" ht="59.25" hidden="1"/>
    <row r="268" ht="59.25" hidden="1"/>
    <row r="269" ht="59.25" hidden="1"/>
    <row r="270" ht="59.25" hidden="1"/>
    <row r="271" ht="59.25" hidden="1"/>
    <row r="272" ht="59.25" hidden="1"/>
    <row r="273" ht="59.25" hidden="1"/>
    <row r="274" ht="59.25" hidden="1"/>
    <row r="275" ht="59.25" hidden="1"/>
    <row r="276" ht="59.25" hidden="1"/>
    <row r="277" ht="59.25" hidden="1"/>
    <row r="278" ht="59.25" hidden="1"/>
    <row r="279" ht="59.25" hidden="1"/>
    <row r="280" ht="59.25" hidden="1"/>
    <row r="281" ht="59.25" hidden="1"/>
    <row r="282" ht="59.25" hidden="1"/>
    <row r="283" ht="59.25" hidden="1"/>
    <row r="284" ht="59.25" hidden="1"/>
    <row r="285" ht="59.25" hidden="1"/>
    <row r="286" ht="59.25" hidden="1"/>
    <row r="287" ht="59.25" hidden="1"/>
    <row r="288" ht="59.25" hidden="1"/>
    <row r="289" ht="59.25" hidden="1"/>
    <row r="290" ht="59.25" hidden="1"/>
    <row r="291" ht="59.25" hidden="1"/>
    <row r="292" ht="59.25" hidden="1"/>
    <row r="293" ht="59.25" hidden="1"/>
    <row r="294" ht="59.25" hidden="1"/>
    <row r="295" ht="59.25" hidden="1"/>
    <row r="296" ht="59.25" hidden="1"/>
    <row r="297" ht="59.25" hidden="1"/>
    <row r="298" ht="59.25" hidden="1"/>
    <row r="299" ht="59.25" hidden="1"/>
    <row r="300" ht="59.25" hidden="1"/>
    <row r="301" ht="59.25" hidden="1"/>
    <row r="302" ht="59.25" hidden="1"/>
    <row r="303" ht="59.25" hidden="1"/>
    <row r="304" ht="59.25" hidden="1"/>
    <row r="305" ht="59.25" hidden="1"/>
    <row r="306" ht="59.25" hidden="1"/>
    <row r="307" ht="59.25" hidden="1"/>
    <row r="308" ht="59.25" hidden="1"/>
    <row r="309" ht="59.25" hidden="1"/>
    <row r="310" ht="59.25" hidden="1"/>
    <row r="311" ht="59.25" hidden="1"/>
    <row r="312" ht="59.25" hidden="1"/>
    <row r="313" ht="59.25" hidden="1"/>
    <row r="314" ht="59.25" hidden="1"/>
    <row r="315" ht="59.25" hidden="1"/>
    <row r="316" ht="59.25" hidden="1"/>
    <row r="317" ht="59.25" hidden="1"/>
    <row r="318" ht="59.25" hidden="1"/>
    <row r="319" ht="59.25" hidden="1"/>
    <row r="320" ht="59.25" hidden="1"/>
    <row r="321" ht="59.25" hidden="1"/>
    <row r="322" ht="59.25" hidden="1"/>
    <row r="323" ht="59.25" hidden="1"/>
    <row r="324" ht="59.25" hidden="1"/>
    <row r="325" ht="59.25" hidden="1"/>
    <row r="326" ht="59.25" hidden="1"/>
    <row r="327" ht="59.25" hidden="1"/>
    <row r="328" ht="59.25" hidden="1"/>
    <row r="329" ht="59.25" hidden="1"/>
    <row r="330" ht="59.25" hidden="1"/>
    <row r="331" ht="59.25" hidden="1"/>
    <row r="332" ht="59.25" hidden="1"/>
    <row r="333" ht="59.25" hidden="1"/>
    <row r="334" ht="59.25" hidden="1"/>
    <row r="335" ht="59.25" hidden="1"/>
    <row r="336" ht="59.25" hidden="1"/>
    <row r="337" ht="59.25" hidden="1"/>
    <row r="338" ht="59.25" hidden="1"/>
    <row r="339" ht="59.25" hidden="1"/>
    <row r="340" ht="59.25" hidden="1"/>
    <row r="341" ht="59.25" hidden="1"/>
    <row r="342" ht="59.25" hidden="1"/>
    <row r="343" ht="59.25" hidden="1"/>
    <row r="344" ht="59.25" hidden="1"/>
    <row r="345" ht="59.25" hidden="1"/>
    <row r="346" ht="59.25" hidden="1"/>
    <row r="347" ht="59.25" hidden="1"/>
    <row r="348" ht="59.25" hidden="1"/>
    <row r="349" ht="59.25" hidden="1"/>
    <row r="350" ht="59.25" hidden="1"/>
    <row r="351" ht="59.25" hidden="1"/>
    <row r="352" ht="59.25" hidden="1"/>
    <row r="353" ht="59.25" hidden="1"/>
    <row r="354" ht="59.25" hidden="1"/>
    <row r="355" ht="59.25" hidden="1"/>
    <row r="356" ht="59.25" hidden="1"/>
    <row r="357" ht="59.25" hidden="1"/>
    <row r="358" ht="59.25" hidden="1"/>
    <row r="359" ht="59.25" hidden="1"/>
    <row r="360" ht="59.25" hidden="1"/>
    <row r="361" ht="59.25" hidden="1"/>
    <row r="362" ht="59.25" hidden="1"/>
    <row r="363" ht="59.25" hidden="1"/>
    <row r="364" ht="59.25" hidden="1"/>
    <row r="365" ht="59.25" hidden="1"/>
    <row r="366" ht="59.25" hidden="1"/>
    <row r="367" ht="59.25" hidden="1"/>
    <row r="368" ht="59.25" hidden="1"/>
    <row r="369" ht="59.25" hidden="1"/>
    <row r="370" ht="59.25" hidden="1"/>
    <row r="371" ht="59.25" hidden="1"/>
    <row r="372" ht="59.25" hidden="1"/>
    <row r="373" ht="59.25" hidden="1"/>
    <row r="374" ht="59.25" hidden="1"/>
    <row r="375" ht="59.25" hidden="1"/>
    <row r="376" ht="59.25" hidden="1"/>
    <row r="377" ht="59.25" hidden="1"/>
    <row r="378" ht="59.25" hidden="1"/>
    <row r="379" ht="59.25" hidden="1"/>
    <row r="380" ht="59.25" hidden="1"/>
    <row r="381" ht="59.25" hidden="1"/>
    <row r="382" ht="59.25" hidden="1"/>
    <row r="383" ht="59.25" hidden="1"/>
    <row r="384" ht="59.25" hidden="1"/>
    <row r="385" ht="59.25" hidden="1"/>
    <row r="386" ht="59.25" hidden="1"/>
    <row r="387" ht="59.25" hidden="1"/>
    <row r="388" ht="59.25" hidden="1"/>
    <row r="389" ht="59.25" hidden="1"/>
    <row r="390" ht="59.25" hidden="1"/>
    <row r="391" ht="59.25" hidden="1"/>
    <row r="392" ht="59.25" hidden="1"/>
    <row r="393" ht="59.25" hidden="1"/>
    <row r="394" ht="59.25" hidden="1"/>
    <row r="395" ht="59.25" hidden="1"/>
    <row r="396" ht="59.25" hidden="1"/>
    <row r="397" ht="59.25" hidden="1"/>
    <row r="398" ht="59.25" hidden="1"/>
    <row r="399" ht="59.25" hidden="1"/>
    <row r="400" ht="59.25" hidden="1"/>
    <row r="401" ht="59.25" hidden="1"/>
    <row r="402" ht="59.25" hidden="1"/>
    <row r="403" ht="59.25" hidden="1"/>
    <row r="404" ht="59.25" hidden="1"/>
    <row r="405" ht="59.25" hidden="1"/>
    <row r="406" ht="59.25" hidden="1"/>
    <row r="407" ht="59.25" hidden="1"/>
    <row r="408" ht="59.25" hidden="1"/>
    <row r="409" ht="59.25" hidden="1"/>
    <row r="410" ht="59.25" hidden="1"/>
    <row r="411" ht="59.25" hidden="1"/>
    <row r="412" ht="59.25" hidden="1"/>
    <row r="413" ht="59.25" hidden="1"/>
    <row r="414" ht="59.25" hidden="1"/>
    <row r="415" ht="59.25" hidden="1"/>
    <row r="416" ht="59.25" hidden="1"/>
    <row r="417" ht="59.25" hidden="1"/>
    <row r="418" ht="59.25" hidden="1"/>
    <row r="419" ht="59.25" hidden="1"/>
    <row r="420" ht="59.25" hidden="1"/>
    <row r="421" ht="59.25" hidden="1"/>
    <row r="422" ht="59.25" hidden="1"/>
    <row r="423" ht="59.25" hidden="1"/>
    <row r="424" ht="59.25" hidden="1"/>
    <row r="425" ht="59.25" hidden="1"/>
    <row r="426" ht="59.25" hidden="1"/>
    <row r="427" ht="59.25" hidden="1"/>
    <row r="428" ht="59.25" hidden="1"/>
    <row r="429" ht="59.25" hidden="1"/>
    <row r="430" ht="59.25" hidden="1"/>
    <row r="431" ht="59.25" hidden="1"/>
    <row r="432" ht="59.25" hidden="1"/>
    <row r="433" ht="59.25" hidden="1"/>
    <row r="434" ht="59.25" hidden="1"/>
    <row r="435" ht="59.25" hidden="1"/>
    <row r="436" ht="59.25" hidden="1"/>
    <row r="437" ht="59.25" hidden="1"/>
    <row r="438" ht="59.25" hidden="1"/>
    <row r="439" ht="59.25" hidden="1"/>
    <row r="440" ht="59.25" hidden="1"/>
    <row r="441" ht="59.25" hidden="1"/>
    <row r="442" ht="59.25" hidden="1"/>
    <row r="443" ht="59.25" hidden="1"/>
    <row r="444" ht="59.25" hidden="1"/>
    <row r="445" ht="59.25" hidden="1"/>
    <row r="446" ht="59.25" hidden="1"/>
    <row r="447" ht="59.25" hidden="1"/>
    <row r="448" ht="59.25" hidden="1"/>
    <row r="449" ht="59.25" hidden="1"/>
    <row r="450" ht="59.25" hidden="1"/>
    <row r="451" ht="59.25" hidden="1"/>
    <row r="452" ht="59.25" hidden="1"/>
    <row r="453" ht="59.25" hidden="1"/>
    <row r="454" ht="59.25" hidden="1"/>
    <row r="455" ht="59.25" hidden="1"/>
    <row r="456" ht="59.25" hidden="1"/>
    <row r="457" ht="59.25" hidden="1"/>
    <row r="458" ht="59.25" hidden="1"/>
    <row r="459" ht="59.25" hidden="1"/>
    <row r="460" ht="59.25" hidden="1"/>
    <row r="461" ht="59.25" hidden="1"/>
    <row r="462" ht="59.25" hidden="1"/>
    <row r="463" ht="59.25" hidden="1"/>
    <row r="464" ht="59.25" hidden="1"/>
    <row r="465" ht="59.25" hidden="1"/>
    <row r="466" ht="59.25" hidden="1"/>
    <row r="467" ht="59.25" hidden="1"/>
    <row r="468" ht="59.25" hidden="1"/>
    <row r="469" ht="59.25" hidden="1"/>
    <row r="470" ht="59.25" hidden="1"/>
    <row r="471" ht="59.25" hidden="1"/>
    <row r="472" ht="59.25" hidden="1"/>
    <row r="473" ht="59.25" hidden="1"/>
    <row r="474" ht="59.25" hidden="1"/>
    <row r="475" ht="59.25" hidden="1"/>
    <row r="476" ht="59.25" hidden="1"/>
    <row r="477" ht="59.25" hidden="1"/>
    <row r="478" ht="59.25" hidden="1"/>
    <row r="479" ht="59.25" hidden="1"/>
    <row r="480" ht="59.25" hidden="1"/>
    <row r="481" ht="59.25" hidden="1"/>
    <row r="482" ht="59.25" hidden="1"/>
    <row r="483" ht="59.25" hidden="1"/>
    <row r="484" ht="59.25" hidden="1"/>
    <row r="485" ht="59.25" hidden="1"/>
    <row r="486" ht="59.25" hidden="1"/>
    <row r="487" ht="59.25" hidden="1"/>
    <row r="488" ht="59.25" hidden="1"/>
    <row r="489" ht="59.25" hidden="1"/>
    <row r="490" ht="59.25" hidden="1"/>
    <row r="491" ht="59.25" hidden="1"/>
    <row r="492" ht="59.25" hidden="1"/>
    <row r="493" ht="59.25" hidden="1"/>
    <row r="494" ht="59.25" hidden="1"/>
    <row r="495" ht="59.25" hidden="1"/>
    <row r="496" ht="59.25" hidden="1"/>
    <row r="497" ht="59.25" hidden="1"/>
    <row r="498" ht="59.25" hidden="1"/>
    <row r="499" ht="59.25" hidden="1"/>
    <row r="500" ht="59.25" hidden="1"/>
    <row r="501" ht="59.25" hidden="1"/>
    <row r="502" ht="59.25" hidden="1"/>
    <row r="503" ht="59.25" hidden="1"/>
    <row r="504" ht="59.25" hidden="1"/>
    <row r="505" ht="59.25" hidden="1"/>
    <row r="506" ht="59.25" hidden="1"/>
    <row r="507" ht="59.25" hidden="1"/>
    <row r="508" ht="59.25" hidden="1"/>
    <row r="509" ht="59.25" hidden="1"/>
    <row r="510" ht="59.25" hidden="1"/>
    <row r="511" ht="59.25" hidden="1"/>
    <row r="512" ht="59.25" hidden="1"/>
    <row r="513" ht="59.25" hidden="1"/>
    <row r="514" ht="59.25" hidden="1"/>
    <row r="515" ht="59.25" hidden="1"/>
    <row r="516" ht="59.25" hidden="1"/>
    <row r="517" ht="59.25" hidden="1"/>
    <row r="518" ht="59.25" hidden="1"/>
    <row r="519" ht="59.25" hidden="1"/>
    <row r="520" ht="59.25" hidden="1"/>
    <row r="521" ht="59.25" hidden="1"/>
    <row r="522" ht="59.25" hidden="1"/>
    <row r="523" ht="59.25" hidden="1"/>
    <row r="524" ht="59.25" hidden="1"/>
    <row r="525" ht="59.25" hidden="1"/>
    <row r="526" ht="59.25" hidden="1"/>
    <row r="527" ht="59.25" hidden="1"/>
    <row r="528" ht="59.25" hidden="1"/>
    <row r="529" ht="59.25" hidden="1"/>
    <row r="530" ht="59.25" hidden="1"/>
    <row r="531" ht="59.25" hidden="1"/>
    <row r="532" ht="59.25" hidden="1"/>
    <row r="533" ht="59.25" hidden="1"/>
    <row r="534" ht="59.25" hidden="1"/>
    <row r="535" ht="59.25" hidden="1"/>
    <row r="536" ht="59.25" hidden="1"/>
    <row r="537" ht="59.25" hidden="1"/>
    <row r="538" ht="59.25" hidden="1"/>
    <row r="539" ht="59.25" hidden="1"/>
    <row r="540" ht="59.25" hidden="1"/>
    <row r="541" ht="59.25" hidden="1"/>
    <row r="542" ht="59.25" hidden="1"/>
    <row r="543" ht="59.25" hidden="1"/>
    <row r="544" ht="59.25" hidden="1"/>
    <row r="545" ht="59.25" hidden="1"/>
    <row r="546" ht="59.25" hidden="1"/>
    <row r="547" ht="59.25" hidden="1"/>
    <row r="548" ht="59.25" hidden="1"/>
    <row r="549" ht="59.25" hidden="1"/>
    <row r="550" ht="59.25" hidden="1"/>
    <row r="551" ht="59.25" hidden="1"/>
    <row r="552" ht="59.25" hidden="1"/>
    <row r="553" ht="59.25" hidden="1"/>
    <row r="554" ht="59.25" hidden="1"/>
    <row r="555" ht="59.25" hidden="1"/>
    <row r="556" ht="59.25" hidden="1"/>
    <row r="557" ht="59.25" hidden="1"/>
    <row r="558" ht="59.25" hidden="1"/>
    <row r="559" ht="59.25" hidden="1"/>
    <row r="560" ht="59.25" hidden="1"/>
    <row r="561" ht="59.25" hidden="1"/>
    <row r="562" ht="59.25" hidden="1"/>
    <row r="563" ht="59.25" hidden="1"/>
    <row r="564" ht="59.25" hidden="1"/>
    <row r="565" ht="59.25" hidden="1"/>
    <row r="566" ht="59.25" hidden="1"/>
    <row r="567" ht="59.25" hidden="1"/>
    <row r="568" ht="59.25" hidden="1"/>
    <row r="569" ht="59.25" hidden="1"/>
    <row r="570" ht="59.25" hidden="1"/>
    <row r="571" ht="59.25" hidden="1"/>
    <row r="572" ht="59.25" hidden="1"/>
    <row r="573" ht="59.25" hidden="1"/>
    <row r="574" ht="59.25" hidden="1"/>
    <row r="575" ht="59.25" hidden="1"/>
    <row r="576" ht="59.25" hidden="1"/>
    <row r="577" ht="59.25" hidden="1"/>
    <row r="578" ht="59.25" hidden="1"/>
    <row r="579" ht="59.25" hidden="1"/>
    <row r="580" ht="59.25" hidden="1"/>
    <row r="581" ht="59.25" hidden="1"/>
    <row r="582" ht="59.25" hidden="1"/>
    <row r="583" ht="59.25" hidden="1"/>
    <row r="584" ht="59.25" hidden="1"/>
    <row r="585" ht="59.25" hidden="1"/>
    <row r="586" ht="59.25" hidden="1"/>
    <row r="587" ht="59.25" hidden="1"/>
    <row r="588" ht="59.25" hidden="1"/>
    <row r="589" ht="59.25" hidden="1"/>
    <row r="590" ht="59.25" hidden="1"/>
    <row r="591" ht="59.25" hidden="1"/>
    <row r="592" ht="59.25" hidden="1"/>
    <row r="593" ht="59.25" hidden="1"/>
    <row r="594" ht="59.25" hidden="1"/>
    <row r="595" ht="59.25" hidden="1"/>
    <row r="596" ht="59.25" hidden="1"/>
    <row r="597" ht="59.25" hidden="1"/>
    <row r="598" ht="59.25" hidden="1"/>
    <row r="599" ht="59.25" hidden="1"/>
    <row r="600" ht="59.25" hidden="1"/>
    <row r="601" ht="59.25" hidden="1"/>
    <row r="602" ht="59.25" hidden="1"/>
    <row r="603" ht="59.25" hidden="1"/>
    <row r="604" ht="59.25" hidden="1"/>
    <row r="605" ht="59.25" hidden="1"/>
    <row r="606" ht="59.25" hidden="1"/>
    <row r="607" ht="59.25" hidden="1"/>
    <row r="608" ht="59.25" hidden="1"/>
    <row r="609" ht="59.25" hidden="1"/>
    <row r="610" ht="59.25" hidden="1"/>
    <row r="611" ht="59.25" hidden="1"/>
    <row r="612" ht="59.25" hidden="1"/>
    <row r="613" ht="59.25" hidden="1"/>
    <row r="614" ht="59.25" hidden="1"/>
    <row r="615" ht="59.25" hidden="1"/>
    <row r="616" ht="59.25" hidden="1"/>
    <row r="617" ht="59.25" hidden="1"/>
    <row r="618" ht="59.25" hidden="1"/>
    <row r="619" ht="59.25" hidden="1"/>
    <row r="620" ht="59.25" hidden="1"/>
    <row r="621" ht="59.25" hidden="1"/>
    <row r="622" ht="59.25" hidden="1"/>
    <row r="623" ht="59.25" hidden="1"/>
    <row r="624" ht="59.25" hidden="1"/>
    <row r="625" ht="59.25" hidden="1"/>
    <row r="626" ht="59.25" hidden="1"/>
    <row r="627" ht="59.25" hidden="1"/>
    <row r="628" ht="59.25" hidden="1"/>
    <row r="629" ht="59.25" hidden="1"/>
    <row r="630" ht="59.25" hidden="1"/>
    <row r="631" ht="59.25" hidden="1"/>
    <row r="632" ht="59.25" hidden="1"/>
    <row r="633" ht="59.25" hidden="1"/>
    <row r="634" ht="59.25" hidden="1"/>
    <row r="635" ht="59.25" hidden="1"/>
    <row r="636" ht="59.25" hidden="1"/>
    <row r="637" ht="59.25" hidden="1"/>
    <row r="638" ht="59.25" hidden="1"/>
    <row r="639" ht="59.25" hidden="1"/>
    <row r="640" ht="59.25" hidden="1"/>
    <row r="641" ht="59.25" hidden="1"/>
    <row r="642" ht="59.25" hidden="1"/>
    <row r="643" ht="59.25" hidden="1"/>
    <row r="644" ht="59.25" hidden="1"/>
    <row r="645" ht="59.25" hidden="1"/>
    <row r="646" ht="59.25" hidden="1"/>
    <row r="647" ht="59.25" hidden="1"/>
    <row r="648" ht="59.25" hidden="1"/>
    <row r="649" ht="59.25" hidden="1"/>
    <row r="650" ht="59.25" hidden="1"/>
    <row r="651" ht="59.25" hidden="1"/>
    <row r="652" ht="59.25" hidden="1"/>
    <row r="653" ht="59.25" hidden="1"/>
    <row r="654" ht="59.25" hidden="1"/>
    <row r="655" ht="59.25" hidden="1"/>
    <row r="656" ht="59.25" hidden="1"/>
    <row r="657" ht="59.25" hidden="1"/>
    <row r="658" ht="59.25" hidden="1"/>
    <row r="659" ht="59.25" hidden="1"/>
    <row r="660" ht="59.25" hidden="1"/>
    <row r="661" ht="59.25" hidden="1"/>
    <row r="662" ht="59.25" hidden="1"/>
    <row r="663" ht="59.25" hidden="1"/>
    <row r="664" ht="59.25" hidden="1"/>
    <row r="665" ht="59.25" hidden="1"/>
    <row r="666" ht="59.25" hidden="1"/>
    <row r="667" ht="59.25" hidden="1"/>
    <row r="668" ht="59.25" hidden="1"/>
    <row r="669" ht="59.25" hidden="1"/>
    <row r="670" ht="59.25" hidden="1"/>
    <row r="671" ht="59.25" hidden="1"/>
    <row r="672" ht="59.25" hidden="1"/>
    <row r="673" ht="59.25" hidden="1"/>
    <row r="674" ht="59.25" hidden="1"/>
    <row r="675" ht="59.25" hidden="1"/>
    <row r="676" ht="59.25" hidden="1"/>
    <row r="677" ht="59.25" hidden="1"/>
    <row r="678" ht="59.25" hidden="1"/>
    <row r="679" ht="59.25" hidden="1"/>
    <row r="680" ht="59.25" hidden="1"/>
    <row r="681" ht="59.25" hidden="1"/>
    <row r="682" ht="59.25" hidden="1"/>
    <row r="683" ht="59.25" hidden="1"/>
    <row r="684" ht="59.25" hidden="1"/>
    <row r="685" ht="59.25" hidden="1"/>
    <row r="686" ht="59.25" hidden="1"/>
    <row r="687" ht="59.25" hidden="1"/>
    <row r="688" ht="59.25" hidden="1"/>
    <row r="689" ht="59.25" hidden="1"/>
    <row r="690" ht="59.25" hidden="1"/>
    <row r="691" ht="59.25" hidden="1"/>
    <row r="692" ht="59.25" hidden="1"/>
    <row r="693" ht="59.25" hidden="1"/>
    <row r="694" ht="59.25" hidden="1"/>
    <row r="695" ht="59.25" hidden="1"/>
    <row r="696" ht="59.25" hidden="1"/>
    <row r="697" ht="59.25" hidden="1"/>
    <row r="698" ht="59.25" hidden="1"/>
    <row r="699" ht="59.25" hidden="1"/>
    <row r="700" ht="59.25" hidden="1"/>
    <row r="701" ht="59.25" hidden="1"/>
    <row r="702" ht="59.25" hidden="1"/>
    <row r="703" ht="59.25" hidden="1"/>
    <row r="704" ht="59.25" hidden="1"/>
    <row r="705" ht="59.25" hidden="1"/>
    <row r="706" ht="59.25" hidden="1"/>
    <row r="707" ht="59.25" hidden="1"/>
    <row r="708" ht="59.25" hidden="1"/>
    <row r="709" ht="59.25" hidden="1"/>
    <row r="710" ht="59.25" hidden="1"/>
    <row r="711" ht="59.25" hidden="1"/>
    <row r="712" ht="59.25" hidden="1"/>
    <row r="713" ht="59.25" hidden="1"/>
    <row r="714" ht="59.25" hidden="1"/>
    <row r="715" ht="59.25" hidden="1"/>
    <row r="716" ht="59.25" hidden="1"/>
    <row r="717" ht="59.25" hidden="1"/>
    <row r="718" ht="59.25" hidden="1"/>
    <row r="719" ht="59.25" hidden="1"/>
    <row r="720" ht="59.25" hidden="1"/>
    <row r="721" ht="59.25" hidden="1"/>
    <row r="722" ht="59.25" hidden="1"/>
    <row r="723" ht="59.25" hidden="1"/>
    <row r="724" ht="59.25" hidden="1"/>
    <row r="725" ht="59.25" hidden="1"/>
    <row r="726" ht="59.25" hidden="1"/>
    <row r="727" ht="59.25" hidden="1"/>
    <row r="728" ht="59.25" hidden="1"/>
    <row r="729" ht="59.25" hidden="1"/>
    <row r="730" ht="59.25" hidden="1"/>
    <row r="731" ht="59.25" hidden="1"/>
    <row r="732" ht="59.25" hidden="1"/>
    <row r="733" ht="59.25" hidden="1"/>
    <row r="734" ht="59.25" hidden="1"/>
    <row r="735" ht="59.25" hidden="1"/>
    <row r="736" ht="59.25" hidden="1"/>
    <row r="737" ht="59.25" hidden="1"/>
    <row r="738" ht="59.25" hidden="1"/>
    <row r="739" ht="59.25" hidden="1"/>
    <row r="740" ht="59.25" hidden="1"/>
    <row r="741" ht="59.25" hidden="1"/>
    <row r="742" ht="59.25" hidden="1"/>
    <row r="743" ht="59.25" hidden="1"/>
    <row r="744" ht="59.25" hidden="1"/>
    <row r="745" ht="59.25" hidden="1"/>
    <row r="746" ht="59.25" hidden="1"/>
    <row r="747" ht="59.25" hidden="1"/>
    <row r="748" ht="59.25" hidden="1"/>
    <row r="749" ht="59.25" hidden="1"/>
    <row r="750" ht="59.25" hidden="1"/>
    <row r="751" ht="59.25" hidden="1"/>
    <row r="752" ht="59.25" hidden="1"/>
    <row r="753" ht="59.25" hidden="1"/>
    <row r="754" ht="59.25" hidden="1"/>
    <row r="755" ht="59.25" hidden="1"/>
    <row r="756" ht="59.25" hidden="1"/>
    <row r="757" ht="59.25" hidden="1"/>
    <row r="758" ht="59.25" hidden="1"/>
    <row r="759" ht="59.25" hidden="1"/>
    <row r="760" ht="59.25" hidden="1"/>
    <row r="761" ht="59.25" hidden="1"/>
    <row r="762" ht="59.25" hidden="1"/>
    <row r="763" ht="59.25" hidden="1"/>
    <row r="764" ht="59.25" hidden="1"/>
    <row r="765" ht="59.25" hidden="1"/>
    <row r="766" ht="59.25" hidden="1"/>
    <row r="767" ht="59.25" hidden="1"/>
    <row r="768" ht="59.25" hidden="1"/>
    <row r="769" ht="59.25" hidden="1"/>
    <row r="770" ht="59.25" hidden="1"/>
    <row r="771" ht="59.25" hidden="1"/>
    <row r="772" ht="59.25" hidden="1"/>
    <row r="773" ht="59.25" hidden="1"/>
    <row r="774" ht="59.25" hidden="1"/>
    <row r="775" ht="59.25" hidden="1"/>
    <row r="776" ht="59.25" hidden="1"/>
    <row r="777" ht="59.25" hidden="1"/>
    <row r="778" ht="59.25" hidden="1"/>
    <row r="779" ht="59.25" hidden="1"/>
    <row r="780" ht="59.25" hidden="1"/>
    <row r="781" ht="59.25" hidden="1"/>
    <row r="782" ht="59.25" hidden="1"/>
    <row r="783" ht="59.25" hidden="1"/>
    <row r="784" ht="59.25" hidden="1"/>
    <row r="785" ht="59.25" hidden="1"/>
    <row r="786" ht="59.25" hidden="1"/>
    <row r="787" ht="59.25" hidden="1"/>
    <row r="788" ht="59.25" hidden="1"/>
    <row r="789" ht="59.25" hidden="1"/>
    <row r="790" ht="59.25" hidden="1"/>
    <row r="791" ht="59.25" hidden="1"/>
    <row r="792" ht="59.25" hidden="1"/>
    <row r="793" ht="59.25" hidden="1"/>
    <row r="794" ht="59.25" hidden="1"/>
    <row r="795" ht="59.25" hidden="1"/>
    <row r="796" ht="59.25" hidden="1"/>
    <row r="797" ht="59.25" hidden="1"/>
    <row r="798" ht="59.25" hidden="1"/>
    <row r="799" ht="59.25" hidden="1"/>
    <row r="800" ht="59.25" hidden="1"/>
    <row r="801" ht="59.25" hidden="1"/>
    <row r="802" ht="59.25" hidden="1"/>
    <row r="803" ht="59.25" hidden="1"/>
    <row r="804" ht="59.25" hidden="1"/>
    <row r="805" ht="59.25" hidden="1"/>
    <row r="806" ht="59.25" hidden="1"/>
    <row r="807" ht="59.25" hidden="1"/>
    <row r="808" ht="59.25" hidden="1"/>
    <row r="809" ht="59.25" hidden="1"/>
    <row r="810" ht="59.25" hidden="1"/>
    <row r="811" ht="59.25" hidden="1"/>
    <row r="812" ht="59.25" hidden="1"/>
    <row r="813" ht="59.25" hidden="1"/>
    <row r="814" ht="59.25" hidden="1"/>
    <row r="815" ht="59.25" hidden="1"/>
    <row r="816" ht="59.25" hidden="1"/>
    <row r="817" ht="59.25" hidden="1"/>
    <row r="818" ht="59.25" hidden="1"/>
    <row r="819" ht="59.25" hidden="1"/>
    <row r="820" ht="59.25" hidden="1"/>
    <row r="821" ht="59.25" hidden="1"/>
    <row r="822" ht="59.25" hidden="1"/>
    <row r="823" ht="59.25" hidden="1"/>
    <row r="824" ht="59.25" hidden="1"/>
    <row r="825" ht="59.25" hidden="1"/>
    <row r="826" ht="59.25" hidden="1"/>
    <row r="827" ht="59.25" hidden="1"/>
    <row r="828" ht="59.25" hidden="1"/>
    <row r="829" ht="59.25" hidden="1"/>
    <row r="830" ht="59.25" hidden="1"/>
    <row r="831" ht="59.25" hidden="1"/>
    <row r="832" ht="59.25" hidden="1"/>
    <row r="833" ht="59.25" hidden="1"/>
    <row r="834" ht="59.25" hidden="1"/>
    <row r="835" ht="59.25" hidden="1"/>
    <row r="836" ht="59.25" hidden="1"/>
    <row r="837" ht="59.25" hidden="1"/>
    <row r="838" ht="59.25" hidden="1"/>
    <row r="839" ht="59.25" hidden="1"/>
    <row r="840" ht="59.25" hidden="1"/>
    <row r="841" ht="59.25" hidden="1"/>
    <row r="842" ht="59.25" hidden="1"/>
    <row r="843" ht="59.25" hidden="1"/>
    <row r="844" ht="59.25" hidden="1"/>
    <row r="845" ht="59.25" hidden="1"/>
    <row r="846" ht="59.25" hidden="1"/>
    <row r="847" ht="59.25" hidden="1"/>
    <row r="848" ht="59.25" hidden="1"/>
    <row r="849" ht="59.25" hidden="1"/>
    <row r="850" ht="59.25" hidden="1"/>
    <row r="851" ht="59.25" hidden="1"/>
    <row r="852" ht="59.25" hidden="1"/>
    <row r="853" ht="59.25" hidden="1"/>
    <row r="854" ht="59.25" hidden="1"/>
    <row r="855" ht="59.25" hidden="1"/>
    <row r="856" ht="59.25" hidden="1"/>
    <row r="857" ht="59.25" hidden="1"/>
    <row r="858" ht="59.25" hidden="1"/>
    <row r="859" ht="59.25" hidden="1"/>
    <row r="860" ht="59.25" hidden="1"/>
    <row r="861" ht="59.25" hidden="1"/>
    <row r="862" ht="59.25" hidden="1"/>
    <row r="863" ht="59.25" hidden="1"/>
    <row r="864" ht="59.25" hidden="1"/>
    <row r="865" ht="59.25" hidden="1"/>
    <row r="866" ht="59.25" hidden="1"/>
    <row r="867" ht="59.25" hidden="1"/>
    <row r="868" ht="59.25" hidden="1"/>
    <row r="869" ht="59.25" hidden="1"/>
    <row r="870" ht="59.25" hidden="1"/>
    <row r="871" ht="59.25" hidden="1"/>
    <row r="872" ht="59.25" hidden="1"/>
    <row r="873" ht="59.25" hidden="1"/>
    <row r="874" ht="59.25" hidden="1"/>
    <row r="875" ht="59.25" hidden="1"/>
    <row r="876" ht="59.25" hidden="1"/>
    <row r="877" ht="59.25" hidden="1"/>
    <row r="878" ht="59.25" hidden="1"/>
    <row r="879" ht="59.25" hidden="1"/>
    <row r="880" ht="59.25" hidden="1"/>
    <row r="881" ht="59.25" hidden="1"/>
    <row r="882" ht="59.25" hidden="1"/>
    <row r="883" ht="59.25" hidden="1"/>
    <row r="884" ht="59.25" hidden="1"/>
    <row r="885" ht="59.25" hidden="1"/>
    <row r="886" ht="59.25" hidden="1"/>
    <row r="887" ht="59.25" hidden="1"/>
    <row r="888" ht="59.25" hidden="1"/>
    <row r="889" ht="59.25" hidden="1"/>
    <row r="890" ht="59.25" hidden="1"/>
    <row r="891" ht="59.25" hidden="1"/>
    <row r="892" ht="59.25" hidden="1"/>
    <row r="893" ht="59.25" hidden="1"/>
    <row r="894" ht="59.25" hidden="1"/>
    <row r="895" ht="59.25" hidden="1"/>
    <row r="896" ht="59.25" hidden="1"/>
    <row r="897" ht="59.25" hidden="1"/>
    <row r="898" ht="59.25" hidden="1"/>
    <row r="899" ht="59.25" hidden="1"/>
    <row r="900" ht="59.25" hidden="1"/>
    <row r="901" ht="59.25" hidden="1"/>
    <row r="902" ht="59.25" hidden="1"/>
    <row r="903" ht="59.25" hidden="1"/>
    <row r="904" ht="59.25" hidden="1"/>
    <row r="905" ht="59.25" hidden="1"/>
    <row r="906" ht="59.25" hidden="1"/>
    <row r="907" ht="59.25" hidden="1"/>
    <row r="908" ht="59.25" hidden="1"/>
    <row r="909" ht="59.25" hidden="1"/>
    <row r="910" ht="59.25" hidden="1"/>
    <row r="911" ht="59.25" hidden="1"/>
    <row r="912" ht="59.25" hidden="1"/>
    <row r="913" ht="59.25" hidden="1"/>
    <row r="914" ht="59.25" hidden="1"/>
    <row r="915" ht="59.25" hidden="1"/>
    <row r="916" ht="59.25" hidden="1"/>
    <row r="917" ht="59.25" hidden="1"/>
    <row r="918" ht="59.25" hidden="1"/>
    <row r="919" ht="59.25" hidden="1"/>
    <row r="920" ht="59.25" hidden="1"/>
    <row r="921" ht="59.25" hidden="1"/>
    <row r="922" ht="59.25" hidden="1"/>
    <row r="923" ht="59.25" hidden="1"/>
    <row r="924" ht="59.25" hidden="1"/>
    <row r="925" ht="59.25" hidden="1"/>
    <row r="926" ht="59.25" hidden="1"/>
    <row r="927" ht="59.25" hidden="1"/>
    <row r="928" ht="59.25" hidden="1"/>
    <row r="929" ht="59.25" hidden="1"/>
    <row r="930" ht="59.25" hidden="1"/>
    <row r="931" ht="59.25" hidden="1"/>
    <row r="932" ht="59.25" hidden="1"/>
    <row r="933" ht="59.25" hidden="1"/>
    <row r="934" ht="59.25" hidden="1"/>
    <row r="935" ht="59.25" hidden="1"/>
    <row r="936" ht="59.25" hidden="1"/>
    <row r="937" ht="59.25" hidden="1"/>
    <row r="938" ht="59.25" hidden="1"/>
    <row r="939" ht="59.25" hidden="1"/>
    <row r="940" ht="59.25" hidden="1"/>
    <row r="941" ht="59.25" hidden="1"/>
    <row r="942" ht="59.25" hidden="1"/>
    <row r="943" ht="59.25" hidden="1"/>
    <row r="944" ht="59.25" hidden="1"/>
    <row r="945" ht="59.25" hidden="1"/>
    <row r="946" ht="59.25" hidden="1"/>
    <row r="947" ht="59.25" hidden="1"/>
    <row r="948" ht="59.25" hidden="1"/>
    <row r="949" ht="59.25" hidden="1"/>
    <row r="950" ht="59.25" hidden="1"/>
    <row r="951" ht="59.25" hidden="1"/>
    <row r="952" ht="59.25" hidden="1"/>
    <row r="953" ht="59.25" hidden="1"/>
    <row r="954" ht="59.25" hidden="1"/>
    <row r="955" ht="59.25" hidden="1"/>
    <row r="956" ht="59.25" hidden="1"/>
    <row r="957" ht="59.25" hidden="1"/>
    <row r="958" ht="59.25" hidden="1"/>
    <row r="959" ht="59.25" hidden="1"/>
    <row r="960" ht="59.25" hidden="1"/>
    <row r="961" ht="59.25" hidden="1"/>
    <row r="962" ht="59.25" hidden="1"/>
    <row r="963" ht="59.25" hidden="1"/>
    <row r="964" ht="59.25" hidden="1"/>
    <row r="965" ht="59.25" hidden="1"/>
    <row r="966" ht="59.25" hidden="1"/>
    <row r="967" ht="59.25" hidden="1"/>
    <row r="968" ht="59.25" hidden="1"/>
    <row r="969" ht="59.25" hidden="1"/>
    <row r="970" ht="59.25" hidden="1"/>
    <row r="971" ht="59.25" hidden="1"/>
    <row r="972" ht="59.25" hidden="1"/>
    <row r="973" ht="59.25" hidden="1"/>
    <row r="974" ht="59.25" hidden="1"/>
    <row r="975" ht="59.25" hidden="1"/>
    <row r="976" ht="59.25" hidden="1"/>
    <row r="977" ht="59.25" hidden="1"/>
    <row r="978" ht="59.25" hidden="1"/>
    <row r="979" ht="59.25" hidden="1"/>
    <row r="980" ht="59.25" hidden="1"/>
    <row r="981" ht="59.25" hidden="1"/>
    <row r="982" ht="59.25" hidden="1"/>
    <row r="983" ht="59.25" hidden="1"/>
    <row r="984" ht="59.25" hidden="1"/>
    <row r="985" ht="59.25" hidden="1"/>
    <row r="986" ht="59.25" hidden="1"/>
    <row r="987" ht="59.25" hidden="1"/>
    <row r="988" ht="59.25" hidden="1"/>
    <row r="989" ht="59.25" hidden="1"/>
    <row r="990" ht="59.25" hidden="1"/>
    <row r="991" ht="59.25" hidden="1"/>
    <row r="992" ht="59.25" hidden="1"/>
    <row r="993" ht="59.25" hidden="1"/>
    <row r="994" ht="59.25" hidden="1"/>
    <row r="995" ht="59.25" hidden="1"/>
    <row r="996" ht="59.25" hidden="1"/>
    <row r="997" ht="59.25" hidden="1"/>
    <row r="998" ht="59.25" hidden="1"/>
    <row r="999" ht="59.25" hidden="1"/>
    <row r="1000" ht="59.25" hidden="1"/>
    <row r="1001" ht="59.25" hidden="1"/>
    <row r="1002" ht="59.25" hidden="1"/>
    <row r="1003" ht="59.25" hidden="1"/>
    <row r="1004" ht="59.25" hidden="1"/>
    <row r="1005" ht="59.25" hidden="1"/>
    <row r="1006" ht="59.25" hidden="1"/>
    <row r="1007" ht="59.25" hidden="1"/>
    <row r="1008" ht="59.25" hidden="1"/>
    <row r="1009" ht="59.25" hidden="1"/>
    <row r="1010" ht="59.25" hidden="1"/>
    <row r="1011" ht="59.25" hidden="1"/>
    <row r="1012" ht="59.25" hidden="1"/>
    <row r="1013" ht="59.25" hidden="1"/>
    <row r="1014" ht="59.25" hidden="1"/>
    <row r="1015" ht="59.25" hidden="1"/>
    <row r="1016" ht="59.25" hidden="1"/>
    <row r="1017" ht="59.25" hidden="1"/>
    <row r="1018" ht="59.25" hidden="1"/>
    <row r="1019" ht="59.25" hidden="1"/>
    <row r="1020" ht="59.25" hidden="1"/>
    <row r="1021" ht="59.25" hidden="1"/>
    <row r="1022" ht="59.25" hidden="1"/>
    <row r="1023" ht="59.25" hidden="1"/>
    <row r="1024" ht="59.25" hidden="1"/>
    <row r="1025" ht="59.25" hidden="1"/>
    <row r="1026" ht="59.25" hidden="1"/>
    <row r="1027" ht="59.25" hidden="1"/>
    <row r="1028" ht="59.25" hidden="1"/>
    <row r="1029" ht="59.25" hidden="1"/>
    <row r="1030" ht="59.25" hidden="1"/>
    <row r="1031" ht="59.25" hidden="1"/>
    <row r="1032" ht="59.25" hidden="1"/>
    <row r="1033" ht="59.25" hidden="1"/>
    <row r="1034" ht="59.25" hidden="1"/>
    <row r="1035" ht="59.25" hidden="1"/>
    <row r="1036" ht="59.25" hidden="1"/>
    <row r="1037" ht="59.25" hidden="1"/>
    <row r="1038" ht="59.25" hidden="1"/>
    <row r="1039" ht="59.25" hidden="1"/>
    <row r="1040" ht="59.25" hidden="1"/>
    <row r="1041" ht="59.25" hidden="1"/>
    <row r="1042" ht="59.25" hidden="1"/>
    <row r="1043" ht="59.25" hidden="1"/>
    <row r="1044" ht="59.25" hidden="1"/>
    <row r="1045" ht="59.25" hidden="1"/>
    <row r="1046" ht="59.25" hidden="1"/>
    <row r="1047" ht="59.25" hidden="1"/>
    <row r="1048" ht="59.25" hidden="1"/>
    <row r="1049" ht="59.25" hidden="1"/>
    <row r="1050" ht="59.25" hidden="1"/>
    <row r="1051" ht="59.25" hidden="1"/>
    <row r="1052" ht="59.25" hidden="1"/>
    <row r="1053" ht="59.25" hidden="1"/>
    <row r="1054" ht="59.25" hidden="1"/>
    <row r="1055" ht="59.25" hidden="1"/>
    <row r="1056" ht="59.25" hidden="1"/>
    <row r="1057" ht="59.25" hidden="1"/>
    <row r="1058" ht="59.25" hidden="1"/>
    <row r="1059" ht="59.25" hidden="1"/>
    <row r="1060" ht="59.25" hidden="1"/>
    <row r="1061" ht="59.25" hidden="1"/>
    <row r="1062" ht="59.25" hidden="1"/>
    <row r="1063" ht="59.25" hidden="1"/>
    <row r="1064" ht="59.25" hidden="1"/>
    <row r="1065" ht="59.25" hidden="1"/>
    <row r="1066" ht="59.25" hidden="1"/>
    <row r="1067" ht="59.25" hidden="1"/>
    <row r="1068" ht="59.25" hidden="1"/>
    <row r="1069" ht="59.25" hidden="1"/>
    <row r="1070" ht="59.25" hidden="1"/>
    <row r="1071" ht="59.25" hidden="1"/>
    <row r="1072" ht="59.25" hidden="1"/>
    <row r="1073" ht="59.25" hidden="1"/>
    <row r="1074" ht="59.25" hidden="1"/>
    <row r="1075" ht="59.25" hidden="1"/>
    <row r="1076" ht="59.25" hidden="1"/>
    <row r="1077" ht="59.25" hidden="1"/>
    <row r="1078" ht="59.25" hidden="1"/>
    <row r="1079" ht="59.25" hidden="1"/>
    <row r="1080" ht="59.25" hidden="1"/>
    <row r="1081" ht="59.25" hidden="1"/>
    <row r="1082" ht="59.25" hidden="1"/>
    <row r="1083" ht="59.25" hidden="1"/>
    <row r="1084" ht="59.25" hidden="1"/>
    <row r="1085" ht="59.25" hidden="1"/>
    <row r="1086" ht="59.25" hidden="1"/>
    <row r="1087" ht="59.25" hidden="1"/>
    <row r="1088" ht="59.25" hidden="1"/>
    <row r="1089" ht="59.25" hidden="1"/>
    <row r="1090" ht="59.25" hidden="1"/>
    <row r="1091" ht="59.25" hidden="1"/>
    <row r="1092" ht="59.25" hidden="1"/>
    <row r="1093" ht="59.25" hidden="1"/>
    <row r="1094" ht="59.25" hidden="1"/>
    <row r="1095" ht="59.25" hidden="1"/>
    <row r="1096" ht="59.25" hidden="1"/>
    <row r="1097" ht="59.25" hidden="1"/>
    <row r="1098" ht="59.25" hidden="1"/>
    <row r="1099" ht="59.25" hidden="1"/>
    <row r="1100" ht="59.25" hidden="1"/>
    <row r="1101" ht="59.25" hidden="1"/>
    <row r="1102" ht="59.25" hidden="1"/>
    <row r="1103" ht="59.25" hidden="1"/>
    <row r="1104" ht="59.25" hidden="1"/>
    <row r="1105" ht="59.25" hidden="1"/>
    <row r="1106" ht="59.25" hidden="1"/>
    <row r="1107" ht="59.25" hidden="1"/>
    <row r="1108" ht="59.25" hidden="1"/>
    <row r="1109" ht="59.25" hidden="1"/>
    <row r="1110" ht="59.25" hidden="1"/>
    <row r="1111" ht="59.25" hidden="1"/>
    <row r="1112" ht="59.25" hidden="1"/>
    <row r="1113" ht="59.25" hidden="1"/>
    <row r="1114" ht="59.25" hidden="1"/>
    <row r="1115" ht="59.25" hidden="1"/>
    <row r="1116" ht="59.25" hidden="1"/>
    <row r="1117" ht="59.25" hidden="1"/>
    <row r="1118" ht="59.25" hidden="1"/>
    <row r="1119" ht="59.25" hidden="1"/>
    <row r="1120" ht="59.25" hidden="1"/>
    <row r="1121" ht="59.25" hidden="1"/>
    <row r="1122" ht="59.25" hidden="1"/>
    <row r="1123" ht="59.25" hidden="1"/>
    <row r="1124" ht="59.25" hidden="1"/>
    <row r="1125" ht="59.25" hidden="1"/>
    <row r="1126" ht="59.25" hidden="1"/>
    <row r="1127" ht="59.25" hidden="1"/>
    <row r="1128" ht="59.25" hidden="1"/>
    <row r="1129" ht="59.25" hidden="1"/>
    <row r="1130" ht="59.25" hidden="1"/>
    <row r="1131" ht="59.25" hidden="1"/>
    <row r="1132" ht="59.25" hidden="1"/>
    <row r="1133" ht="59.25" hidden="1"/>
    <row r="1134" ht="59.25" hidden="1"/>
    <row r="1135" ht="59.25" hidden="1"/>
    <row r="1136" ht="59.25" hidden="1"/>
    <row r="1137" ht="59.25" hidden="1"/>
    <row r="1138" ht="59.25" hidden="1"/>
    <row r="1139" ht="59.25" hidden="1"/>
    <row r="1140" ht="59.25" hidden="1"/>
    <row r="1141" ht="59.25" hidden="1"/>
    <row r="1142" ht="59.25" hidden="1"/>
    <row r="1143" ht="59.25" hidden="1"/>
    <row r="1144" ht="59.25" hidden="1"/>
    <row r="1145" ht="59.25" hidden="1"/>
    <row r="1146" ht="59.25" hidden="1"/>
    <row r="1147" ht="59.25" hidden="1"/>
    <row r="1148" ht="59.25" hidden="1"/>
    <row r="1149" ht="59.25" hidden="1"/>
    <row r="1150" ht="59.25" hidden="1"/>
    <row r="1151" ht="59.25" hidden="1"/>
    <row r="1152" ht="59.25" hidden="1"/>
    <row r="1153" ht="59.25" hidden="1"/>
    <row r="1154" ht="59.25" hidden="1"/>
    <row r="1155" ht="59.25" hidden="1"/>
    <row r="1156" ht="59.25" hidden="1"/>
    <row r="1157" ht="59.25" hidden="1"/>
    <row r="1158" ht="59.25" hidden="1"/>
    <row r="1159" ht="59.25" hidden="1"/>
    <row r="1160" ht="59.25" hidden="1"/>
    <row r="1161" ht="59.25" hidden="1"/>
    <row r="1162" ht="59.25" hidden="1"/>
    <row r="1163" ht="59.25" hidden="1"/>
    <row r="1164" ht="59.25" hidden="1"/>
    <row r="1165" ht="59.25" hidden="1"/>
    <row r="1166" ht="59.25" hidden="1"/>
    <row r="1167" ht="59.25" hidden="1"/>
    <row r="1168" ht="59.25" hidden="1"/>
    <row r="1169" ht="59.25" hidden="1"/>
    <row r="1170" ht="59.25" hidden="1"/>
    <row r="1171" ht="59.25" hidden="1"/>
    <row r="1172" ht="59.25" hidden="1"/>
    <row r="1173" ht="59.25" hidden="1"/>
    <row r="1174" ht="59.25" hidden="1"/>
    <row r="1175" ht="59.25" hidden="1"/>
    <row r="1176" ht="59.25" hidden="1"/>
    <row r="1177" ht="59.25" hidden="1"/>
    <row r="1178" ht="59.25" hidden="1"/>
    <row r="1179" ht="59.25" hidden="1"/>
    <row r="1180" ht="59.25" hidden="1"/>
    <row r="1181" ht="59.25" hidden="1"/>
    <row r="1182" ht="59.25" hidden="1"/>
    <row r="1183" ht="59.25" hidden="1"/>
    <row r="1184" ht="59.25" hidden="1"/>
    <row r="1185" ht="59.25" hidden="1"/>
    <row r="1186" ht="59.25" hidden="1"/>
    <row r="1187" ht="59.25" hidden="1"/>
    <row r="1188" ht="59.25" hidden="1"/>
    <row r="1189" ht="59.25" hidden="1"/>
    <row r="1190" ht="59.25" hidden="1"/>
    <row r="1191" ht="59.25" hidden="1"/>
    <row r="1192" ht="59.25" hidden="1"/>
    <row r="1193" ht="59.25" hidden="1"/>
    <row r="1194" ht="59.25" hidden="1"/>
    <row r="1195" ht="59.25" hidden="1"/>
    <row r="1196" ht="59.25" hidden="1"/>
    <row r="1197" ht="59.25" hidden="1"/>
    <row r="1198" ht="59.25" hidden="1"/>
    <row r="1199" ht="59.25" hidden="1"/>
    <row r="1200" ht="59.25" hidden="1"/>
    <row r="1201" ht="59.25" hidden="1"/>
    <row r="1202" ht="59.25" hidden="1"/>
    <row r="1203" ht="59.25" hidden="1"/>
    <row r="1204" ht="59.25" hidden="1"/>
    <row r="1205" ht="59.25" hidden="1"/>
    <row r="1206" ht="59.25" hidden="1"/>
    <row r="1207" ht="59.25" hidden="1"/>
    <row r="1208" ht="59.25" hidden="1"/>
    <row r="1209" ht="59.25" hidden="1"/>
    <row r="1210" ht="59.25" hidden="1"/>
    <row r="1211" ht="59.25" hidden="1"/>
    <row r="1212" ht="59.25" hidden="1"/>
    <row r="1213" ht="59.25" hidden="1"/>
    <row r="1214" ht="59.25" hidden="1"/>
    <row r="1215" ht="59.25" hidden="1"/>
    <row r="1216" ht="59.25" hidden="1"/>
    <row r="1217" ht="59.25" hidden="1"/>
    <row r="1218" ht="59.25" hidden="1"/>
    <row r="1219" ht="59.25" hidden="1"/>
    <row r="1220" ht="59.25" hidden="1"/>
    <row r="1221" ht="59.25" hidden="1"/>
    <row r="1222" ht="59.25" hidden="1"/>
    <row r="1223" ht="59.25" hidden="1"/>
    <row r="1224" ht="59.25" hidden="1"/>
    <row r="1225" ht="59.25" hidden="1"/>
    <row r="1226" ht="59.25" hidden="1"/>
    <row r="1227" ht="59.25" hidden="1"/>
    <row r="1228" ht="59.25" hidden="1"/>
    <row r="1229" ht="59.25" hidden="1"/>
    <row r="1230" ht="59.25" hidden="1"/>
    <row r="1231" ht="59.25" hidden="1"/>
    <row r="1232" ht="59.25" hidden="1"/>
    <row r="1233" ht="59.25" hidden="1"/>
    <row r="1234" ht="59.25" hidden="1"/>
    <row r="1235" ht="59.25" hidden="1"/>
    <row r="1236" ht="59.25" hidden="1"/>
    <row r="1237" ht="59.25" hidden="1"/>
    <row r="1238" ht="59.25" hidden="1"/>
    <row r="1239" ht="59.25" hidden="1"/>
    <row r="1240" ht="59.25" hidden="1"/>
    <row r="1241" ht="59.25" hidden="1"/>
    <row r="1242" ht="59.25" hidden="1"/>
    <row r="1243" ht="59.25" hidden="1"/>
    <row r="1244" ht="59.25" hidden="1"/>
    <row r="1245" ht="59.25" hidden="1"/>
    <row r="1246" ht="59.25" hidden="1"/>
    <row r="1247" ht="59.25" hidden="1"/>
    <row r="1248" ht="59.25" hidden="1"/>
    <row r="1249" ht="59.25" hidden="1"/>
    <row r="1250" ht="59.25" hidden="1"/>
    <row r="1251" ht="59.25" hidden="1"/>
    <row r="1252" ht="59.25" hidden="1"/>
    <row r="1253" ht="59.25" hidden="1"/>
    <row r="1254" ht="59.25" hidden="1"/>
    <row r="1255" ht="59.25" hidden="1"/>
    <row r="1256" ht="59.25" hidden="1"/>
    <row r="1257" ht="59.25" hidden="1"/>
    <row r="1258" ht="59.25" hidden="1"/>
    <row r="1259" ht="59.25" hidden="1"/>
    <row r="1260" ht="59.25" hidden="1"/>
    <row r="1261" ht="59.25" hidden="1"/>
    <row r="1262" ht="59.25" hidden="1"/>
    <row r="1263" ht="59.25" hidden="1"/>
    <row r="1264" ht="59.25" hidden="1"/>
    <row r="1265" ht="59.25" hidden="1"/>
    <row r="1266" ht="59.25" hidden="1"/>
    <row r="1267" ht="59.25" hidden="1"/>
    <row r="1268" ht="59.25" hidden="1"/>
    <row r="1269" ht="59.25" hidden="1"/>
    <row r="1270" ht="59.25" hidden="1"/>
    <row r="1271" ht="59.25" hidden="1"/>
    <row r="1272" ht="59.25" hidden="1"/>
    <row r="1273" ht="59.25" hidden="1"/>
    <row r="1274" ht="59.25" hidden="1"/>
    <row r="1275" ht="59.25" hidden="1"/>
    <row r="1276" ht="59.25" hidden="1"/>
    <row r="1277" ht="59.25" hidden="1"/>
    <row r="1278" ht="59.25" hidden="1"/>
    <row r="1279" ht="59.25" hidden="1"/>
    <row r="1280" ht="59.25" hidden="1"/>
    <row r="1281" ht="59.25" hidden="1"/>
    <row r="1282" ht="59.25" hidden="1"/>
    <row r="1283" ht="59.25" hidden="1"/>
    <row r="1284" ht="59.25" hidden="1"/>
    <row r="1285" ht="59.25" hidden="1"/>
    <row r="1286" ht="59.25" hidden="1"/>
    <row r="1287" ht="59.25" hidden="1"/>
    <row r="1288" ht="59.25" hidden="1"/>
    <row r="1289" ht="59.25" hidden="1"/>
    <row r="1290" ht="59.25" hidden="1"/>
    <row r="1291" ht="59.25" hidden="1"/>
    <row r="1292" ht="59.25" hidden="1"/>
    <row r="1293" ht="59.25" hidden="1"/>
    <row r="1294" ht="59.25" hidden="1"/>
    <row r="1295" ht="59.25" hidden="1"/>
    <row r="1296" ht="59.25" hidden="1"/>
    <row r="1297" ht="59.25" hidden="1"/>
    <row r="1298" ht="59.25" hidden="1"/>
    <row r="1299" ht="59.25" hidden="1"/>
    <row r="1300" ht="59.25" hidden="1"/>
    <row r="1301" ht="59.25" hidden="1"/>
    <row r="1302" ht="59.25" hidden="1"/>
    <row r="1303" ht="59.25" hidden="1"/>
    <row r="1304" ht="59.25" hidden="1"/>
    <row r="1305" ht="59.25" hidden="1"/>
    <row r="1306" ht="59.25" hidden="1"/>
    <row r="1307" ht="59.25" hidden="1"/>
    <row r="1308" ht="59.25" hidden="1"/>
    <row r="1309" ht="59.25" hidden="1"/>
    <row r="1310" ht="59.25" hidden="1"/>
    <row r="1311" ht="59.25" hidden="1"/>
    <row r="1312" ht="59.25" hidden="1"/>
    <row r="1313" ht="59.25" hidden="1"/>
    <row r="1314" ht="59.25" hidden="1"/>
    <row r="1315" ht="59.25" hidden="1"/>
    <row r="1316" ht="59.25" hidden="1"/>
    <row r="1317" ht="59.25" hidden="1"/>
    <row r="1318" ht="59.25" hidden="1"/>
    <row r="1319" ht="59.25" hidden="1"/>
    <row r="1320" ht="59.25" hidden="1"/>
    <row r="1321" ht="59.25" hidden="1"/>
    <row r="1322" ht="59.25" hidden="1"/>
    <row r="1323" ht="59.25" hidden="1"/>
    <row r="1324" ht="59.25" hidden="1"/>
    <row r="1325" ht="59.25" hidden="1"/>
    <row r="1326" ht="59.25" hidden="1"/>
    <row r="1327" ht="59.25" hidden="1"/>
    <row r="1328" ht="59.25" hidden="1"/>
    <row r="1329" ht="59.25" hidden="1"/>
    <row r="1330" ht="59.25" hidden="1"/>
    <row r="1331" ht="59.25" hidden="1"/>
    <row r="1332" ht="59.25" hidden="1"/>
    <row r="1333" ht="59.25" hidden="1"/>
    <row r="1334" ht="59.25" hidden="1"/>
    <row r="1335" ht="59.25" hidden="1"/>
    <row r="1336" ht="59.25" hidden="1"/>
    <row r="1337" ht="59.25" hidden="1"/>
    <row r="1338" ht="59.25" hidden="1"/>
    <row r="1339" ht="59.25" hidden="1"/>
    <row r="1340" ht="59.25" hidden="1"/>
    <row r="1341" ht="59.25" hidden="1"/>
    <row r="1342" ht="59.25" hidden="1"/>
    <row r="1343" ht="59.25" hidden="1"/>
    <row r="1344" ht="59.25" hidden="1"/>
    <row r="1345" ht="59.25" hidden="1"/>
    <row r="1346" ht="59.25" hidden="1"/>
    <row r="1347" ht="59.25" hidden="1"/>
    <row r="1348" ht="59.25" hidden="1"/>
    <row r="1349" ht="59.25" hidden="1"/>
    <row r="1350" ht="59.25" hidden="1"/>
    <row r="1351" ht="59.25" hidden="1"/>
    <row r="1352" ht="59.25" hidden="1"/>
    <row r="1353" ht="59.25" hidden="1"/>
    <row r="1354" ht="59.25" hidden="1"/>
    <row r="1355" ht="59.25" hidden="1"/>
    <row r="1356" ht="59.25" hidden="1"/>
    <row r="1357" ht="59.25" hidden="1"/>
    <row r="1358" ht="59.25" hidden="1"/>
    <row r="1359" ht="59.25" hidden="1"/>
    <row r="1360" ht="59.25" hidden="1"/>
    <row r="1361" ht="59.25" hidden="1"/>
    <row r="1362" ht="59.25" hidden="1"/>
    <row r="1363" ht="59.25" hidden="1"/>
    <row r="1364" ht="59.25" hidden="1"/>
    <row r="1365" ht="59.25" hidden="1"/>
    <row r="1366" ht="59.25" hidden="1"/>
    <row r="1367" ht="59.25" hidden="1"/>
    <row r="1368" ht="59.25" hidden="1"/>
    <row r="1369" ht="59.25" hidden="1"/>
    <row r="1370" ht="59.25" hidden="1"/>
    <row r="1371" ht="59.25" hidden="1"/>
    <row r="1372" ht="59.25" hidden="1"/>
    <row r="1373" ht="59.25" hidden="1"/>
    <row r="1374" ht="59.25" hidden="1"/>
    <row r="1375" ht="59.25" hidden="1"/>
    <row r="1376" ht="59.25" hidden="1"/>
    <row r="1377" ht="59.25" hidden="1"/>
    <row r="1378" ht="59.25" hidden="1"/>
    <row r="1379" ht="59.25" hidden="1"/>
    <row r="1380" ht="59.25" hidden="1"/>
    <row r="1381" ht="59.25" hidden="1"/>
    <row r="1382" ht="59.25" hidden="1"/>
    <row r="1383" ht="59.25" hidden="1"/>
    <row r="1384" ht="59.25" hidden="1"/>
    <row r="1385" ht="59.25" hidden="1"/>
    <row r="1386" ht="59.25" hidden="1"/>
    <row r="1387" ht="59.25" hidden="1"/>
    <row r="1388" ht="59.25" hidden="1"/>
    <row r="1389" ht="59.25" hidden="1"/>
    <row r="1390" ht="59.25" hidden="1"/>
    <row r="1391" ht="59.25" hidden="1"/>
    <row r="1392" ht="59.25" hidden="1"/>
    <row r="1393" ht="59.25" hidden="1"/>
    <row r="1394" ht="59.25" hidden="1"/>
    <row r="1395" ht="59.25" hidden="1"/>
    <row r="1396" ht="59.25" hidden="1"/>
    <row r="1397" ht="59.25" hidden="1"/>
    <row r="1398" ht="59.25" hidden="1"/>
    <row r="1399" ht="59.25" hidden="1"/>
    <row r="1400" ht="59.25" hidden="1"/>
    <row r="1401" ht="59.25" hidden="1"/>
    <row r="1402" ht="59.25" hidden="1"/>
    <row r="1403" ht="59.25" hidden="1"/>
    <row r="1404" ht="59.25" hidden="1"/>
    <row r="1405" ht="59.25" hidden="1"/>
    <row r="1406" ht="59.25" hidden="1"/>
    <row r="1407" ht="59.25" hidden="1"/>
    <row r="1408" ht="59.25" hidden="1"/>
    <row r="1409" ht="59.25" hidden="1"/>
    <row r="1410" ht="59.25" hidden="1"/>
    <row r="1411" ht="59.25" hidden="1"/>
    <row r="1412" ht="59.25" hidden="1"/>
    <row r="1413" ht="59.25" hidden="1"/>
    <row r="1414" ht="59.25" hidden="1"/>
    <row r="1415" ht="59.25" hidden="1"/>
    <row r="1416" ht="59.25" hidden="1"/>
    <row r="1417" ht="59.25" hidden="1"/>
    <row r="1418" ht="59.25" hidden="1"/>
    <row r="1419" ht="59.25" hidden="1"/>
    <row r="1420" ht="59.25" hidden="1"/>
    <row r="1421" ht="59.25" hidden="1"/>
    <row r="1422" ht="59.25" hidden="1"/>
    <row r="1423" ht="59.25" hidden="1"/>
    <row r="1424" ht="59.25" hidden="1"/>
    <row r="1425" ht="59.25" hidden="1"/>
    <row r="1426" ht="59.25" hidden="1"/>
    <row r="1427" ht="59.25" hidden="1"/>
    <row r="1428" ht="59.25" hidden="1"/>
    <row r="1429" ht="59.25" hidden="1"/>
    <row r="1430" ht="59.25" hidden="1"/>
    <row r="1431" ht="59.25" hidden="1"/>
    <row r="1432" ht="59.25" hidden="1"/>
    <row r="1433" ht="59.25" hidden="1"/>
    <row r="1434" ht="59.25" hidden="1"/>
    <row r="1435" ht="59.25" hidden="1"/>
    <row r="1436" ht="59.25" hidden="1"/>
    <row r="1437" ht="59.25" hidden="1"/>
    <row r="1438" ht="59.25" hidden="1"/>
    <row r="1439" ht="59.25" hidden="1"/>
    <row r="1440" ht="59.25" hidden="1"/>
    <row r="1441" ht="59.25" hidden="1"/>
    <row r="1442" ht="59.25" hidden="1"/>
    <row r="1443" ht="59.25" hidden="1"/>
    <row r="1444" ht="59.25" hidden="1"/>
    <row r="1445" ht="59.25" hidden="1"/>
    <row r="1446" ht="59.25" hidden="1"/>
    <row r="1447" ht="59.25" hidden="1"/>
    <row r="1448" ht="59.25" hidden="1"/>
    <row r="1449" ht="59.25" hidden="1"/>
    <row r="1450" ht="59.25" hidden="1"/>
    <row r="1451" ht="59.25" hidden="1"/>
    <row r="1452" ht="59.25" hidden="1"/>
    <row r="1453" ht="59.25" hidden="1"/>
    <row r="1454" ht="59.25" hidden="1"/>
    <row r="1455" ht="59.25" hidden="1"/>
    <row r="1456" ht="59.25" hidden="1"/>
    <row r="1457" ht="59.25" hidden="1"/>
    <row r="1458" ht="59.25" hidden="1"/>
    <row r="1459" ht="59.25" hidden="1"/>
    <row r="1460" ht="59.25" hidden="1"/>
    <row r="1461" ht="59.25" hidden="1"/>
    <row r="1462" ht="59.25" hidden="1"/>
    <row r="1463" ht="59.25" hidden="1"/>
    <row r="1464" ht="59.25" hidden="1"/>
    <row r="1465" ht="59.25" hidden="1"/>
    <row r="1466" ht="59.25" hidden="1"/>
    <row r="1467" ht="59.25" hidden="1"/>
    <row r="1468" ht="59.25" hidden="1"/>
    <row r="1469" ht="59.25" hidden="1"/>
    <row r="1470" ht="59.25" hidden="1"/>
    <row r="1471" ht="59.25" hidden="1"/>
    <row r="1472" ht="59.25" hidden="1"/>
    <row r="1473" ht="59.25" hidden="1"/>
    <row r="1474" ht="59.25" hidden="1"/>
    <row r="1475" ht="59.25" hidden="1"/>
    <row r="1476" ht="59.25" hidden="1"/>
    <row r="1477" ht="59.25" hidden="1"/>
    <row r="1478" ht="59.25" hidden="1"/>
    <row r="1479" ht="59.25" hidden="1"/>
    <row r="1480" ht="59.25" hidden="1"/>
    <row r="1481" ht="59.25" hidden="1"/>
    <row r="1482" ht="59.25" hidden="1"/>
    <row r="1483" ht="59.25" hidden="1"/>
    <row r="1484" ht="59.25" hidden="1"/>
    <row r="1485" ht="59.25" hidden="1"/>
    <row r="1486" ht="59.25" hidden="1"/>
    <row r="1487" ht="59.25" hidden="1"/>
    <row r="1488" ht="59.25" hidden="1"/>
    <row r="1489" ht="59.25" hidden="1"/>
    <row r="1490" ht="59.25" hidden="1"/>
    <row r="1491" ht="59.25" hidden="1"/>
    <row r="1492" ht="59.25" hidden="1"/>
    <row r="1493" ht="59.25" hidden="1"/>
    <row r="1494" ht="59.25" hidden="1"/>
    <row r="1495" ht="59.25" hidden="1"/>
    <row r="1496" ht="59.25" hidden="1"/>
    <row r="1497" ht="59.25" hidden="1"/>
    <row r="1498" ht="59.25" hidden="1"/>
    <row r="1499" ht="59.25" hidden="1"/>
    <row r="1500" ht="59.25" hidden="1"/>
    <row r="1501" ht="59.25" hidden="1"/>
    <row r="1502" ht="59.25" hidden="1"/>
    <row r="1503" ht="59.25" hidden="1"/>
    <row r="1504" ht="59.25" hidden="1"/>
    <row r="1505" ht="59.25" hidden="1"/>
    <row r="1506" ht="59.25" hidden="1"/>
    <row r="1507" ht="59.25" hidden="1"/>
    <row r="1508" ht="59.25" hidden="1"/>
    <row r="1509" ht="59.25" hidden="1"/>
    <row r="1510" ht="59.25" hidden="1"/>
    <row r="1511" ht="59.25" hidden="1"/>
    <row r="1512" ht="59.25" hidden="1"/>
    <row r="1513" ht="59.25" hidden="1"/>
    <row r="1514" ht="59.25" hidden="1"/>
    <row r="1515" ht="59.25" hidden="1"/>
    <row r="1516" ht="59.25" hidden="1"/>
    <row r="1517" ht="59.25" hidden="1"/>
    <row r="1518" ht="59.25" hidden="1"/>
    <row r="1519" ht="59.25" hidden="1"/>
    <row r="1520" ht="59.25" hidden="1"/>
    <row r="1521" ht="59.25" hidden="1"/>
    <row r="1522" ht="59.25" hidden="1"/>
    <row r="1523" ht="59.25" hidden="1"/>
    <row r="1524" ht="59.25" hidden="1"/>
    <row r="1525" ht="59.25" hidden="1"/>
    <row r="1526" ht="59.25" hidden="1"/>
    <row r="1527" ht="59.25" hidden="1"/>
    <row r="1528" ht="59.25" hidden="1"/>
    <row r="1529" ht="59.25" hidden="1"/>
    <row r="1530" ht="59.25" hidden="1"/>
    <row r="1531" ht="59.25" hidden="1"/>
    <row r="1532" ht="59.25" hidden="1"/>
    <row r="1533" ht="59.25" hidden="1"/>
    <row r="1534" ht="59.25" hidden="1"/>
    <row r="1535" ht="59.25" hidden="1"/>
    <row r="1536" ht="59.25" hidden="1"/>
    <row r="1537" ht="59.25" hidden="1"/>
    <row r="1538" ht="59.25" hidden="1"/>
    <row r="1539" ht="59.25" hidden="1"/>
    <row r="1540" ht="59.25" hidden="1"/>
    <row r="1541" ht="59.25" hidden="1"/>
    <row r="1542" ht="59.25" hidden="1"/>
    <row r="1543" ht="59.25" hidden="1"/>
    <row r="1544" ht="59.25" hidden="1"/>
    <row r="1545" ht="59.25" hidden="1"/>
    <row r="1546" ht="59.25" hidden="1"/>
    <row r="1547" ht="59.25" hidden="1"/>
    <row r="1548" ht="59.25" hidden="1"/>
    <row r="1549" ht="59.25" hidden="1"/>
    <row r="1550" ht="59.25" hidden="1"/>
    <row r="1551" ht="59.25" hidden="1"/>
    <row r="1552" ht="59.25" hidden="1"/>
    <row r="1553" ht="59.25" hidden="1"/>
    <row r="1554" ht="59.25" hidden="1"/>
    <row r="1555" ht="59.25" hidden="1"/>
    <row r="1556" ht="59.25" hidden="1"/>
    <row r="1557" ht="59.25" hidden="1"/>
    <row r="1558" ht="59.25" hidden="1"/>
    <row r="1559" ht="59.25" hidden="1"/>
    <row r="1560" ht="59.25" hidden="1"/>
    <row r="1561" ht="59.25" hidden="1"/>
    <row r="1562" ht="59.25" hidden="1"/>
    <row r="1563" ht="59.25" hidden="1"/>
    <row r="1564" ht="59.25" hidden="1"/>
    <row r="1565" ht="59.25" hidden="1"/>
    <row r="1566" ht="59.25" hidden="1"/>
    <row r="1567" ht="59.25" hidden="1"/>
    <row r="1568" ht="59.25" hidden="1"/>
    <row r="1569" ht="59.25" hidden="1"/>
    <row r="1570" ht="59.25" hidden="1"/>
    <row r="1571" ht="59.25" hidden="1"/>
    <row r="1572" ht="59.25" hidden="1"/>
    <row r="1573" ht="59.25" hidden="1"/>
    <row r="1574" ht="59.25" hidden="1"/>
    <row r="1575" ht="59.25" hidden="1"/>
    <row r="1576" ht="59.25" hidden="1"/>
    <row r="1577" ht="59.25" hidden="1"/>
    <row r="1578" ht="59.25" hidden="1"/>
    <row r="1579" ht="59.25" hidden="1"/>
    <row r="1580" ht="59.25" hidden="1"/>
    <row r="1581" ht="59.25" hidden="1"/>
    <row r="1582" ht="59.25" hidden="1"/>
    <row r="1583" ht="59.25" hidden="1"/>
    <row r="1584" ht="59.25" hidden="1"/>
    <row r="1585" ht="59.25" hidden="1"/>
    <row r="1586" ht="59.25" hidden="1"/>
    <row r="1587" ht="59.25" hidden="1"/>
    <row r="1588" ht="59.25" hidden="1"/>
    <row r="1589" ht="59.25" hidden="1"/>
    <row r="1590" ht="59.25" hidden="1"/>
    <row r="1591" ht="59.25" hidden="1"/>
    <row r="1592" ht="59.25" hidden="1"/>
    <row r="1593" ht="59.25" hidden="1"/>
    <row r="1594" ht="59.25" hidden="1"/>
    <row r="1595" ht="59.25" hidden="1"/>
    <row r="1596" ht="59.25" hidden="1"/>
    <row r="1597" ht="59.25" hidden="1"/>
    <row r="1598" ht="59.25" hidden="1"/>
    <row r="1599" ht="59.25" hidden="1"/>
    <row r="1600" ht="59.25" hidden="1"/>
    <row r="1601" ht="59.25" hidden="1"/>
    <row r="1602" ht="59.25" hidden="1"/>
    <row r="1603" ht="59.25" hidden="1"/>
    <row r="1604" ht="59.25" hidden="1"/>
    <row r="1605" ht="59.25" hidden="1"/>
    <row r="1606" ht="59.25" hidden="1"/>
    <row r="1607" ht="59.25" hidden="1"/>
    <row r="1608" ht="59.25" hidden="1"/>
    <row r="1609" ht="59.25" hidden="1"/>
    <row r="1610" ht="59.25" hidden="1"/>
    <row r="1611" ht="59.25" hidden="1"/>
    <row r="1612" ht="59.25" hidden="1"/>
    <row r="1613" ht="59.25" hidden="1"/>
    <row r="1614" ht="59.25" hidden="1"/>
    <row r="1615" ht="59.25" hidden="1"/>
    <row r="1616" ht="59.25" hidden="1"/>
    <row r="1617" ht="59.25" hidden="1"/>
    <row r="1618" ht="59.25" hidden="1"/>
    <row r="1619" ht="59.25" hidden="1"/>
    <row r="1620" ht="59.25" hidden="1"/>
    <row r="1621" ht="59.25" hidden="1"/>
    <row r="1622" ht="59.25" hidden="1"/>
    <row r="1623" ht="59.25" hidden="1"/>
    <row r="1624" ht="59.25" hidden="1"/>
    <row r="1625" ht="59.25" hidden="1"/>
    <row r="1626" ht="59.25" hidden="1"/>
    <row r="1627" ht="59.25" hidden="1"/>
    <row r="1628" ht="59.25" hidden="1"/>
    <row r="1629" ht="59.25" hidden="1"/>
    <row r="1630" ht="59.25" hidden="1"/>
    <row r="1631" ht="59.25" hidden="1"/>
    <row r="1632" ht="59.25" hidden="1"/>
    <row r="1633" ht="59.25" hidden="1"/>
    <row r="1634" ht="59.25" hidden="1"/>
    <row r="1635" ht="59.25" hidden="1"/>
    <row r="1636" ht="59.25" hidden="1"/>
    <row r="1637" ht="59.25" hidden="1"/>
    <row r="1638" ht="59.25" hidden="1"/>
    <row r="1639" ht="59.25" hidden="1"/>
    <row r="1640" ht="59.25" hidden="1"/>
    <row r="1641" ht="59.25" hidden="1"/>
    <row r="1642" ht="59.25" hidden="1"/>
    <row r="1643" ht="59.25" hidden="1"/>
    <row r="1644" ht="59.25" hidden="1"/>
    <row r="1645" ht="59.25" hidden="1"/>
    <row r="1646" ht="59.25" hidden="1"/>
    <row r="1647" ht="59.25" hidden="1"/>
    <row r="1648" ht="59.25" hidden="1"/>
    <row r="1649" ht="59.25" hidden="1"/>
    <row r="1650" ht="59.25" hidden="1"/>
    <row r="1651" ht="59.25" hidden="1"/>
    <row r="1652" ht="59.25" hidden="1"/>
    <row r="1653" ht="59.25" hidden="1"/>
    <row r="1654" ht="59.25" hidden="1"/>
    <row r="1655" ht="59.25" hidden="1"/>
    <row r="1656" ht="59.25" hidden="1"/>
    <row r="1657" ht="59.25" hidden="1"/>
    <row r="1658" ht="59.25" hidden="1"/>
    <row r="1659" ht="59.25" hidden="1"/>
    <row r="1660" ht="59.25" hidden="1"/>
    <row r="1661" ht="59.25" hidden="1"/>
    <row r="1662" ht="59.25" hidden="1"/>
    <row r="1663" ht="59.25" hidden="1"/>
    <row r="1664" ht="59.25" hidden="1"/>
    <row r="1665" ht="59.25" hidden="1"/>
    <row r="1666" ht="59.25" hidden="1"/>
    <row r="1667" ht="59.25" hidden="1"/>
    <row r="1668" ht="59.25" hidden="1"/>
    <row r="1669" ht="59.25" hidden="1"/>
    <row r="1670" ht="59.25" hidden="1"/>
    <row r="1671" ht="59.25" hidden="1"/>
    <row r="1672" ht="59.25" hidden="1"/>
    <row r="1673" ht="59.25" hidden="1"/>
    <row r="1674" ht="59.25" hidden="1"/>
    <row r="1675" ht="59.25" hidden="1"/>
    <row r="1676" ht="59.25" hidden="1"/>
    <row r="1677" ht="59.25" hidden="1"/>
    <row r="1678" ht="59.25" hidden="1"/>
    <row r="1679" ht="59.25" hidden="1"/>
    <row r="1680" ht="59.25" hidden="1"/>
    <row r="1681" ht="59.25" hidden="1"/>
    <row r="1682" ht="59.25" hidden="1"/>
    <row r="1683" ht="59.25" hidden="1"/>
    <row r="1684" ht="59.25" hidden="1"/>
    <row r="1685" ht="59.25" hidden="1"/>
    <row r="1686" ht="59.25" hidden="1"/>
    <row r="1687" ht="59.25" hidden="1"/>
    <row r="1688" ht="59.25" hidden="1"/>
    <row r="1689" ht="59.25" hidden="1"/>
    <row r="1690" ht="59.25" hidden="1"/>
    <row r="1691" ht="59.25" hidden="1"/>
    <row r="1692" ht="59.25" hidden="1"/>
    <row r="1693" ht="59.25" hidden="1"/>
    <row r="1694" ht="59.25" hidden="1"/>
    <row r="1695" ht="59.25" hidden="1"/>
    <row r="1696" ht="59.25" hidden="1"/>
    <row r="1697" ht="59.25" hidden="1"/>
    <row r="1698" ht="59.25" hidden="1"/>
    <row r="1699" ht="59.25" hidden="1"/>
    <row r="1700" ht="59.25" hidden="1"/>
    <row r="1701" ht="59.25" hidden="1"/>
    <row r="1702" ht="59.25" hidden="1"/>
    <row r="1703" ht="59.25" hidden="1"/>
    <row r="1704" ht="59.25" hidden="1"/>
    <row r="1705" ht="59.25" hidden="1"/>
    <row r="1706" ht="59.25" hidden="1"/>
    <row r="1707" ht="59.25" hidden="1"/>
    <row r="1708" ht="59.25" hidden="1"/>
    <row r="1709" ht="59.25" hidden="1"/>
    <row r="1710" ht="59.25" hidden="1"/>
    <row r="1711" ht="59.25" hidden="1"/>
    <row r="1712" ht="59.25" hidden="1"/>
    <row r="1713" ht="59.25" hidden="1"/>
    <row r="1714" ht="59.25" hidden="1"/>
    <row r="1715" ht="59.25" hidden="1"/>
    <row r="1716" ht="59.25" hidden="1"/>
    <row r="1717" ht="59.25" hidden="1"/>
    <row r="1718" ht="59.25" hidden="1"/>
    <row r="1719" ht="59.25" hidden="1"/>
    <row r="1720" ht="59.25" hidden="1"/>
    <row r="1721" ht="59.25" hidden="1"/>
    <row r="1722" ht="59.25" hidden="1"/>
    <row r="1723" ht="59.25" hidden="1"/>
    <row r="1724" ht="59.25" hidden="1"/>
    <row r="1725" ht="59.25" hidden="1"/>
    <row r="1726" ht="59.25" hidden="1"/>
    <row r="1727" ht="59.25" hidden="1"/>
    <row r="1728" ht="59.25" hidden="1"/>
    <row r="1729" ht="59.25" hidden="1"/>
    <row r="1730" ht="59.25" hidden="1"/>
    <row r="1731" ht="59.25" hidden="1"/>
    <row r="1732" ht="59.25" hidden="1"/>
    <row r="1733" ht="59.25" hidden="1"/>
    <row r="1734" ht="59.25" hidden="1"/>
    <row r="1735" ht="59.25" hidden="1"/>
    <row r="1736" ht="59.25" hidden="1"/>
    <row r="1737" ht="59.25" hidden="1"/>
    <row r="1738" ht="59.25" hidden="1"/>
    <row r="1739" ht="59.25" hidden="1"/>
    <row r="1740" ht="59.25" hidden="1"/>
    <row r="1741" ht="59.25" hidden="1"/>
    <row r="1742" ht="59.25" hidden="1"/>
    <row r="1743" ht="59.25" hidden="1"/>
    <row r="1744" ht="59.25" hidden="1"/>
    <row r="1745" ht="59.25" hidden="1"/>
    <row r="1746" ht="59.25" hidden="1"/>
    <row r="1747" ht="59.25" hidden="1"/>
    <row r="1748" ht="59.25" hidden="1"/>
    <row r="1749" ht="59.25" hidden="1"/>
    <row r="1750" ht="59.25" hidden="1"/>
    <row r="1751" ht="59.25" hidden="1"/>
    <row r="1752" ht="59.25" hidden="1"/>
    <row r="1753" ht="59.25" hidden="1"/>
    <row r="1754" ht="59.25" hidden="1"/>
    <row r="1755" ht="59.25" hidden="1"/>
    <row r="1756" ht="59.25" hidden="1"/>
    <row r="1757" ht="59.25" hidden="1"/>
    <row r="1758" ht="59.25" hidden="1"/>
    <row r="1759" ht="59.25" hidden="1"/>
    <row r="1760" ht="59.25" hidden="1"/>
    <row r="1761" ht="59.25" hidden="1"/>
    <row r="1762" ht="59.25" hidden="1"/>
    <row r="1763" ht="59.25" hidden="1"/>
    <row r="1764" ht="59.25" hidden="1"/>
    <row r="1765" ht="59.25" hidden="1"/>
    <row r="1766" ht="59.25" hidden="1"/>
    <row r="1767" ht="59.25" hidden="1"/>
    <row r="1768" ht="59.25" hidden="1"/>
    <row r="1769" ht="59.25" hidden="1"/>
    <row r="1770" ht="59.25" hidden="1"/>
    <row r="1771" ht="59.25" hidden="1"/>
    <row r="1772" ht="59.25" hidden="1"/>
    <row r="1773" ht="59.25" hidden="1"/>
    <row r="1774" ht="59.25" hidden="1"/>
    <row r="1775" ht="59.25" hidden="1"/>
    <row r="1776" ht="59.25" hidden="1"/>
    <row r="1777" ht="59.25" hidden="1"/>
    <row r="1778" ht="59.25" hidden="1"/>
    <row r="1779" ht="59.25" hidden="1"/>
    <row r="1780" ht="59.25" hidden="1"/>
    <row r="1781" ht="59.25" hidden="1"/>
    <row r="1782" ht="59.25" hidden="1"/>
    <row r="1783" ht="59.25" hidden="1"/>
    <row r="1784" ht="59.25" hidden="1"/>
    <row r="1785" ht="59.25" hidden="1"/>
    <row r="1786" ht="59.25" hidden="1"/>
    <row r="1787" ht="59.25" hidden="1"/>
    <row r="1788" ht="59.25" hidden="1"/>
    <row r="1789" ht="59.25" hidden="1"/>
    <row r="1790" ht="59.25" hidden="1"/>
    <row r="1791" ht="59.25" hidden="1"/>
    <row r="1792" ht="59.25" hidden="1"/>
    <row r="1793" ht="59.25" hidden="1"/>
    <row r="1794" ht="59.25" hidden="1"/>
    <row r="1795" ht="59.25" hidden="1"/>
    <row r="1796" ht="59.25" hidden="1"/>
    <row r="1797" ht="59.25" hidden="1"/>
    <row r="1798" ht="59.25" hidden="1"/>
    <row r="1799" ht="59.25" hidden="1"/>
    <row r="1800" ht="59.25" hidden="1"/>
    <row r="1801" ht="59.25" hidden="1"/>
    <row r="1802" ht="59.25" hidden="1"/>
    <row r="1803" ht="59.25" hidden="1"/>
    <row r="1804" ht="59.25" hidden="1"/>
    <row r="1805" ht="59.25" hidden="1"/>
    <row r="1806" ht="59.25" hidden="1"/>
    <row r="1807" ht="59.25" hidden="1"/>
    <row r="1808" ht="59.25" hidden="1"/>
    <row r="1809" ht="59.25" hidden="1"/>
    <row r="1810" ht="59.25" hidden="1"/>
    <row r="1811" ht="59.25" hidden="1"/>
    <row r="1812" ht="59.25" hidden="1"/>
    <row r="1813" ht="59.25" hidden="1"/>
    <row r="1814" ht="59.25" hidden="1"/>
    <row r="1815" ht="59.25" hidden="1"/>
    <row r="1816" ht="59.25" hidden="1"/>
    <row r="1817" ht="59.25" hidden="1"/>
    <row r="1818" ht="59.25" hidden="1"/>
    <row r="1819" ht="59.25" hidden="1"/>
    <row r="1820" ht="59.25" hidden="1"/>
    <row r="1821" ht="59.25" hidden="1"/>
    <row r="1822" ht="59.25" hidden="1"/>
    <row r="1823" ht="59.25" hidden="1"/>
    <row r="1824" ht="59.25" hidden="1"/>
    <row r="1825" ht="59.25" hidden="1"/>
    <row r="1826" ht="59.25" hidden="1"/>
    <row r="1827" ht="59.25" hidden="1"/>
    <row r="1828" ht="59.25" hidden="1"/>
    <row r="1829" ht="59.25" hidden="1"/>
    <row r="1830" ht="59.25" hidden="1"/>
    <row r="1831" ht="59.25" hidden="1"/>
    <row r="1832" ht="59.25" hidden="1"/>
    <row r="1833" ht="59.25" hidden="1"/>
    <row r="1834" ht="59.25" hidden="1"/>
    <row r="1835" ht="59.25" hidden="1"/>
    <row r="1836" ht="59.25" hidden="1"/>
    <row r="1837" ht="59.25" hidden="1"/>
    <row r="1838" ht="59.25" hidden="1"/>
    <row r="1839" ht="59.25" hidden="1"/>
    <row r="1840" ht="59.25" hidden="1"/>
    <row r="1841" ht="59.25" hidden="1"/>
    <row r="1842" ht="59.25" hidden="1"/>
    <row r="1843" ht="59.25" hidden="1"/>
    <row r="1844" ht="59.25" hidden="1"/>
    <row r="1845" ht="59.25" hidden="1"/>
    <row r="1846" ht="59.25" hidden="1"/>
    <row r="1847" ht="59.25" hidden="1"/>
    <row r="1848" ht="59.25" hidden="1"/>
    <row r="1849" ht="59.25" hidden="1"/>
    <row r="1850" ht="59.25" hidden="1"/>
    <row r="1851" ht="59.25" hidden="1"/>
    <row r="1852" ht="59.25" hidden="1"/>
    <row r="1853" ht="59.25" hidden="1"/>
    <row r="1854" ht="59.25" hidden="1"/>
    <row r="1855" ht="59.25" hidden="1"/>
    <row r="1856" ht="59.25" hidden="1"/>
    <row r="1857" ht="59.25" hidden="1"/>
    <row r="1858" ht="59.25" hidden="1"/>
    <row r="1859" ht="59.25" hidden="1"/>
    <row r="1860" ht="59.25" hidden="1"/>
    <row r="1861" ht="59.25" hidden="1"/>
    <row r="1862" ht="59.25" hidden="1"/>
    <row r="1863" ht="59.25" hidden="1"/>
    <row r="1864" ht="59.25" hidden="1"/>
    <row r="1865" ht="59.25" hidden="1"/>
    <row r="1866" ht="59.25" hidden="1"/>
    <row r="1867" ht="59.25" hidden="1"/>
    <row r="1868" ht="59.25" hidden="1"/>
    <row r="1869" ht="59.25" hidden="1"/>
    <row r="1870" ht="59.25" hidden="1"/>
    <row r="1871" ht="59.25" hidden="1"/>
    <row r="1872" ht="59.25" hidden="1"/>
    <row r="1873" ht="59.25" hidden="1"/>
    <row r="1874" ht="59.25" hidden="1"/>
    <row r="1875" ht="59.25" hidden="1"/>
    <row r="1876" ht="59.25" hidden="1"/>
    <row r="1877" ht="59.25" hidden="1"/>
    <row r="1878" ht="59.25" hidden="1"/>
    <row r="1879" ht="59.25" hidden="1"/>
    <row r="1880" ht="59.25" hidden="1"/>
    <row r="1881" ht="59.25" hidden="1"/>
    <row r="1882" ht="59.25" hidden="1"/>
    <row r="1883" ht="59.25" hidden="1"/>
    <row r="1884" ht="59.25" hidden="1"/>
    <row r="1885" ht="59.25" hidden="1"/>
    <row r="1886" ht="59.25" hidden="1"/>
    <row r="1887" ht="59.25" hidden="1"/>
    <row r="1888" ht="59.25" hidden="1"/>
    <row r="1889" ht="59.25" hidden="1"/>
    <row r="1890" ht="59.25" hidden="1"/>
    <row r="1891" ht="59.25" hidden="1"/>
    <row r="1892" ht="59.25" hidden="1"/>
    <row r="1893" ht="59.25" hidden="1"/>
    <row r="1894" ht="59.25" hidden="1"/>
    <row r="1895" ht="59.25" hidden="1"/>
    <row r="1896" ht="59.25" hidden="1"/>
    <row r="1897" ht="59.25" hidden="1"/>
    <row r="1898" ht="59.25" hidden="1"/>
    <row r="1899" ht="59.25" hidden="1"/>
    <row r="1900" ht="59.25" hidden="1"/>
    <row r="1901" ht="59.25" hidden="1"/>
    <row r="1902" ht="59.25" hidden="1"/>
    <row r="1903" ht="59.25" hidden="1"/>
    <row r="1904" ht="59.25" hidden="1"/>
    <row r="1905" ht="59.25" hidden="1"/>
    <row r="1906" ht="59.25" hidden="1"/>
    <row r="1907" ht="59.25" hidden="1"/>
    <row r="1908" ht="59.25" hidden="1"/>
    <row r="1909" ht="59.25" hidden="1"/>
    <row r="1910" ht="59.25" hidden="1"/>
    <row r="1911" ht="59.25" hidden="1"/>
    <row r="1912" ht="59.25" hidden="1"/>
    <row r="1913" ht="59.25" hidden="1"/>
    <row r="1914" ht="59.25" hidden="1"/>
    <row r="1915" ht="59.25" hidden="1"/>
    <row r="1916" ht="59.25" hidden="1"/>
    <row r="1917" ht="59.25" hidden="1"/>
    <row r="1918" ht="59.25" hidden="1"/>
    <row r="1919" ht="59.25" hidden="1"/>
    <row r="1920" ht="59.25" hidden="1"/>
    <row r="1921" ht="59.25" hidden="1"/>
    <row r="1922" ht="59.25" hidden="1"/>
    <row r="1923" ht="59.25" hidden="1"/>
    <row r="1924" ht="59.25" hidden="1"/>
    <row r="1925" ht="59.25" hidden="1"/>
    <row r="1926" ht="59.25" hidden="1"/>
    <row r="1927" ht="59.25" hidden="1"/>
    <row r="1928" ht="59.25" hidden="1"/>
    <row r="1929" ht="59.25" hidden="1"/>
    <row r="1930" ht="59.25" hidden="1"/>
    <row r="1931" ht="59.25" hidden="1"/>
    <row r="1932" ht="59.25" hidden="1"/>
    <row r="1933" ht="59.25" hidden="1"/>
    <row r="1934" ht="59.25" hidden="1"/>
    <row r="1935" ht="59.25" hidden="1"/>
    <row r="1936" ht="59.25" hidden="1"/>
    <row r="1937" ht="59.25" hidden="1"/>
    <row r="1938" ht="59.25" hidden="1"/>
    <row r="1939" ht="59.25" hidden="1"/>
    <row r="1940" ht="59.25" hidden="1"/>
    <row r="1941" ht="59.25" hidden="1"/>
    <row r="1942" ht="59.25" hidden="1"/>
    <row r="1943" ht="59.25" hidden="1"/>
    <row r="1944" ht="59.25" hidden="1"/>
    <row r="1945" ht="59.25" hidden="1"/>
    <row r="1946" ht="59.25" hidden="1"/>
    <row r="1947" ht="59.25" hidden="1"/>
    <row r="1948" ht="59.25" hidden="1"/>
    <row r="1949" ht="59.25" hidden="1"/>
    <row r="1950" ht="59.25" hidden="1"/>
    <row r="1951" ht="59.25" hidden="1"/>
    <row r="1952" ht="59.25" hidden="1"/>
    <row r="1953" ht="59.25" hidden="1"/>
    <row r="1954" ht="59.25" hidden="1"/>
    <row r="1955" ht="59.25" hidden="1"/>
    <row r="1956" ht="59.25" hidden="1"/>
    <row r="1957" ht="59.25" hidden="1"/>
    <row r="1958" ht="59.25" hidden="1"/>
    <row r="1959" ht="59.25" hidden="1"/>
    <row r="1960" ht="59.25" hidden="1"/>
    <row r="1961" ht="59.25" hidden="1"/>
    <row r="1962" ht="59.25" hidden="1"/>
    <row r="1963" ht="59.25" hidden="1"/>
    <row r="1964" ht="59.25" hidden="1"/>
    <row r="1965" ht="59.25" hidden="1"/>
    <row r="1966" ht="59.25" hidden="1"/>
    <row r="1967" ht="59.25" hidden="1"/>
    <row r="1968" ht="59.25" hidden="1"/>
    <row r="1969" ht="59.25" hidden="1"/>
    <row r="1970" ht="59.25" hidden="1"/>
    <row r="1971" ht="59.25" hidden="1"/>
    <row r="1972" ht="59.25" hidden="1"/>
    <row r="1973" ht="59.25" hidden="1"/>
    <row r="1974" ht="59.25" hidden="1"/>
    <row r="1975" ht="59.25" hidden="1"/>
    <row r="1976" ht="59.25" hidden="1"/>
    <row r="1977" ht="59.25" hidden="1"/>
    <row r="1978" ht="59.25" hidden="1"/>
    <row r="1979" ht="59.25" hidden="1"/>
    <row r="1980" ht="59.25" hidden="1"/>
    <row r="1981" ht="59.25" hidden="1"/>
    <row r="1982" ht="59.25" hidden="1"/>
    <row r="1983" ht="59.25" hidden="1"/>
    <row r="1984" ht="59.25" hidden="1"/>
    <row r="1985" ht="59.25" hidden="1"/>
    <row r="1986" ht="59.25" hidden="1"/>
    <row r="1987" ht="59.25" hidden="1"/>
    <row r="1988" ht="59.25" hidden="1"/>
    <row r="1989" ht="59.25" hidden="1"/>
    <row r="1990" ht="59.25" hidden="1"/>
    <row r="1991" ht="59.25" hidden="1"/>
    <row r="1992" ht="59.25" hidden="1"/>
    <row r="1993" ht="59.25" hidden="1"/>
    <row r="1994" ht="59.25" hidden="1"/>
    <row r="1995" ht="59.25" hidden="1"/>
    <row r="1996" ht="59.25" hidden="1"/>
    <row r="1997" ht="59.25" hidden="1"/>
    <row r="1998" ht="59.25" hidden="1"/>
    <row r="1999" ht="59.25" hidden="1"/>
    <row r="2000" ht="59.25" hidden="1"/>
    <row r="2001" ht="59.25" hidden="1"/>
    <row r="2002" ht="59.25" hidden="1"/>
    <row r="2003" ht="59.25" hidden="1"/>
    <row r="2004" ht="59.25" hidden="1"/>
    <row r="2005" ht="59.25" hidden="1"/>
    <row r="2006" ht="59.25" hidden="1"/>
    <row r="2007" ht="59.25" hidden="1"/>
    <row r="2008" ht="59.25" hidden="1"/>
    <row r="2009" ht="59.25" hidden="1"/>
    <row r="2010" ht="59.25" hidden="1"/>
    <row r="2011" ht="59.25" hidden="1"/>
    <row r="2012" ht="59.25" hidden="1"/>
    <row r="2013" ht="59.25" hidden="1"/>
    <row r="2014" ht="59.25" hidden="1"/>
    <row r="2015" ht="59.25" hidden="1"/>
    <row r="2016" ht="59.25" hidden="1"/>
    <row r="2017" ht="59.25" hidden="1"/>
    <row r="2018" ht="59.25" hidden="1"/>
    <row r="2019" ht="59.25" hidden="1"/>
    <row r="2020" ht="59.25" hidden="1"/>
    <row r="2021" ht="59.25" hidden="1"/>
    <row r="2022" ht="59.25" hidden="1"/>
    <row r="2023" ht="59.25" hidden="1"/>
    <row r="2024" ht="59.25" hidden="1"/>
    <row r="2025" ht="59.25" hidden="1"/>
    <row r="2026" ht="59.25" hidden="1"/>
    <row r="2027" ht="59.25" hidden="1"/>
    <row r="2028" ht="59.25" hidden="1"/>
    <row r="2029" ht="59.25" hidden="1"/>
    <row r="2030" ht="59.25" hidden="1"/>
    <row r="2031" ht="59.25" hidden="1"/>
    <row r="2032" ht="59.25" hidden="1"/>
    <row r="2033" ht="59.25" hidden="1"/>
    <row r="2034" ht="59.25" hidden="1"/>
    <row r="2035" ht="59.25" hidden="1"/>
    <row r="2036" ht="59.25" hidden="1"/>
    <row r="2037" ht="59.25" hidden="1"/>
    <row r="2038" ht="59.25" hidden="1"/>
    <row r="2039" ht="59.25" hidden="1"/>
    <row r="2040" ht="59.25" hidden="1"/>
    <row r="2041" ht="59.25" hidden="1"/>
    <row r="2042" ht="59.25" hidden="1"/>
    <row r="2043" ht="59.25" hidden="1"/>
    <row r="2044" ht="59.25" hidden="1"/>
    <row r="2045" ht="59.25" hidden="1"/>
    <row r="2046" ht="59.25" hidden="1"/>
    <row r="2047" ht="59.25" hidden="1"/>
    <row r="2048" ht="59.25" hidden="1"/>
    <row r="2049" ht="59.25" hidden="1"/>
    <row r="2050" ht="59.25" hidden="1"/>
    <row r="2051" ht="59.25" hidden="1"/>
    <row r="2052" ht="59.25" hidden="1"/>
    <row r="2053" ht="59.25" hidden="1"/>
    <row r="2054" ht="59.25" hidden="1"/>
    <row r="2055" ht="59.25" hidden="1"/>
    <row r="2056" ht="59.25" hidden="1"/>
    <row r="2057" ht="59.25" hidden="1"/>
    <row r="2058" ht="59.25" hidden="1"/>
    <row r="2059" ht="59.25" hidden="1"/>
    <row r="2060" ht="59.25" hidden="1"/>
    <row r="2061" ht="59.25" hidden="1"/>
    <row r="2062" ht="59.25" hidden="1"/>
    <row r="2063" ht="59.25" hidden="1"/>
    <row r="2064" ht="59.25" hidden="1"/>
    <row r="2065" ht="59.25" hidden="1"/>
    <row r="2066" ht="59.25" hidden="1"/>
    <row r="2067" ht="59.25" hidden="1"/>
    <row r="2068" ht="59.25" hidden="1"/>
    <row r="2069" ht="59.25" hidden="1"/>
    <row r="2070" ht="59.25" hidden="1"/>
    <row r="2071" ht="59.25" hidden="1"/>
    <row r="2072" ht="59.25" hidden="1"/>
    <row r="2073" ht="59.25" hidden="1"/>
    <row r="2074" ht="59.25" hidden="1"/>
    <row r="2075" ht="59.25" hidden="1"/>
    <row r="2076" ht="59.25" hidden="1"/>
    <row r="2077" ht="59.25" hidden="1"/>
    <row r="2078" ht="59.25" hidden="1"/>
    <row r="2079" ht="59.25" hidden="1"/>
    <row r="2080" ht="59.25" hidden="1"/>
    <row r="2081" ht="59.25" hidden="1"/>
    <row r="2082" ht="59.25" hidden="1"/>
    <row r="2083" ht="59.25" hidden="1"/>
    <row r="2084" ht="59.25" hidden="1"/>
    <row r="2085" ht="59.25" hidden="1"/>
    <row r="2086" ht="59.25" hidden="1"/>
    <row r="2087" ht="59.25" hidden="1"/>
    <row r="2088" ht="59.25" hidden="1"/>
    <row r="2089" ht="59.25" hidden="1"/>
    <row r="2090" ht="59.25" hidden="1"/>
    <row r="2091" ht="59.25" hidden="1"/>
    <row r="2092" ht="59.25" hidden="1"/>
    <row r="2093" ht="59.25" hidden="1"/>
    <row r="2094" ht="59.25" hidden="1"/>
    <row r="2095" ht="59.25" hidden="1"/>
    <row r="2096" ht="59.25" hidden="1"/>
    <row r="2097" ht="59.25" hidden="1"/>
    <row r="2098" ht="59.25" hidden="1"/>
    <row r="2099" ht="59.25" hidden="1"/>
    <row r="2100" ht="59.25" hidden="1"/>
    <row r="2101" ht="59.25" hidden="1"/>
    <row r="2102" ht="59.25" hidden="1"/>
    <row r="2103" ht="59.25" hidden="1"/>
    <row r="2104" ht="59.25" hidden="1"/>
    <row r="2105" ht="59.25" hidden="1"/>
    <row r="2106" ht="59.25" hidden="1"/>
    <row r="2107" ht="59.25" hidden="1"/>
    <row r="2108" ht="59.25" hidden="1"/>
    <row r="2109" ht="59.25" hidden="1"/>
    <row r="2110" ht="59.25" hidden="1"/>
    <row r="2111" ht="59.25" hidden="1"/>
    <row r="2112" ht="59.25" hidden="1"/>
    <row r="2113" ht="59.25" hidden="1"/>
    <row r="2114" ht="59.25" hidden="1"/>
    <row r="2115" ht="59.25" hidden="1"/>
    <row r="2116" ht="59.25" hidden="1"/>
    <row r="2117" ht="59.25" hidden="1"/>
    <row r="2118" ht="59.25" hidden="1"/>
    <row r="2119" ht="59.25" hidden="1"/>
    <row r="2120" ht="59.25" hidden="1"/>
    <row r="2121" ht="59.25" hidden="1"/>
    <row r="2122" ht="59.25" hidden="1"/>
    <row r="2123" ht="59.25" hidden="1"/>
    <row r="2124" ht="59.25" hidden="1"/>
    <row r="2125" ht="59.25" hidden="1"/>
    <row r="2126" ht="59.25" hidden="1"/>
    <row r="2127" ht="59.25" hidden="1"/>
    <row r="2128" ht="59.25" hidden="1"/>
    <row r="2129" ht="59.25" hidden="1"/>
    <row r="2130" ht="59.25" hidden="1"/>
    <row r="2131" ht="59.25" hidden="1"/>
    <row r="2132" ht="59.25" hidden="1"/>
    <row r="2133" ht="59.25" hidden="1"/>
    <row r="2134" ht="59.25" hidden="1"/>
    <row r="2135" ht="59.25" hidden="1"/>
    <row r="2136" ht="59.25" hidden="1"/>
    <row r="2137" ht="59.25" hidden="1"/>
    <row r="2138" ht="59.25" hidden="1"/>
    <row r="2139" ht="59.25" hidden="1"/>
    <row r="2140" ht="59.25" hidden="1"/>
    <row r="2141" ht="59.25" hidden="1"/>
    <row r="2142" ht="59.25" hidden="1"/>
    <row r="2143" ht="59.25" hidden="1"/>
    <row r="2144" ht="59.25" hidden="1"/>
    <row r="2145" ht="59.25" hidden="1"/>
    <row r="2146" ht="59.25" hidden="1"/>
    <row r="2147" ht="59.25" hidden="1"/>
    <row r="2148" ht="59.25" hidden="1"/>
    <row r="2149" ht="59.25" hidden="1"/>
    <row r="2150" ht="59.25" hidden="1"/>
    <row r="2151" ht="59.25" hidden="1"/>
    <row r="2152" ht="59.25" hidden="1"/>
    <row r="2153" ht="59.25" hidden="1"/>
    <row r="2154" ht="59.25" hidden="1"/>
    <row r="2155" ht="59.25" hidden="1"/>
    <row r="2156" ht="59.25" hidden="1"/>
    <row r="2157" ht="59.25" hidden="1"/>
    <row r="2158" ht="59.25" hidden="1"/>
    <row r="2159" ht="59.25" hidden="1"/>
    <row r="2160" ht="59.25" hidden="1"/>
    <row r="2161" ht="59.25" hidden="1"/>
    <row r="2162" ht="59.25" hidden="1"/>
    <row r="2163" ht="59.25" hidden="1"/>
    <row r="2164" ht="59.25" hidden="1"/>
    <row r="2165" ht="59.25" hidden="1"/>
    <row r="2166" ht="59.25" hidden="1"/>
    <row r="2167" ht="59.25" hidden="1"/>
    <row r="2168" ht="59.25" hidden="1"/>
    <row r="2169" ht="59.25" hidden="1"/>
    <row r="2170" ht="59.25" hidden="1"/>
    <row r="2171" ht="59.25" hidden="1"/>
    <row r="2172" ht="59.25" hidden="1"/>
    <row r="2173" ht="59.25" hidden="1"/>
    <row r="2174" ht="59.25" hidden="1"/>
    <row r="2175" ht="59.25" hidden="1"/>
    <row r="2176" ht="59.25" hidden="1"/>
    <row r="2177" ht="59.25" hidden="1"/>
    <row r="2178" ht="59.25" hidden="1"/>
    <row r="2179" ht="59.25" hidden="1"/>
    <row r="2180" ht="59.25" hidden="1"/>
    <row r="2181" ht="59.25" hidden="1"/>
    <row r="2182" ht="59.25" hidden="1"/>
    <row r="2183" ht="59.25" hidden="1"/>
    <row r="2184" ht="59.25" hidden="1"/>
    <row r="2185" ht="59.25" hidden="1"/>
    <row r="2186" ht="59.25" hidden="1"/>
    <row r="2187" ht="59.25" hidden="1"/>
    <row r="2188" ht="59.25" hidden="1"/>
    <row r="2189" ht="59.25" hidden="1"/>
    <row r="2190" ht="59.25" hidden="1"/>
    <row r="2191" ht="59.25" hidden="1"/>
    <row r="2192" ht="59.25" hidden="1"/>
    <row r="2193" ht="59.25" hidden="1"/>
    <row r="2194" ht="59.25" hidden="1"/>
    <row r="2195" ht="59.25" hidden="1"/>
    <row r="2196" ht="59.25" hidden="1"/>
    <row r="2197" ht="59.25" hidden="1"/>
    <row r="2198" ht="59.25" hidden="1"/>
    <row r="2199" ht="59.25" hidden="1"/>
    <row r="2200" ht="59.25" hidden="1"/>
    <row r="2201" ht="59.25" hidden="1"/>
    <row r="2202" ht="59.25" hidden="1"/>
    <row r="2203" ht="59.25" hidden="1"/>
    <row r="2204" ht="59.25" hidden="1"/>
    <row r="2205" ht="59.25" hidden="1"/>
    <row r="2206" ht="59.25" hidden="1"/>
    <row r="2207" ht="59.25" hidden="1"/>
    <row r="2208" ht="59.25" hidden="1"/>
    <row r="2209" ht="59.25" hidden="1"/>
    <row r="2210" ht="59.25" hidden="1"/>
    <row r="2211" ht="59.25" hidden="1"/>
    <row r="2212" ht="59.25" hidden="1"/>
    <row r="2213" ht="59.25" hidden="1"/>
    <row r="2214" ht="59.25" hidden="1"/>
    <row r="2215" ht="59.25" hidden="1"/>
    <row r="2216" ht="59.25" hidden="1"/>
    <row r="2217" ht="59.25" hidden="1"/>
    <row r="2218" ht="59.25" hidden="1"/>
    <row r="2219" ht="59.25" hidden="1"/>
    <row r="2220" ht="59.25" hidden="1"/>
    <row r="2221" ht="59.25" hidden="1"/>
    <row r="2222" ht="59.25" hidden="1"/>
    <row r="2223" ht="59.25" hidden="1"/>
    <row r="2224" ht="59.25" hidden="1"/>
    <row r="2225" ht="59.25" hidden="1"/>
    <row r="2226" ht="59.25" hidden="1"/>
    <row r="2227" ht="59.25" hidden="1"/>
    <row r="2228" ht="59.25" hidden="1"/>
    <row r="2229" ht="59.25" hidden="1"/>
    <row r="2230" ht="59.25" hidden="1"/>
    <row r="2231" ht="59.25" hidden="1"/>
    <row r="2232" ht="59.25" hidden="1"/>
    <row r="2233" ht="59.25" hidden="1"/>
    <row r="2234" ht="59.25" hidden="1"/>
    <row r="2235" ht="59.25" hidden="1"/>
    <row r="2236" ht="59.25" hidden="1"/>
    <row r="2237" ht="59.25" hidden="1"/>
    <row r="2238" ht="59.25" hidden="1"/>
    <row r="2239" ht="59.25" hidden="1"/>
    <row r="2240" ht="59.25" hidden="1"/>
    <row r="2241" ht="59.25" hidden="1"/>
    <row r="2242" ht="59.25" hidden="1"/>
    <row r="2243" ht="59.25" hidden="1"/>
    <row r="2244" ht="59.25" hidden="1"/>
    <row r="2245" ht="59.25" hidden="1"/>
    <row r="2246" ht="59.25" hidden="1"/>
    <row r="2247" ht="59.25" hidden="1"/>
    <row r="2248" ht="59.25" hidden="1"/>
    <row r="2249" ht="59.25" hidden="1"/>
    <row r="2250" ht="59.25" hidden="1"/>
    <row r="2251" ht="59.25" hidden="1"/>
    <row r="2252" ht="59.25" hidden="1"/>
    <row r="2253" ht="59.25" hidden="1"/>
    <row r="2254" ht="59.25" hidden="1"/>
    <row r="2255" ht="59.25" hidden="1"/>
    <row r="2256" ht="59.25" hidden="1"/>
    <row r="2257" ht="59.25" hidden="1"/>
    <row r="2258" ht="59.25" hidden="1"/>
    <row r="2259" ht="59.25" hidden="1"/>
    <row r="2260" ht="59.25" hidden="1"/>
    <row r="2261" ht="59.25" hidden="1"/>
    <row r="2262" ht="59.25" hidden="1"/>
    <row r="2263" ht="59.25" hidden="1"/>
    <row r="2264" ht="59.25" hidden="1"/>
    <row r="2265" ht="59.25" hidden="1"/>
    <row r="2266" ht="59.25" hidden="1"/>
    <row r="2267" ht="59.25" hidden="1"/>
    <row r="2268" ht="59.25" hidden="1"/>
    <row r="2269" ht="59.25" hidden="1"/>
    <row r="2270" ht="59.25" hidden="1"/>
    <row r="2271" ht="59.25" hidden="1"/>
    <row r="2272" ht="59.25" hidden="1"/>
    <row r="2273" ht="59.25" hidden="1"/>
    <row r="2274" ht="59.25" hidden="1"/>
    <row r="2275" ht="59.25" hidden="1"/>
    <row r="2276" ht="59.25" hidden="1"/>
    <row r="2277" ht="59.25" hidden="1"/>
    <row r="2278" ht="59.25" hidden="1"/>
    <row r="2279" ht="59.25" hidden="1"/>
    <row r="2280" ht="59.25" hidden="1"/>
    <row r="2281" ht="59.25" hidden="1"/>
    <row r="2282" ht="59.25" hidden="1"/>
    <row r="2283" ht="59.25" hidden="1"/>
    <row r="2284" ht="59.25" hidden="1"/>
    <row r="2285" ht="59.25" hidden="1"/>
    <row r="2286" ht="59.25" hidden="1"/>
    <row r="2287" ht="59.25" hidden="1"/>
    <row r="2288" ht="59.25" hidden="1"/>
    <row r="2289" ht="59.25" hidden="1"/>
    <row r="2290" ht="59.25" hidden="1"/>
    <row r="2291" ht="59.25" hidden="1"/>
    <row r="2292" ht="59.25" hidden="1"/>
    <row r="2293" ht="59.25" hidden="1"/>
    <row r="2294" ht="59.25" hidden="1"/>
    <row r="2295" ht="59.25" hidden="1"/>
    <row r="2296" ht="59.25" hidden="1"/>
    <row r="2297" ht="59.25" hidden="1"/>
    <row r="2298" ht="59.25" hidden="1"/>
    <row r="2299" ht="59.25" hidden="1"/>
    <row r="2300" ht="59.25" hidden="1"/>
    <row r="2301" ht="59.25" hidden="1"/>
    <row r="2302" ht="59.25" hidden="1"/>
    <row r="2303" ht="59.25" hidden="1"/>
    <row r="2304" ht="59.25" hidden="1"/>
    <row r="2305" ht="59.25" hidden="1"/>
    <row r="2306" ht="59.25" hidden="1"/>
    <row r="2307" ht="59.25" hidden="1"/>
    <row r="2308" ht="59.25" hidden="1"/>
    <row r="2309" ht="59.25" hidden="1"/>
    <row r="2310" ht="59.25" hidden="1"/>
    <row r="2311" ht="59.25" hidden="1"/>
    <row r="2312" ht="59.25" hidden="1"/>
    <row r="2313" ht="59.25" hidden="1"/>
    <row r="2314" ht="59.25" hidden="1"/>
    <row r="2315" ht="59.25" hidden="1"/>
    <row r="2316" ht="59.25" hidden="1"/>
    <row r="2317" ht="59.25" hidden="1"/>
    <row r="2318" ht="59.25" hidden="1"/>
    <row r="2319" ht="59.25" hidden="1"/>
    <row r="2320" ht="59.25" hidden="1"/>
    <row r="2321" ht="59.25" hidden="1"/>
    <row r="2322" ht="59.25" hidden="1"/>
    <row r="2323" ht="59.25" hidden="1"/>
    <row r="2324" ht="59.25" hidden="1"/>
    <row r="2325" ht="59.25" hidden="1"/>
    <row r="2326" ht="59.25" hidden="1"/>
    <row r="2327" ht="59.25" hidden="1"/>
    <row r="2328" ht="59.25" hidden="1"/>
    <row r="2329" ht="59.25" hidden="1"/>
    <row r="2330" ht="59.25" hidden="1"/>
    <row r="2331" ht="59.25" hidden="1"/>
    <row r="2332" ht="59.25" hidden="1"/>
    <row r="2333" ht="59.25" hidden="1"/>
    <row r="2334" ht="59.25" hidden="1"/>
    <row r="2335" ht="59.25" hidden="1"/>
    <row r="2336" ht="59.25" hidden="1"/>
    <row r="2337" ht="59.25" hidden="1"/>
    <row r="2338" ht="59.25" hidden="1"/>
    <row r="2339" ht="59.25" hidden="1"/>
    <row r="2340" ht="59.25" hidden="1"/>
    <row r="2341" ht="59.25" hidden="1"/>
    <row r="2342" ht="59.25" hidden="1"/>
    <row r="2343" ht="59.25" hidden="1"/>
    <row r="2344" ht="59.25" hidden="1"/>
    <row r="2345" ht="59.25" hidden="1"/>
    <row r="2346" ht="59.25" hidden="1"/>
    <row r="2347" ht="59.25" hidden="1"/>
    <row r="2348" ht="59.25" hidden="1"/>
    <row r="2349" ht="59.25" hidden="1"/>
    <row r="2350" ht="59.25" hidden="1"/>
    <row r="2351" ht="59.25" hidden="1"/>
    <row r="2352" ht="59.25" hidden="1"/>
    <row r="2353" ht="59.25" hidden="1"/>
    <row r="2354" ht="59.25" hidden="1"/>
    <row r="2355" ht="59.25" hidden="1"/>
    <row r="2356" ht="59.25" hidden="1"/>
    <row r="2357" ht="59.25" hidden="1"/>
    <row r="2358" ht="59.25" hidden="1"/>
    <row r="2359" ht="59.25" hidden="1"/>
    <row r="2360" ht="59.25" hidden="1"/>
    <row r="2361" ht="59.25" hidden="1"/>
    <row r="2362" ht="59.25" hidden="1"/>
    <row r="2363" ht="59.25" hidden="1"/>
    <row r="2364" ht="59.25" hidden="1"/>
    <row r="2365" ht="59.25" hidden="1"/>
    <row r="2366" ht="59.25" hidden="1"/>
    <row r="2367" ht="59.25" hidden="1"/>
    <row r="2368" ht="59.25" hidden="1"/>
    <row r="2369" ht="59.25" hidden="1"/>
    <row r="2370" ht="59.25" hidden="1"/>
    <row r="2371" ht="59.25" hidden="1"/>
    <row r="2372" ht="59.25" hidden="1"/>
    <row r="2373" ht="59.25" hidden="1"/>
    <row r="2374" ht="59.25" hidden="1"/>
    <row r="2375" ht="59.25" hidden="1"/>
    <row r="2376" ht="59.25" hidden="1"/>
    <row r="2377" ht="59.25" hidden="1"/>
    <row r="2378" ht="59.25" hidden="1"/>
    <row r="2379" ht="59.25" hidden="1"/>
    <row r="2380" ht="59.25" hidden="1"/>
    <row r="2381" ht="59.25" hidden="1"/>
    <row r="2382" ht="59.25" hidden="1"/>
    <row r="2383" ht="59.25" hidden="1"/>
    <row r="2384" ht="59.25" hidden="1"/>
    <row r="2385" ht="59.25" hidden="1"/>
    <row r="2386" ht="59.25" hidden="1"/>
    <row r="2387" ht="59.25" hidden="1"/>
    <row r="2388" ht="59.25" hidden="1"/>
    <row r="2389" ht="59.25" hidden="1"/>
    <row r="2390" ht="59.25" hidden="1"/>
    <row r="2391" ht="59.25" hidden="1"/>
    <row r="2392" ht="59.25" hidden="1"/>
    <row r="2393" ht="59.25" hidden="1"/>
    <row r="2394" ht="59.25" hidden="1"/>
    <row r="2395" ht="59.25" hidden="1"/>
    <row r="2396" ht="59.25" hidden="1"/>
    <row r="2397" ht="59.25" hidden="1"/>
    <row r="2398" ht="59.25" hidden="1"/>
    <row r="2399" ht="59.25" hidden="1"/>
    <row r="2400" ht="59.25" hidden="1"/>
    <row r="2401" ht="59.25" hidden="1"/>
    <row r="2402" ht="59.25" hidden="1"/>
    <row r="2403" ht="59.25" hidden="1"/>
    <row r="2404" ht="59.25" hidden="1"/>
    <row r="2405" ht="59.25" hidden="1"/>
    <row r="2406" ht="59.25" hidden="1"/>
    <row r="2407" ht="59.25" hidden="1"/>
    <row r="2408" ht="59.25" hidden="1"/>
    <row r="2409" ht="59.25" hidden="1"/>
    <row r="2410" ht="59.25" hidden="1"/>
    <row r="2411" ht="59.25" hidden="1"/>
    <row r="2412" ht="59.25" hidden="1"/>
    <row r="2413" ht="59.25" hidden="1"/>
    <row r="2414" ht="59.25" hidden="1"/>
    <row r="2415" ht="59.25" hidden="1"/>
    <row r="2416" ht="59.25" hidden="1"/>
    <row r="2417" ht="59.25" hidden="1"/>
    <row r="2418" ht="59.25" hidden="1"/>
    <row r="2419" ht="59.25" hidden="1"/>
    <row r="2420" ht="59.25" hidden="1"/>
    <row r="2421" ht="59.25" hidden="1"/>
    <row r="2422" ht="59.25" hidden="1"/>
    <row r="2423" ht="59.25" hidden="1"/>
    <row r="2424" ht="59.25" hidden="1"/>
    <row r="2425" ht="59.25" hidden="1"/>
    <row r="2426" ht="59.25" hidden="1"/>
    <row r="2427" ht="59.25" hidden="1"/>
    <row r="2428" ht="59.25" hidden="1"/>
    <row r="2429" ht="59.25" hidden="1"/>
    <row r="2430" ht="59.25" hidden="1"/>
    <row r="2431" ht="59.25" hidden="1"/>
    <row r="2432" ht="59.25" hidden="1"/>
    <row r="2433" ht="59.25" hidden="1"/>
    <row r="2434" ht="59.25" hidden="1"/>
    <row r="2435" ht="59.25" hidden="1"/>
    <row r="2436" ht="59.25" hidden="1"/>
    <row r="2437" ht="59.25" hidden="1"/>
    <row r="2438" ht="59.25" hidden="1"/>
    <row r="2439" ht="59.25" hidden="1"/>
    <row r="2440" ht="59.25" hidden="1"/>
    <row r="2441" ht="59.25" hidden="1"/>
    <row r="2442" ht="59.25" hidden="1"/>
    <row r="2443" ht="59.25" hidden="1"/>
    <row r="2444" ht="59.25" hidden="1"/>
    <row r="2445" ht="59.25" hidden="1"/>
    <row r="2446" ht="59.25" hidden="1"/>
    <row r="2447" ht="59.25" hidden="1"/>
    <row r="2448" ht="59.25" hidden="1"/>
    <row r="2449" ht="59.25" hidden="1"/>
    <row r="2450" ht="59.25" hidden="1"/>
    <row r="2451" ht="59.25" hidden="1"/>
    <row r="2452" ht="59.25" hidden="1"/>
    <row r="2453" ht="59.25" hidden="1"/>
    <row r="2454" ht="59.25" hidden="1"/>
    <row r="2455" ht="59.25" hidden="1"/>
    <row r="2456" ht="59.25" hidden="1"/>
    <row r="2457" ht="59.25" hidden="1"/>
    <row r="2458" ht="59.25" hidden="1"/>
    <row r="2459" ht="59.25" hidden="1"/>
    <row r="2460" ht="59.25" hidden="1"/>
    <row r="2461" ht="59.25" hidden="1"/>
    <row r="2462" ht="59.25" hidden="1"/>
    <row r="2463" ht="59.25" hidden="1"/>
    <row r="2464" ht="59.25" hidden="1"/>
    <row r="2465" ht="59.25" hidden="1"/>
    <row r="2466" ht="59.25" hidden="1"/>
    <row r="2467" ht="59.25" hidden="1"/>
    <row r="2468" ht="59.25" hidden="1"/>
    <row r="2469" ht="59.25" hidden="1"/>
    <row r="2470" ht="59.25" hidden="1"/>
    <row r="2471" ht="59.25" hidden="1"/>
    <row r="2472" ht="59.25" hidden="1"/>
    <row r="2473" ht="59.25" hidden="1"/>
    <row r="2474" ht="59.25" hidden="1"/>
    <row r="2475" ht="59.25" hidden="1"/>
    <row r="2476" ht="59.25" hidden="1"/>
    <row r="2477" ht="59.25" hidden="1"/>
    <row r="2478" ht="59.25" hidden="1"/>
    <row r="2479" ht="59.25" hidden="1"/>
    <row r="2480" ht="59.25" hidden="1"/>
    <row r="2481" ht="59.25" hidden="1"/>
    <row r="2482" ht="59.25" hidden="1"/>
    <row r="2483" ht="59.25" hidden="1"/>
    <row r="2484" ht="59.25" hidden="1"/>
    <row r="2485" ht="59.25" hidden="1"/>
    <row r="2486" ht="59.25" hidden="1"/>
    <row r="2487" ht="59.25" hidden="1"/>
    <row r="2488" ht="59.25" hidden="1"/>
    <row r="2489" ht="59.25" hidden="1"/>
    <row r="2490" ht="59.25" hidden="1"/>
    <row r="2491" ht="59.25" hidden="1"/>
    <row r="2492" ht="59.25" hidden="1"/>
    <row r="2493" ht="59.25" hidden="1"/>
    <row r="2494" ht="59.25" hidden="1"/>
    <row r="2495" ht="59.25" hidden="1"/>
    <row r="2496" ht="59.25" hidden="1"/>
    <row r="2497" ht="59.25" hidden="1"/>
    <row r="2498" ht="59.25" hidden="1"/>
    <row r="2499" ht="59.25" hidden="1"/>
    <row r="2500" ht="59.25" hidden="1"/>
    <row r="2501" ht="59.25" hidden="1"/>
    <row r="2502" ht="59.25" hidden="1"/>
    <row r="2503" ht="59.25" hidden="1"/>
    <row r="2504" ht="59.25" hidden="1"/>
    <row r="2505" ht="59.25" hidden="1"/>
    <row r="2506" ht="59.25" hidden="1"/>
    <row r="2507" ht="59.25" hidden="1"/>
    <row r="2508" ht="59.25" hidden="1"/>
    <row r="2509" ht="59.25" hidden="1"/>
    <row r="2510" ht="59.25" hidden="1"/>
    <row r="2511" ht="59.25" hidden="1"/>
    <row r="2512" ht="59.25" hidden="1"/>
    <row r="2513" ht="59.25" hidden="1"/>
    <row r="2514" ht="59.25" hidden="1"/>
    <row r="2515" ht="59.25" hidden="1"/>
    <row r="2516" ht="59.25" hidden="1"/>
    <row r="2517" ht="59.25" hidden="1"/>
    <row r="2518" ht="59.25" hidden="1"/>
    <row r="2519" ht="59.25" hidden="1"/>
    <row r="2520" ht="59.25" hidden="1"/>
    <row r="2521" ht="59.25" hidden="1"/>
    <row r="2522" ht="59.25" hidden="1"/>
    <row r="2523" ht="59.25" hidden="1"/>
    <row r="2524" ht="59.25" hidden="1"/>
    <row r="2525" ht="59.25" hidden="1"/>
    <row r="2526" ht="59.25" hidden="1"/>
    <row r="2527" ht="59.25" hidden="1"/>
    <row r="2528" ht="59.25" hidden="1"/>
    <row r="2529" ht="59.25" hidden="1"/>
    <row r="2530" ht="59.25" hidden="1"/>
    <row r="2531" ht="59.25" hidden="1"/>
    <row r="2532" ht="59.25" hidden="1"/>
    <row r="2533" ht="59.25" hidden="1"/>
    <row r="2534" ht="59.25" hidden="1"/>
    <row r="2535" ht="59.25" hidden="1"/>
    <row r="2536" ht="59.25" hidden="1"/>
    <row r="2537" ht="59.25" hidden="1"/>
    <row r="2538" ht="59.25" hidden="1"/>
    <row r="2539" ht="59.25" hidden="1"/>
    <row r="2540" ht="59.25" hidden="1"/>
    <row r="2541" ht="59.25" hidden="1"/>
    <row r="2542" ht="59.25" hidden="1"/>
    <row r="2543" ht="59.25" hidden="1"/>
    <row r="2544" ht="59.25" hidden="1"/>
    <row r="2545" ht="59.25" hidden="1"/>
    <row r="2546" ht="59.25" hidden="1"/>
    <row r="2547" ht="59.25" hidden="1"/>
    <row r="2548" ht="59.25" hidden="1"/>
    <row r="2549" ht="59.25" hidden="1"/>
    <row r="2550" ht="59.25" hidden="1"/>
    <row r="2551" ht="59.25" hidden="1"/>
    <row r="2552" ht="59.25" hidden="1"/>
    <row r="2553" ht="59.25" hidden="1"/>
    <row r="2554" ht="59.25" hidden="1"/>
    <row r="2555" ht="59.25" hidden="1"/>
    <row r="2556" ht="59.25" hidden="1"/>
    <row r="2557" ht="59.25" hidden="1"/>
    <row r="2558" ht="59.25" hidden="1"/>
    <row r="2559" ht="59.25" hidden="1"/>
    <row r="2560" ht="59.25" hidden="1"/>
    <row r="2561" ht="59.25" hidden="1"/>
    <row r="2562" ht="59.25" hidden="1"/>
    <row r="2563" ht="59.25" hidden="1"/>
    <row r="2564" ht="59.25" hidden="1"/>
    <row r="2565" ht="59.25" hidden="1"/>
    <row r="2566" ht="59.25" hidden="1"/>
    <row r="2567" ht="59.25" hidden="1"/>
    <row r="2568" ht="59.25" hidden="1"/>
    <row r="2569" ht="59.25" hidden="1"/>
    <row r="2570" ht="59.25" hidden="1"/>
    <row r="2571" ht="59.25" hidden="1"/>
    <row r="2572" ht="59.25" hidden="1"/>
    <row r="2573" ht="59.25" hidden="1"/>
    <row r="2574" ht="59.25" hidden="1"/>
    <row r="2575" ht="59.25" hidden="1"/>
    <row r="2576" ht="59.25" hidden="1"/>
    <row r="2577" ht="59.25" hidden="1"/>
    <row r="2578" ht="59.25" hidden="1"/>
    <row r="2579" ht="59.25" hidden="1"/>
    <row r="2580" ht="59.25" hidden="1"/>
    <row r="2581" ht="59.25" hidden="1"/>
    <row r="2582" ht="59.25" hidden="1"/>
    <row r="2583" ht="59.25" hidden="1"/>
    <row r="2584" ht="59.25" hidden="1"/>
    <row r="2585" ht="59.25" hidden="1"/>
    <row r="2586" ht="59.25" hidden="1"/>
    <row r="2587" ht="59.25" hidden="1"/>
    <row r="2588" ht="59.25" hidden="1"/>
    <row r="2589" ht="59.25" hidden="1"/>
    <row r="2590" ht="59.25" hidden="1"/>
    <row r="2591" ht="59.25" hidden="1"/>
    <row r="2592" ht="59.25" hidden="1"/>
    <row r="2593" ht="59.25" hidden="1"/>
    <row r="2594" ht="59.25" hidden="1"/>
    <row r="2595" ht="59.25" hidden="1"/>
    <row r="2596" ht="59.25" hidden="1"/>
    <row r="2597" ht="59.25" hidden="1"/>
    <row r="2598" ht="59.25" hidden="1"/>
    <row r="2599" ht="59.25" hidden="1"/>
    <row r="2600" ht="59.25" hidden="1"/>
    <row r="2601" ht="59.25" hidden="1"/>
    <row r="2602" ht="59.25" hidden="1"/>
    <row r="2603" ht="59.25" hidden="1"/>
    <row r="2604" ht="59.25" hidden="1"/>
    <row r="2605" ht="59.25" hidden="1"/>
    <row r="2606" ht="59.25" hidden="1"/>
    <row r="2607" ht="59.25" hidden="1"/>
    <row r="2608" ht="59.25" hidden="1"/>
    <row r="2609" ht="59.25" hidden="1"/>
    <row r="2610" ht="59.25" hidden="1"/>
    <row r="2611" ht="59.25" hidden="1"/>
    <row r="2612" ht="59.25" hidden="1"/>
    <row r="2613" ht="59.25" hidden="1"/>
    <row r="2614" ht="59.25" hidden="1"/>
    <row r="2615" ht="59.25" hidden="1"/>
    <row r="2616" ht="59.25" hidden="1"/>
    <row r="2617" ht="59.25" hidden="1"/>
    <row r="2618" ht="59.25" hidden="1"/>
    <row r="2619" ht="59.25" hidden="1"/>
    <row r="2620" ht="59.25" hidden="1"/>
    <row r="2621" ht="59.25" hidden="1"/>
    <row r="2622" ht="59.25" hidden="1"/>
    <row r="2623" ht="59.25" hidden="1"/>
    <row r="2624" ht="59.25" hidden="1"/>
    <row r="2625" ht="59.25" hidden="1"/>
    <row r="2626" ht="59.25" hidden="1"/>
    <row r="2627" ht="59.25" hidden="1"/>
    <row r="2628" ht="59.25" hidden="1"/>
    <row r="2629" ht="59.25" hidden="1"/>
    <row r="2630" ht="59.25" hidden="1"/>
    <row r="2631" ht="59.25" hidden="1"/>
    <row r="2632" ht="59.25" hidden="1"/>
    <row r="2633" ht="59.25" hidden="1"/>
    <row r="2634" ht="59.25" hidden="1"/>
    <row r="2635" ht="59.25" hidden="1"/>
    <row r="2636" ht="59.25" hidden="1"/>
    <row r="2637" ht="59.25" hidden="1"/>
    <row r="2638" ht="59.25" hidden="1"/>
    <row r="2639" ht="59.25" hidden="1"/>
    <row r="2640" ht="59.25" hidden="1"/>
    <row r="2641" ht="59.25" hidden="1"/>
    <row r="2642" ht="59.25" hidden="1"/>
    <row r="2643" ht="59.25" hidden="1"/>
    <row r="2644" ht="59.25" hidden="1"/>
    <row r="2645" ht="59.25" hidden="1"/>
    <row r="2646" ht="59.25" hidden="1"/>
    <row r="2647" ht="59.25" hidden="1"/>
    <row r="2648" ht="59.25" hidden="1"/>
    <row r="2649" ht="59.25" hidden="1"/>
    <row r="2650" ht="59.25" hidden="1"/>
    <row r="2651" ht="59.25" hidden="1"/>
    <row r="2652" ht="59.25" hidden="1"/>
    <row r="2653" ht="59.25" hidden="1"/>
    <row r="2654" ht="59.25" hidden="1"/>
    <row r="2655" ht="59.25" hidden="1"/>
    <row r="2656" ht="59.25" hidden="1"/>
    <row r="2657" ht="59.25" hidden="1"/>
    <row r="2658" ht="59.25" hidden="1"/>
    <row r="2659" ht="59.25" hidden="1"/>
    <row r="2660" ht="59.25" hidden="1"/>
    <row r="2661" ht="59.25" hidden="1"/>
    <row r="2662" ht="59.25" hidden="1"/>
    <row r="2663" ht="59.25" hidden="1"/>
    <row r="2664" ht="59.25" hidden="1"/>
    <row r="2665" ht="59.25" hidden="1"/>
    <row r="2666" ht="59.25" hidden="1"/>
    <row r="2667" ht="59.25" hidden="1"/>
    <row r="2668" ht="59.25" hidden="1"/>
    <row r="2669" ht="59.25" hidden="1"/>
    <row r="2670" ht="59.25" hidden="1"/>
    <row r="2671" ht="59.25" hidden="1"/>
    <row r="2672" ht="59.25" hidden="1"/>
    <row r="2673" ht="59.25" hidden="1"/>
    <row r="2674" ht="59.25" hidden="1"/>
    <row r="2675" ht="59.25" hidden="1"/>
    <row r="2676" ht="59.25" hidden="1"/>
    <row r="2677" ht="59.25" hidden="1"/>
    <row r="2678" ht="59.25" hidden="1"/>
    <row r="2679" ht="59.25" hidden="1"/>
    <row r="2680" ht="59.25" hidden="1"/>
    <row r="2681" ht="59.25" hidden="1"/>
    <row r="2682" ht="59.25" hidden="1"/>
    <row r="2683" ht="59.25" hidden="1"/>
    <row r="2684" ht="59.25" hidden="1"/>
    <row r="2685" ht="59.25" hidden="1"/>
    <row r="2686" ht="59.25" hidden="1"/>
    <row r="2687" ht="59.25" hidden="1"/>
    <row r="2688" ht="59.25" hidden="1"/>
    <row r="2689" ht="59.25" hidden="1"/>
    <row r="2690" ht="59.25" hidden="1"/>
    <row r="2691" ht="59.25" hidden="1"/>
    <row r="2692" ht="59.25" hidden="1"/>
    <row r="2693" ht="59.25" hidden="1"/>
    <row r="2694" ht="59.25" hidden="1"/>
    <row r="2695" ht="59.25" hidden="1"/>
    <row r="2696" ht="59.25" hidden="1"/>
    <row r="2697" ht="59.25" hidden="1"/>
    <row r="2698" ht="59.25" hidden="1"/>
    <row r="2699" ht="59.25" hidden="1"/>
    <row r="2700" ht="59.25" hidden="1"/>
    <row r="2701" ht="59.25" hidden="1"/>
    <row r="2702" ht="59.25" hidden="1"/>
    <row r="2703" ht="59.25" hidden="1"/>
    <row r="2704" ht="59.25" hidden="1"/>
    <row r="2705" ht="59.25" hidden="1"/>
    <row r="2706" ht="59.25" hidden="1"/>
    <row r="2707" ht="59.25" hidden="1"/>
    <row r="2708" ht="59.25" hidden="1"/>
    <row r="2709" ht="59.25" hidden="1"/>
    <row r="2710" ht="59.25" hidden="1"/>
    <row r="2711" ht="59.25" hidden="1"/>
    <row r="2712" ht="59.25" hidden="1"/>
    <row r="2713" ht="59.25" hidden="1"/>
    <row r="2714" ht="59.25" hidden="1"/>
    <row r="2715" ht="59.25" hidden="1"/>
    <row r="2716" ht="59.25" hidden="1"/>
    <row r="2717" ht="59.25" hidden="1"/>
    <row r="2718" ht="59.25" hidden="1"/>
    <row r="2719" ht="59.25" hidden="1"/>
    <row r="2720" ht="59.25" hidden="1"/>
    <row r="2721" ht="59.25" hidden="1"/>
    <row r="2722" ht="59.25" hidden="1"/>
    <row r="2723" ht="59.25" hidden="1"/>
    <row r="2724" ht="59.25" hidden="1"/>
    <row r="2725" ht="59.25" hidden="1"/>
    <row r="2726" ht="59.25" hidden="1"/>
    <row r="2727" ht="59.25" hidden="1"/>
    <row r="2728" ht="59.25" hidden="1"/>
    <row r="2729" ht="59.25" hidden="1"/>
    <row r="2730" ht="59.25" hidden="1"/>
    <row r="2731" ht="59.25" hidden="1"/>
    <row r="2732" ht="59.25" hidden="1"/>
    <row r="2733" ht="59.25" hidden="1"/>
    <row r="2734" ht="59.25" hidden="1"/>
    <row r="2735" ht="59.25" hidden="1"/>
    <row r="2736" ht="59.25" hidden="1"/>
    <row r="2737" ht="59.25" hidden="1"/>
    <row r="2738" ht="59.25" hidden="1"/>
    <row r="2739" ht="59.25" hidden="1"/>
    <row r="2740" ht="59.25" hidden="1"/>
    <row r="2741" ht="59.25" hidden="1"/>
    <row r="2742" ht="59.25" hidden="1"/>
    <row r="2743" ht="59.25" hidden="1"/>
    <row r="2744" ht="59.25" hidden="1"/>
    <row r="2745" ht="59.25" hidden="1"/>
    <row r="2746" ht="59.25" hidden="1"/>
    <row r="2747" ht="59.25" hidden="1"/>
    <row r="2748" ht="59.25" hidden="1"/>
    <row r="2749" ht="59.25" hidden="1"/>
    <row r="2750" ht="59.25" hidden="1"/>
    <row r="2751" ht="59.25" hidden="1"/>
    <row r="2752" ht="59.25" hidden="1"/>
    <row r="2753" ht="59.25" hidden="1"/>
    <row r="2754" ht="59.25" hidden="1"/>
    <row r="2755" ht="59.25" hidden="1"/>
    <row r="2756" ht="59.25" hidden="1"/>
    <row r="2757" ht="59.25" hidden="1"/>
    <row r="2758" ht="59.25" hidden="1"/>
    <row r="2759" ht="59.25" hidden="1"/>
    <row r="2760" ht="59.25" hidden="1"/>
    <row r="2761" ht="59.25" hidden="1"/>
    <row r="2762" ht="59.25" hidden="1"/>
    <row r="2763" ht="59.25" hidden="1"/>
    <row r="2764" ht="59.25" hidden="1"/>
    <row r="2765" ht="59.25" hidden="1"/>
    <row r="2766" ht="59.25" hidden="1"/>
    <row r="2767" ht="59.25" hidden="1"/>
    <row r="2768" ht="59.25" hidden="1"/>
    <row r="2769" ht="59.25" hidden="1"/>
    <row r="2770" ht="59.25" hidden="1"/>
    <row r="2771" ht="59.25" hidden="1"/>
    <row r="2772" ht="59.25" hidden="1"/>
    <row r="2773" ht="59.25" hidden="1"/>
    <row r="2774" ht="59.25" hidden="1"/>
    <row r="2775" ht="59.25" hidden="1"/>
    <row r="2776" ht="59.25" hidden="1"/>
    <row r="2777" ht="59.25" hidden="1"/>
    <row r="2778" ht="59.25" hidden="1"/>
    <row r="2779" ht="59.25" hidden="1"/>
    <row r="2780" ht="59.25" hidden="1"/>
    <row r="2781" ht="59.25" hidden="1"/>
    <row r="2782" ht="59.25" hidden="1"/>
    <row r="2783" ht="59.25" hidden="1"/>
    <row r="2784" ht="59.25" hidden="1"/>
    <row r="2785" ht="59.25" hidden="1"/>
    <row r="2786" ht="59.25" hidden="1"/>
    <row r="2787" ht="59.25" hidden="1"/>
    <row r="2788" ht="59.25" hidden="1"/>
    <row r="2789" ht="59.25" hidden="1"/>
    <row r="2790" ht="59.25" hidden="1"/>
    <row r="2791" ht="59.25" hidden="1"/>
    <row r="2792" ht="59.25" hidden="1"/>
    <row r="2793" ht="59.25" hidden="1"/>
    <row r="2794" ht="59.25" hidden="1"/>
    <row r="2795" ht="59.25" hidden="1"/>
    <row r="2796" ht="59.25" hidden="1"/>
    <row r="2797" ht="59.25" hidden="1"/>
    <row r="2798" ht="59.25" hidden="1"/>
    <row r="2799" ht="59.25" hidden="1"/>
    <row r="2800" ht="59.25" hidden="1"/>
    <row r="2801" ht="59.25" hidden="1"/>
    <row r="2802" ht="59.25" hidden="1"/>
    <row r="2803" ht="59.25" hidden="1"/>
    <row r="2804" ht="59.25" hidden="1"/>
    <row r="2805" ht="59.25" hidden="1"/>
    <row r="2806" ht="59.25" hidden="1"/>
    <row r="2807" ht="59.25" hidden="1"/>
    <row r="2808" ht="59.25" hidden="1"/>
    <row r="2809" ht="59.25" hidden="1"/>
    <row r="2810" ht="59.25" hidden="1"/>
    <row r="2811" ht="59.25" hidden="1"/>
    <row r="2812" ht="59.25" hidden="1"/>
    <row r="2813" ht="59.25" hidden="1"/>
    <row r="2814" ht="59.25" hidden="1"/>
    <row r="2815" ht="59.25" hidden="1"/>
    <row r="2816" ht="59.25" hidden="1"/>
    <row r="2817" ht="59.25" hidden="1"/>
    <row r="2818" ht="59.25" hidden="1"/>
    <row r="2819" ht="59.25" hidden="1"/>
    <row r="2820" ht="59.25" hidden="1"/>
    <row r="2821" ht="59.25" hidden="1"/>
    <row r="2822" ht="59.25" hidden="1"/>
    <row r="2823" ht="59.25" hidden="1"/>
    <row r="2824" ht="59.25" hidden="1"/>
    <row r="2825" ht="59.25" hidden="1"/>
    <row r="2826" ht="59.25" hidden="1"/>
    <row r="2827" ht="59.25" hidden="1"/>
    <row r="2828" ht="59.25" hidden="1"/>
    <row r="2829" ht="59.25" hidden="1"/>
    <row r="2830" ht="59.25" hidden="1"/>
    <row r="2831" ht="59.25" hidden="1"/>
    <row r="2832" ht="59.25" hidden="1"/>
    <row r="2833" ht="59.25" hidden="1"/>
    <row r="2834" ht="59.25" hidden="1"/>
    <row r="2835" ht="59.25" hidden="1"/>
    <row r="2836" ht="59.25" hidden="1"/>
    <row r="2837" ht="59.25" hidden="1"/>
    <row r="2838" ht="59.25" hidden="1"/>
    <row r="2839" ht="59.25" hidden="1"/>
    <row r="2840" ht="59.25" hidden="1"/>
    <row r="2841" ht="59.25" hidden="1"/>
    <row r="2842" ht="59.25" hidden="1"/>
    <row r="2843" ht="59.25" hidden="1"/>
    <row r="2844" ht="59.25" hidden="1"/>
    <row r="2845" ht="59.25" hidden="1"/>
    <row r="2846" ht="59.25" hidden="1"/>
    <row r="2847" ht="59.25" hidden="1"/>
    <row r="2848" ht="59.25" hidden="1"/>
    <row r="2849" ht="59.25" hidden="1"/>
    <row r="2850" ht="59.25" hidden="1"/>
    <row r="2851" ht="59.25" hidden="1"/>
    <row r="2852" ht="59.25" hidden="1"/>
    <row r="2853" ht="59.25" hidden="1"/>
    <row r="2854" ht="59.25" hidden="1"/>
    <row r="2855" ht="59.25" hidden="1"/>
    <row r="2856" ht="59.25" hidden="1"/>
    <row r="2857" ht="59.25" hidden="1"/>
    <row r="2858" ht="59.25" hidden="1"/>
    <row r="2859" ht="59.25" hidden="1"/>
    <row r="2860" ht="59.25" hidden="1"/>
    <row r="2861" ht="59.25" hidden="1"/>
    <row r="2862" ht="59.25" hidden="1"/>
    <row r="2863" ht="59.25" hidden="1"/>
    <row r="2864" ht="59.25" hidden="1"/>
    <row r="2865" ht="59.25" hidden="1"/>
    <row r="2866" ht="59.25" hidden="1"/>
    <row r="2867" ht="59.25" hidden="1"/>
    <row r="2868" ht="59.25" hidden="1"/>
    <row r="2869" ht="59.25" hidden="1"/>
    <row r="2870" ht="59.25" hidden="1"/>
    <row r="2871" ht="59.25" hidden="1"/>
    <row r="2872" ht="59.25" hidden="1"/>
    <row r="2873" ht="59.25" hidden="1"/>
    <row r="2874" ht="59.25" hidden="1"/>
    <row r="2875" ht="59.25" hidden="1"/>
    <row r="2876" ht="59.25" hidden="1"/>
    <row r="2877" ht="59.25" hidden="1"/>
    <row r="2878" ht="59.25" hidden="1"/>
    <row r="2879" ht="59.25" hidden="1"/>
    <row r="2880" ht="59.25" hidden="1"/>
    <row r="2881" ht="59.25" hidden="1"/>
    <row r="2882" ht="59.25" hidden="1"/>
    <row r="2883" ht="59.25" hidden="1"/>
    <row r="2884" ht="59.25" hidden="1"/>
    <row r="2885" ht="59.25" hidden="1"/>
    <row r="2886" ht="59.25" hidden="1"/>
    <row r="2887" ht="59.25" hidden="1"/>
    <row r="2888" ht="59.25" hidden="1"/>
    <row r="2889" ht="59.25" hidden="1"/>
    <row r="2890" ht="59.25" hidden="1"/>
    <row r="2891" ht="59.25" hidden="1"/>
    <row r="2892" ht="59.25" hidden="1"/>
    <row r="2893" ht="59.25" hidden="1"/>
    <row r="2894" ht="59.25" hidden="1"/>
    <row r="2895" ht="59.25" hidden="1"/>
    <row r="2896" ht="59.25" hidden="1"/>
    <row r="2897" ht="59.25" hidden="1"/>
    <row r="2898" ht="59.25" hidden="1"/>
    <row r="2899" ht="59.25" hidden="1"/>
    <row r="2900" ht="59.25" hidden="1"/>
    <row r="2901" ht="59.25" hidden="1"/>
    <row r="2902" ht="59.25" hidden="1"/>
    <row r="2903" ht="59.25" hidden="1"/>
    <row r="2904" ht="59.25" hidden="1"/>
    <row r="2905" ht="59.25" hidden="1"/>
    <row r="2906" ht="59.25" hidden="1"/>
    <row r="2907" ht="59.25" hidden="1"/>
    <row r="2908" ht="59.25" hidden="1"/>
    <row r="2909" ht="59.25" hidden="1"/>
    <row r="2910" ht="59.25" hidden="1"/>
    <row r="2911" ht="59.25" hidden="1"/>
    <row r="2912" ht="59.25" hidden="1"/>
    <row r="2913" ht="59.25" hidden="1"/>
    <row r="2914" ht="59.25" hidden="1"/>
    <row r="2915" ht="59.25" hidden="1"/>
    <row r="2916" ht="59.25" hidden="1"/>
    <row r="2917" ht="59.25" hidden="1"/>
    <row r="2918" ht="59.25" hidden="1"/>
    <row r="2919" ht="59.25" hidden="1"/>
    <row r="2920" ht="59.25" hidden="1"/>
    <row r="2921" ht="59.25" hidden="1"/>
    <row r="2922" ht="59.25" hidden="1"/>
    <row r="2923" ht="59.25" hidden="1"/>
    <row r="2924" ht="59.25" hidden="1"/>
    <row r="2925" ht="59.25" hidden="1"/>
    <row r="2926" ht="59.25" hidden="1"/>
    <row r="2927" ht="59.25" hidden="1"/>
    <row r="2928" ht="59.25" hidden="1"/>
    <row r="2929" ht="59.25" hidden="1"/>
    <row r="2930" ht="59.25" hidden="1"/>
    <row r="2931" ht="59.25" hidden="1"/>
    <row r="2932" ht="59.25" hidden="1"/>
    <row r="2933" ht="59.25" hidden="1"/>
    <row r="2934" ht="59.25" hidden="1"/>
    <row r="2935" ht="59.25" hidden="1"/>
    <row r="2936" ht="59.25" hidden="1"/>
    <row r="2937" ht="59.25" hidden="1"/>
    <row r="2938" ht="59.25" hidden="1"/>
    <row r="2939" ht="59.25" hidden="1"/>
    <row r="2940" ht="59.25" hidden="1"/>
    <row r="2941" ht="59.25" hidden="1"/>
    <row r="2942" ht="59.25" hidden="1"/>
    <row r="2943" ht="59.25" hidden="1"/>
    <row r="2944" ht="59.25" hidden="1"/>
    <row r="2945" ht="59.25" hidden="1"/>
    <row r="2946" ht="59.25" hidden="1"/>
    <row r="2947" ht="59.25" hidden="1"/>
    <row r="2948" ht="59.25" hidden="1"/>
    <row r="2949" ht="59.25" hidden="1"/>
    <row r="2950" ht="59.25" hidden="1"/>
    <row r="2951" ht="59.25" hidden="1"/>
    <row r="2952" ht="59.25" hidden="1"/>
    <row r="2953" ht="59.25" hidden="1"/>
    <row r="2954" ht="59.25" hidden="1"/>
    <row r="2955" ht="59.25" hidden="1"/>
    <row r="2956" ht="59.25" hidden="1"/>
    <row r="2957" ht="59.25" hidden="1"/>
    <row r="2958" ht="59.25" hidden="1"/>
    <row r="2959" ht="59.25" hidden="1"/>
    <row r="2960" ht="59.25" hidden="1"/>
    <row r="2961" ht="59.25" hidden="1"/>
    <row r="2962" ht="59.25" hidden="1"/>
    <row r="2963" ht="59.25" hidden="1"/>
    <row r="2964" ht="59.25" hidden="1"/>
    <row r="2965" ht="59.25" hidden="1"/>
    <row r="2966" ht="59.25" hidden="1"/>
    <row r="2967" ht="59.25" hidden="1"/>
    <row r="2968" ht="59.25" hidden="1"/>
    <row r="2969" ht="59.25" hidden="1"/>
    <row r="2970" ht="59.25" hidden="1"/>
    <row r="2971" ht="59.25" hidden="1"/>
    <row r="2972" ht="59.25" hidden="1"/>
    <row r="2973" ht="59.25" hidden="1"/>
    <row r="2974" ht="59.25" hidden="1"/>
    <row r="2975" ht="59.25" hidden="1"/>
    <row r="2976" ht="59.25" hidden="1"/>
    <row r="2977" ht="59.25" hidden="1"/>
    <row r="2978" ht="59.25" hidden="1"/>
    <row r="2979" ht="59.25" hidden="1"/>
    <row r="2980" ht="59.25" hidden="1"/>
    <row r="2981" ht="59.25" hidden="1"/>
    <row r="2982" ht="59.25" hidden="1"/>
    <row r="2983" ht="59.25" hidden="1"/>
    <row r="2984" ht="59.25" hidden="1"/>
    <row r="2985" ht="59.25" hidden="1"/>
    <row r="2986" ht="59.25" hidden="1"/>
    <row r="2987" ht="59.25" hidden="1"/>
    <row r="2988" ht="59.25" hidden="1"/>
    <row r="2989" ht="59.25" hidden="1"/>
    <row r="2990" ht="59.25" hidden="1"/>
    <row r="2991" ht="59.25" hidden="1"/>
    <row r="2992" ht="59.25" hidden="1"/>
    <row r="2993" ht="59.25" hidden="1"/>
    <row r="2994" ht="59.25" hidden="1"/>
    <row r="2995" ht="59.25" hidden="1"/>
    <row r="2996" ht="59.25" hidden="1"/>
    <row r="2997" ht="59.25" hidden="1"/>
    <row r="2998" ht="59.25" hidden="1"/>
    <row r="2999" ht="59.25" hidden="1"/>
    <row r="3000" ht="59.25" hidden="1"/>
    <row r="3001" ht="59.25" hidden="1"/>
    <row r="3002" ht="59.25" hidden="1"/>
    <row r="3003" ht="59.25" hidden="1"/>
    <row r="3004" ht="59.25" hidden="1"/>
    <row r="3005" ht="59.25" hidden="1"/>
    <row r="3006" ht="59.25" hidden="1"/>
    <row r="3007" ht="59.25" hidden="1"/>
    <row r="3008" ht="59.25" hidden="1"/>
    <row r="3009" ht="59.25" hidden="1"/>
    <row r="3010" ht="59.25" hidden="1"/>
    <row r="3011" ht="59.25" hidden="1"/>
    <row r="3012" ht="59.25" hidden="1"/>
    <row r="3013" ht="59.25" hidden="1"/>
    <row r="3014" ht="59.25" hidden="1"/>
    <row r="3015" ht="59.25" hidden="1"/>
    <row r="3016" ht="59.25" hidden="1"/>
    <row r="3017" ht="59.25" hidden="1"/>
    <row r="3018" ht="59.25" hidden="1"/>
    <row r="3019" ht="59.25" hidden="1"/>
    <row r="3020" ht="59.25" hidden="1"/>
    <row r="3021" ht="59.25" hidden="1"/>
    <row r="3022" ht="59.25" hidden="1"/>
    <row r="3023" ht="59.25" hidden="1"/>
    <row r="3024" ht="59.25" hidden="1"/>
    <row r="3025" ht="59.25" hidden="1"/>
    <row r="3026" ht="59.25" hidden="1"/>
    <row r="3027" ht="59.25" hidden="1"/>
    <row r="3028" ht="59.25" hidden="1"/>
    <row r="3029" ht="59.25" hidden="1"/>
    <row r="3030" ht="59.25" hidden="1"/>
    <row r="3031" ht="59.25" hidden="1"/>
    <row r="3032" ht="59.25" hidden="1"/>
    <row r="3033" ht="59.25" hidden="1"/>
    <row r="3034" ht="59.25" hidden="1"/>
    <row r="3035" ht="59.25" hidden="1"/>
    <row r="3036" ht="59.25" hidden="1"/>
    <row r="3037" ht="59.25" hidden="1"/>
    <row r="3038" ht="59.25" hidden="1"/>
    <row r="3039" ht="59.25" hidden="1"/>
    <row r="3040" ht="59.25" hidden="1"/>
    <row r="3041" ht="59.25" hidden="1"/>
    <row r="3042" ht="59.25" hidden="1"/>
    <row r="3043" ht="59.25" hidden="1"/>
    <row r="3044" ht="59.25" hidden="1"/>
    <row r="3045" ht="59.25" hidden="1"/>
    <row r="3046" ht="59.25" hidden="1"/>
    <row r="3047" ht="59.25" hidden="1"/>
    <row r="3048" ht="59.25" hidden="1"/>
    <row r="3049" ht="59.25" hidden="1"/>
    <row r="3050" ht="59.25" hidden="1"/>
    <row r="3051" ht="59.25" hidden="1"/>
    <row r="3052" ht="59.25" hidden="1"/>
    <row r="3053" ht="59.25" hidden="1"/>
    <row r="3054" ht="59.25" hidden="1"/>
    <row r="3055" ht="59.25" hidden="1"/>
    <row r="3056" ht="59.25" hidden="1"/>
    <row r="3057" ht="59.25" hidden="1"/>
    <row r="3058" ht="59.25" hidden="1"/>
    <row r="3059" ht="59.25" hidden="1"/>
    <row r="3060" ht="59.25" hidden="1"/>
    <row r="3061" ht="59.25" hidden="1"/>
    <row r="3062" ht="59.25" hidden="1"/>
    <row r="3063" ht="59.25" hidden="1"/>
    <row r="3064" ht="59.25" hidden="1"/>
    <row r="3065" ht="59.25" hidden="1"/>
    <row r="3066" ht="59.25" hidden="1"/>
    <row r="3067" ht="59.25" hidden="1"/>
    <row r="3068" ht="59.25" hidden="1"/>
    <row r="3069" ht="59.25" hidden="1"/>
    <row r="3070" ht="59.25" hidden="1"/>
    <row r="3071" ht="59.25" hidden="1"/>
    <row r="3072" ht="59.25" hidden="1"/>
    <row r="3073" ht="59.25" hidden="1"/>
    <row r="3074" ht="59.25" hidden="1"/>
    <row r="3075" ht="59.25" hidden="1"/>
    <row r="3076" ht="59.25" hidden="1"/>
    <row r="3077" ht="59.25" hidden="1"/>
    <row r="3078" ht="59.25" hidden="1"/>
    <row r="3079" ht="59.25" hidden="1"/>
    <row r="3080" ht="59.25" hidden="1"/>
    <row r="3081" ht="59.25" hidden="1"/>
    <row r="3082" ht="59.25" hidden="1"/>
    <row r="3083" ht="59.25" hidden="1"/>
    <row r="3084" ht="59.25" hidden="1"/>
    <row r="3085" ht="59.25" hidden="1"/>
    <row r="3086" ht="59.25" hidden="1"/>
    <row r="3087" ht="59.25" hidden="1"/>
    <row r="3088" ht="59.25" hidden="1"/>
    <row r="3089" ht="59.25" hidden="1"/>
    <row r="3090" ht="59.25" hidden="1"/>
    <row r="3091" ht="59.25" hidden="1"/>
    <row r="3092" ht="59.25" hidden="1"/>
    <row r="3093" ht="59.25" hidden="1"/>
    <row r="3094" ht="59.25" hidden="1"/>
    <row r="3095" ht="59.25" hidden="1"/>
    <row r="3096" ht="59.25" hidden="1"/>
    <row r="3097" ht="59.25" hidden="1"/>
    <row r="3098" ht="59.25" hidden="1"/>
    <row r="3099" ht="59.25" hidden="1"/>
    <row r="3100" ht="59.25" hidden="1"/>
    <row r="3101" ht="59.25" hidden="1"/>
    <row r="3102" ht="59.25" hidden="1"/>
    <row r="3103" ht="59.25" hidden="1"/>
    <row r="3104" ht="59.25" hidden="1"/>
    <row r="3105" ht="59.25" hidden="1"/>
    <row r="3106" ht="59.25" hidden="1"/>
    <row r="3107" ht="59.25" hidden="1"/>
    <row r="3108" ht="59.25" hidden="1"/>
    <row r="3109" ht="59.25" hidden="1"/>
    <row r="3110" ht="59.25" hidden="1"/>
    <row r="3111" ht="59.25" hidden="1"/>
    <row r="3112" ht="59.25" hidden="1"/>
    <row r="3113" ht="59.25" hidden="1"/>
    <row r="3114" ht="59.25" hidden="1"/>
    <row r="3115" ht="59.25" hidden="1"/>
    <row r="3116" ht="59.25" hidden="1"/>
    <row r="3117" ht="59.25" hidden="1"/>
    <row r="3118" ht="59.25" hidden="1"/>
    <row r="3119" ht="59.25" hidden="1"/>
    <row r="3120" ht="59.25" hidden="1"/>
    <row r="3121" ht="59.25" hidden="1"/>
    <row r="3122" ht="59.25" hidden="1"/>
    <row r="3123" ht="59.25" hidden="1"/>
    <row r="3124" ht="59.25" hidden="1"/>
    <row r="3125" ht="59.25" hidden="1"/>
    <row r="3126" ht="59.25" hidden="1"/>
    <row r="3127" ht="59.25" hidden="1"/>
    <row r="3128" ht="59.25" hidden="1"/>
    <row r="3129" ht="59.25" hidden="1"/>
    <row r="3130" ht="59.25" hidden="1"/>
    <row r="3131" ht="59.25" hidden="1"/>
    <row r="3132" ht="59.25" hidden="1"/>
    <row r="3133" ht="59.25" hidden="1"/>
    <row r="3134" ht="59.25" hidden="1"/>
    <row r="3135" ht="59.25" hidden="1"/>
    <row r="3136" ht="59.25" hidden="1"/>
    <row r="3137" ht="59.25" hidden="1"/>
    <row r="3138" ht="59.25" hidden="1"/>
    <row r="3139" ht="59.25" hidden="1"/>
    <row r="3140" ht="59.25" hidden="1"/>
    <row r="3141" ht="59.25" hidden="1"/>
    <row r="3142" ht="59.25" hidden="1"/>
    <row r="3143" ht="59.25" hidden="1"/>
    <row r="3144" ht="59.25" hidden="1"/>
    <row r="3145" ht="59.25" hidden="1"/>
    <row r="3146" ht="59.25" hidden="1"/>
    <row r="3147" ht="59.25" hidden="1"/>
    <row r="3148" ht="59.25" hidden="1"/>
    <row r="3149" ht="59.25" hidden="1"/>
    <row r="3150" ht="59.25" hidden="1"/>
    <row r="3151" ht="59.25" hidden="1"/>
    <row r="3152" ht="59.25" hidden="1"/>
    <row r="3153" ht="59.25" hidden="1"/>
    <row r="3154" ht="59.25" hidden="1"/>
    <row r="3155" ht="59.25" hidden="1"/>
    <row r="3156" ht="59.25" hidden="1"/>
    <row r="3157" ht="59.25" hidden="1"/>
    <row r="3158" ht="59.25" hidden="1"/>
    <row r="3159" ht="59.25" hidden="1"/>
    <row r="3160" ht="59.25" hidden="1"/>
    <row r="3161" ht="59.25" hidden="1"/>
    <row r="3162" ht="59.25" hidden="1"/>
    <row r="3163" ht="59.25" hidden="1"/>
    <row r="3164" ht="59.25" hidden="1"/>
    <row r="3165" ht="59.25" hidden="1"/>
    <row r="3166" ht="59.25" hidden="1"/>
    <row r="3167" ht="59.25" hidden="1"/>
    <row r="3168" ht="59.25" hidden="1"/>
    <row r="3169" ht="59.25" hidden="1"/>
    <row r="3170" ht="59.25" hidden="1"/>
    <row r="3171" ht="59.25" hidden="1"/>
    <row r="3172" ht="59.25" hidden="1"/>
    <row r="3173" ht="59.25" hidden="1"/>
    <row r="3174" ht="59.25" hidden="1"/>
    <row r="3175" ht="59.25" hidden="1"/>
    <row r="3176" ht="59.25" hidden="1"/>
    <row r="3177" ht="59.25" hidden="1"/>
    <row r="3178" ht="59.25" hidden="1"/>
    <row r="3179" ht="59.25" hidden="1"/>
    <row r="3180" ht="59.25" hidden="1"/>
    <row r="3181" ht="59.25" hidden="1"/>
    <row r="3182" ht="59.25" hidden="1"/>
    <row r="3183" ht="59.25" hidden="1"/>
    <row r="3184" ht="59.25" hidden="1"/>
    <row r="3185" ht="59.25" hidden="1"/>
    <row r="3186" ht="59.25" hidden="1"/>
    <row r="3187" ht="59.25" hidden="1"/>
    <row r="3188" ht="59.25" hidden="1"/>
    <row r="3189" ht="59.25" hidden="1"/>
    <row r="3190" ht="59.25" hidden="1"/>
    <row r="3191" ht="59.25" hidden="1"/>
    <row r="3192" ht="59.25" hidden="1"/>
    <row r="3193" ht="59.25" hidden="1"/>
    <row r="3194" ht="59.25" hidden="1"/>
    <row r="3195" ht="59.25" hidden="1"/>
    <row r="3196" ht="59.25" hidden="1"/>
    <row r="3197" ht="59.25" hidden="1"/>
    <row r="3198" ht="59.25" hidden="1"/>
    <row r="3199" ht="59.25" hidden="1"/>
    <row r="3200" ht="59.25" hidden="1"/>
    <row r="3201" ht="59.25" hidden="1"/>
    <row r="3202" ht="59.25" hidden="1"/>
    <row r="3203" ht="59.25" hidden="1"/>
    <row r="3204" ht="59.25" hidden="1"/>
    <row r="3205" ht="59.25" hidden="1"/>
    <row r="3206" ht="59.25" hidden="1"/>
    <row r="3207" ht="59.25" hidden="1"/>
    <row r="3208" ht="59.25" hidden="1"/>
    <row r="3209" ht="59.25" hidden="1"/>
    <row r="3210" ht="59.25" hidden="1"/>
    <row r="3211" ht="59.25" hidden="1"/>
    <row r="3212" ht="59.25" hidden="1"/>
    <row r="3213" ht="59.25" hidden="1"/>
    <row r="3214" ht="59.25" hidden="1"/>
    <row r="3215" ht="59.25" hidden="1"/>
    <row r="3216" ht="59.25" hidden="1"/>
    <row r="3217" ht="59.25" hidden="1"/>
    <row r="3218" ht="59.25" hidden="1"/>
    <row r="3219" ht="59.25" hidden="1"/>
    <row r="3220" ht="59.25" hidden="1"/>
    <row r="3221" ht="59.25" hidden="1"/>
    <row r="3222" ht="59.25" hidden="1"/>
    <row r="3223" ht="59.25" hidden="1"/>
    <row r="3224" ht="59.25" hidden="1"/>
    <row r="3225" ht="59.25" hidden="1"/>
    <row r="3226" ht="59.25" hidden="1"/>
    <row r="3227" ht="59.25" hidden="1"/>
    <row r="3228" ht="59.25" hidden="1"/>
    <row r="3229" ht="59.25" hidden="1"/>
    <row r="3230" ht="59.25" hidden="1"/>
    <row r="3231" ht="59.25" hidden="1"/>
    <row r="3232" ht="59.25" hidden="1"/>
    <row r="3233" ht="59.25" hidden="1"/>
    <row r="3234" ht="59.25" hidden="1"/>
    <row r="3235" ht="59.25" hidden="1"/>
    <row r="3236" ht="59.25" hidden="1"/>
    <row r="3237" ht="59.25" hidden="1"/>
    <row r="3238" ht="59.25" hidden="1"/>
    <row r="3239" ht="59.25" hidden="1"/>
    <row r="3240" ht="59.25" hidden="1"/>
    <row r="3241" ht="59.25" hidden="1"/>
    <row r="3242" ht="59.25" hidden="1"/>
    <row r="3243" ht="59.25" hidden="1"/>
    <row r="3244" ht="59.25" hidden="1"/>
    <row r="3245" ht="59.25" hidden="1"/>
    <row r="3246" ht="59.25" hidden="1"/>
    <row r="3247" ht="59.25" hidden="1"/>
    <row r="3248" ht="59.25" hidden="1"/>
    <row r="3249" ht="59.25" hidden="1"/>
    <row r="3250" ht="59.25" hidden="1"/>
    <row r="3251" ht="59.25" hidden="1"/>
    <row r="3252" ht="59.25" hidden="1"/>
    <row r="3253" ht="59.25" hidden="1"/>
    <row r="3254" ht="59.25" hidden="1"/>
    <row r="3255" ht="59.25" hidden="1"/>
    <row r="3256" ht="59.25" hidden="1"/>
    <row r="3257" ht="59.25" hidden="1"/>
    <row r="3258" ht="59.25" hidden="1"/>
    <row r="3259" ht="59.25" hidden="1"/>
    <row r="3260" ht="59.25" hidden="1"/>
    <row r="3261" ht="59.25" hidden="1"/>
    <row r="3262" ht="59.25" hidden="1"/>
    <row r="3263" ht="59.25" hidden="1"/>
    <row r="3264" ht="59.25" hidden="1"/>
    <row r="3265" ht="59.25" hidden="1"/>
    <row r="3266" ht="59.25" hidden="1"/>
    <row r="3267" ht="59.25" hidden="1"/>
    <row r="3268" ht="59.25" hidden="1"/>
    <row r="3269" ht="59.25" hidden="1"/>
    <row r="3270" ht="59.25" hidden="1"/>
    <row r="3271" ht="59.25" hidden="1"/>
    <row r="3272" ht="59.25" hidden="1"/>
    <row r="3273" ht="59.25" hidden="1"/>
    <row r="3274" ht="59.25" hidden="1"/>
    <row r="3275" ht="59.25" hidden="1"/>
    <row r="3276" ht="59.25" hidden="1"/>
    <row r="3277" ht="59.25" hidden="1"/>
    <row r="3278" ht="59.25" hidden="1"/>
    <row r="3279" ht="59.25" hidden="1"/>
    <row r="3280" ht="59.25" hidden="1"/>
    <row r="3281" ht="59.25" hidden="1"/>
    <row r="3282" ht="59.25" hidden="1"/>
    <row r="3283" ht="59.25" hidden="1"/>
    <row r="3284" ht="59.25" hidden="1"/>
    <row r="3285" ht="59.25" hidden="1"/>
    <row r="3286" ht="59.25" hidden="1"/>
    <row r="3287" ht="59.25" hidden="1"/>
    <row r="3288" ht="59.25" hidden="1"/>
    <row r="3289" ht="59.25" hidden="1"/>
    <row r="3290" ht="59.25" hidden="1"/>
    <row r="3291" ht="59.25" hidden="1"/>
    <row r="3292" ht="59.25" hidden="1"/>
    <row r="3293" ht="59.25" hidden="1"/>
    <row r="3294" ht="59.25" hidden="1"/>
    <row r="3295" ht="59.25" hidden="1"/>
    <row r="3296" ht="59.25" hidden="1"/>
    <row r="3297" ht="59.25" hidden="1"/>
    <row r="3298" ht="59.25" hidden="1"/>
    <row r="3299" ht="59.25" hidden="1"/>
    <row r="3300" ht="59.25" hidden="1"/>
    <row r="3301" ht="59.25" hidden="1"/>
    <row r="3302" ht="59.25" hidden="1"/>
    <row r="3303" ht="59.25" hidden="1"/>
    <row r="3304" ht="59.25" hidden="1"/>
    <row r="3305" ht="59.25" hidden="1"/>
    <row r="3306" ht="59.25" hidden="1"/>
    <row r="3307" ht="59.25" hidden="1"/>
    <row r="3308" ht="59.25" hidden="1"/>
    <row r="3309" ht="59.25" hidden="1"/>
    <row r="3310" ht="59.25" hidden="1"/>
    <row r="3311" ht="59.25" hidden="1"/>
    <row r="3312" ht="59.25" hidden="1"/>
    <row r="3313" ht="59.25" hidden="1"/>
    <row r="3314" ht="59.25" hidden="1"/>
    <row r="3315" ht="59.25" hidden="1"/>
    <row r="3316" ht="59.25" hidden="1"/>
    <row r="3317" ht="59.25" hidden="1"/>
    <row r="3318" ht="59.25" hidden="1"/>
    <row r="3319" ht="59.25" hidden="1"/>
    <row r="3320" ht="59.25" hidden="1"/>
    <row r="3321" ht="59.25" hidden="1"/>
    <row r="3322" ht="59.25" hidden="1"/>
    <row r="3323" ht="59.25" hidden="1"/>
    <row r="3324" ht="59.25" hidden="1"/>
    <row r="3325" ht="59.25" hidden="1"/>
    <row r="3326" ht="59.25" hidden="1"/>
    <row r="3327" ht="59.25" hidden="1"/>
    <row r="3328" ht="59.25" hidden="1"/>
    <row r="3329" ht="59.25" hidden="1"/>
    <row r="3330" ht="59.25" hidden="1"/>
    <row r="3331" ht="59.25" hidden="1"/>
    <row r="3332" ht="59.25" hidden="1"/>
    <row r="3333" ht="59.25" hidden="1"/>
    <row r="3334" ht="59.25" hidden="1"/>
    <row r="3335" ht="59.25" hidden="1"/>
    <row r="3336" ht="59.25" hidden="1"/>
    <row r="3337" ht="59.25" hidden="1"/>
    <row r="3338" ht="59.25" hidden="1"/>
    <row r="3339" ht="59.25" hidden="1"/>
    <row r="3340" ht="59.25" hidden="1"/>
    <row r="3341" ht="59.25" hidden="1"/>
    <row r="3342" ht="59.25" hidden="1"/>
    <row r="3343" ht="59.25" hidden="1"/>
    <row r="3344" ht="59.25" hidden="1"/>
    <row r="3345" ht="59.25" hidden="1"/>
    <row r="3346" ht="59.25" hidden="1"/>
    <row r="3347" ht="59.25" hidden="1"/>
    <row r="3348" ht="59.25" hidden="1"/>
    <row r="3349" ht="59.25" hidden="1"/>
    <row r="3350" ht="59.25" hidden="1"/>
    <row r="3351" ht="59.25" hidden="1"/>
    <row r="3352" ht="59.25" hidden="1"/>
    <row r="3353" ht="59.25" hidden="1"/>
    <row r="3354" ht="59.25" hidden="1"/>
    <row r="3355" ht="59.25" hidden="1"/>
    <row r="3356" ht="59.25" hidden="1"/>
    <row r="3357" ht="59.25" hidden="1"/>
    <row r="3358" ht="59.25" hidden="1"/>
    <row r="3359" ht="59.25" hidden="1"/>
    <row r="3360" ht="59.25" hidden="1"/>
    <row r="3361" ht="59.25" hidden="1"/>
    <row r="3362" ht="59.25" hidden="1"/>
    <row r="3363" ht="59.25" hidden="1"/>
    <row r="3364" ht="59.25" hidden="1"/>
    <row r="3365" ht="59.25" hidden="1"/>
    <row r="3366" ht="59.25" hidden="1"/>
    <row r="3367" ht="59.25" hidden="1"/>
    <row r="3368" ht="59.25" hidden="1"/>
    <row r="3369" ht="59.25" hidden="1"/>
    <row r="3370" ht="59.25" hidden="1"/>
    <row r="3371" ht="59.25" hidden="1"/>
    <row r="3372" ht="59.25" hidden="1"/>
    <row r="3373" ht="59.25" hidden="1"/>
    <row r="3374" ht="59.25" hidden="1"/>
    <row r="3375" ht="59.25" hidden="1"/>
    <row r="3376" ht="59.25" hidden="1"/>
    <row r="3377" ht="59.25" hidden="1"/>
    <row r="3378" ht="59.25" hidden="1"/>
    <row r="3379" ht="59.25" hidden="1"/>
    <row r="3380" ht="59.25" hidden="1"/>
    <row r="3381" ht="59.25" hidden="1"/>
    <row r="3382" ht="59.25" hidden="1"/>
    <row r="3383" ht="59.25" hidden="1"/>
    <row r="3384" ht="59.25" hidden="1"/>
    <row r="3385" ht="59.25" hidden="1"/>
    <row r="3386" ht="59.25" hidden="1"/>
    <row r="3387" ht="59.25" hidden="1"/>
    <row r="3388" ht="59.25" hidden="1"/>
    <row r="3389" ht="59.25" hidden="1"/>
    <row r="3390" ht="59.25" hidden="1"/>
    <row r="3391" ht="59.25" hidden="1"/>
    <row r="3392" ht="59.25" hidden="1"/>
    <row r="3393" ht="59.25" hidden="1"/>
    <row r="3394" ht="59.25" hidden="1"/>
    <row r="3395" ht="59.25" hidden="1"/>
    <row r="3396" ht="59.25" hidden="1"/>
    <row r="3397" ht="59.25" hidden="1"/>
    <row r="3398" ht="59.25" hidden="1"/>
    <row r="3399" ht="59.25" hidden="1"/>
    <row r="3400" ht="59.25" hidden="1"/>
    <row r="3401" ht="59.25" hidden="1"/>
    <row r="3402" ht="59.25" hidden="1"/>
    <row r="3403" ht="59.25" hidden="1"/>
    <row r="3404" ht="59.25" hidden="1"/>
    <row r="3405" ht="59.25" hidden="1"/>
    <row r="3406" ht="59.25" hidden="1"/>
    <row r="3407" ht="59.25" hidden="1"/>
    <row r="3408" ht="59.25" hidden="1"/>
    <row r="3409" ht="59.25" hidden="1"/>
    <row r="3410" ht="59.25" hidden="1"/>
    <row r="3411" ht="59.25" hidden="1"/>
    <row r="3412" ht="59.25" hidden="1"/>
    <row r="3413" ht="59.25" hidden="1"/>
    <row r="3414" ht="59.25" hidden="1"/>
    <row r="3415" ht="59.25" hidden="1"/>
    <row r="3416" ht="59.25" hidden="1"/>
    <row r="3417" ht="59.25" hidden="1"/>
    <row r="3418" ht="59.25" hidden="1"/>
    <row r="3419" ht="59.25" hidden="1"/>
    <row r="3420" ht="59.25" hidden="1"/>
    <row r="3421" ht="59.25" hidden="1"/>
    <row r="3422" ht="59.25" hidden="1"/>
    <row r="3423" ht="59.25" hidden="1"/>
    <row r="3424" ht="59.25" hidden="1"/>
    <row r="3425" ht="59.25" hidden="1"/>
    <row r="3426" ht="59.25" hidden="1"/>
    <row r="3427" ht="59.25" hidden="1"/>
    <row r="3428" ht="59.25" hidden="1"/>
    <row r="3429" ht="59.25" hidden="1"/>
    <row r="3430" ht="59.25" hidden="1"/>
    <row r="3431" ht="59.25" hidden="1"/>
    <row r="3432" ht="59.25" hidden="1"/>
    <row r="3433" ht="59.25" hidden="1"/>
    <row r="3434" ht="59.25" hidden="1"/>
    <row r="3435" ht="59.25" hidden="1"/>
    <row r="3436" ht="59.25" hidden="1"/>
    <row r="3437" ht="59.25" hidden="1"/>
    <row r="3438" ht="59.25" hidden="1"/>
    <row r="3439" ht="59.25" hidden="1"/>
    <row r="3440" ht="59.25" hidden="1"/>
    <row r="3441" ht="59.25" hidden="1"/>
    <row r="3442" ht="59.25" hidden="1"/>
    <row r="3443" ht="59.25" hidden="1"/>
    <row r="3444" ht="59.25" hidden="1"/>
    <row r="3445" ht="59.25" hidden="1"/>
    <row r="3446" ht="59.25" hidden="1"/>
    <row r="3447" ht="59.25" hidden="1"/>
    <row r="3448" ht="59.25" hidden="1"/>
    <row r="3449" ht="59.25" hidden="1"/>
    <row r="3450" ht="59.25" hidden="1"/>
    <row r="3451" ht="59.25" hidden="1"/>
    <row r="3452" ht="59.25" hidden="1"/>
    <row r="3453" ht="59.25" hidden="1"/>
    <row r="3454" ht="59.25" hidden="1"/>
    <row r="3455" ht="59.25" hidden="1"/>
    <row r="3456" ht="59.25" hidden="1"/>
    <row r="3457" ht="59.25" hidden="1"/>
    <row r="3458" ht="59.25" hidden="1"/>
    <row r="3459" ht="59.25" hidden="1"/>
    <row r="3460" ht="59.25" hidden="1"/>
    <row r="3461" ht="59.25" hidden="1"/>
    <row r="3462" ht="59.25" hidden="1"/>
    <row r="3463" ht="59.25" hidden="1"/>
    <row r="3464" ht="59.25" hidden="1"/>
    <row r="3465" ht="59.25" hidden="1"/>
    <row r="3466" ht="59.25" hidden="1"/>
    <row r="3467" ht="59.25" hidden="1"/>
    <row r="3468" ht="59.25" hidden="1"/>
    <row r="3469" ht="59.25" hidden="1"/>
    <row r="3470" ht="59.25" hidden="1"/>
    <row r="3471" ht="59.25" hidden="1"/>
    <row r="3472" ht="59.25" hidden="1"/>
    <row r="3473" ht="59.25" hidden="1"/>
    <row r="3474" ht="59.25" hidden="1"/>
    <row r="3475" ht="59.25" hidden="1"/>
    <row r="3476" ht="59.25" hidden="1"/>
    <row r="3477" ht="59.25" hidden="1"/>
    <row r="3478" ht="59.25" hidden="1"/>
    <row r="3479" ht="59.25" hidden="1"/>
    <row r="3480" ht="59.25" hidden="1"/>
    <row r="3481" ht="59.25" hidden="1"/>
    <row r="3482" ht="59.25" hidden="1"/>
    <row r="3483" ht="59.25" hidden="1"/>
    <row r="3484" ht="59.25" hidden="1"/>
    <row r="3485" ht="59.25" hidden="1"/>
    <row r="3486" ht="59.25" hidden="1"/>
    <row r="3487" ht="59.25" hidden="1"/>
    <row r="3488" ht="59.25" hidden="1"/>
    <row r="3489" ht="59.25" hidden="1"/>
    <row r="3490" ht="59.25" hidden="1"/>
    <row r="3491" ht="59.25" hidden="1"/>
    <row r="3492" ht="59.25" hidden="1"/>
    <row r="3493" ht="59.25" hidden="1"/>
    <row r="3494" ht="59.25" hidden="1"/>
    <row r="3495" ht="59.25" hidden="1"/>
    <row r="3496" ht="59.25" hidden="1"/>
    <row r="3497" ht="59.25" hidden="1"/>
    <row r="3498" ht="59.25" hidden="1"/>
    <row r="3499" ht="59.25" hidden="1"/>
    <row r="3500" ht="59.25" hidden="1"/>
    <row r="3501" ht="59.25" hidden="1"/>
    <row r="3502" ht="59.25" hidden="1"/>
    <row r="3503" ht="59.25" hidden="1"/>
    <row r="3504" ht="59.25" hidden="1"/>
    <row r="3505" ht="59.25" hidden="1"/>
    <row r="3506" ht="59.25" hidden="1"/>
    <row r="3507" ht="59.25" hidden="1"/>
    <row r="3508" ht="59.25" hidden="1"/>
    <row r="3509" ht="59.25" hidden="1"/>
    <row r="3510" ht="59.25" hidden="1"/>
    <row r="3511" ht="59.25" hidden="1"/>
    <row r="3512" ht="59.25" hidden="1"/>
    <row r="3513" ht="59.25" hidden="1"/>
    <row r="3514" ht="59.25" hidden="1"/>
    <row r="3515" ht="59.25" hidden="1"/>
    <row r="3516" ht="59.25" hidden="1"/>
    <row r="3517" ht="59.25" hidden="1"/>
    <row r="3518" ht="59.25" hidden="1"/>
    <row r="3519" ht="59.25" hidden="1"/>
    <row r="3520" ht="59.25" hidden="1"/>
    <row r="3521" ht="59.25" hidden="1"/>
    <row r="3522" ht="59.25" hidden="1"/>
    <row r="3523" ht="59.25" hidden="1"/>
    <row r="3524" ht="59.25" hidden="1"/>
    <row r="3525" ht="59.25" hidden="1"/>
    <row r="3526" ht="59.25" hidden="1"/>
    <row r="3527" ht="59.25" hidden="1"/>
    <row r="3528" ht="59.25" hidden="1"/>
    <row r="3529" ht="59.25" hidden="1"/>
    <row r="3530" ht="59.25" hidden="1"/>
    <row r="3531" ht="59.25" hidden="1"/>
    <row r="3532" ht="59.25" hidden="1"/>
    <row r="3533" ht="59.25" hidden="1"/>
    <row r="3534" ht="59.25" hidden="1"/>
    <row r="3535" ht="59.25" hidden="1"/>
    <row r="3536" ht="59.25" hidden="1"/>
    <row r="3537" ht="59.25" hidden="1"/>
    <row r="3538" ht="59.25" hidden="1"/>
    <row r="3539" ht="59.25" hidden="1"/>
    <row r="3540" ht="59.25" hidden="1"/>
    <row r="3541" ht="59.25" hidden="1"/>
    <row r="3542" ht="59.25" hidden="1"/>
    <row r="3543" ht="59.25" hidden="1"/>
    <row r="3544" ht="59.25" hidden="1"/>
    <row r="3545" ht="59.25" hidden="1"/>
    <row r="3546" ht="59.25" hidden="1"/>
    <row r="3547" ht="59.25" hidden="1"/>
    <row r="3548" ht="59.25" hidden="1"/>
    <row r="3549" ht="59.25" hidden="1"/>
    <row r="3550" ht="59.25" hidden="1"/>
    <row r="3551" ht="59.25" hidden="1"/>
    <row r="3552" ht="59.25" hidden="1"/>
    <row r="3553" ht="59.25" hidden="1"/>
    <row r="3554" ht="59.25" hidden="1"/>
    <row r="3555" ht="59.25" hidden="1"/>
    <row r="3556" ht="59.25" hidden="1"/>
    <row r="3557" ht="59.25" hidden="1"/>
    <row r="3558" ht="59.25" hidden="1"/>
    <row r="3559" ht="59.25" hidden="1"/>
    <row r="3560" ht="59.25" hidden="1"/>
    <row r="3561" ht="59.25" hidden="1"/>
    <row r="3562" ht="59.25" hidden="1"/>
    <row r="3563" ht="59.25" hidden="1"/>
    <row r="3564" ht="59.25" hidden="1"/>
    <row r="3565" ht="59.25" hidden="1"/>
    <row r="3566" ht="59.25" hidden="1"/>
    <row r="3567" ht="59.25" hidden="1"/>
    <row r="3568" ht="59.25" hidden="1"/>
    <row r="3569" ht="59.25" hidden="1"/>
    <row r="3570" ht="59.25" hidden="1"/>
    <row r="3571" ht="59.25" hidden="1"/>
    <row r="3572" ht="59.25" hidden="1"/>
    <row r="3573" ht="59.25" hidden="1"/>
    <row r="3574" ht="59.25" hidden="1"/>
    <row r="3575" ht="59.25" hidden="1"/>
    <row r="3576" ht="59.25" hidden="1"/>
    <row r="3577" ht="59.25" hidden="1"/>
    <row r="3578" ht="59.25" hidden="1"/>
    <row r="3579" ht="59.25" hidden="1"/>
    <row r="3580" ht="59.25" hidden="1"/>
    <row r="3581" ht="59.25" hidden="1"/>
    <row r="3582" ht="59.25" hidden="1"/>
    <row r="3583" ht="59.25" hidden="1"/>
    <row r="3584" ht="59.25" hidden="1"/>
    <row r="3585" ht="59.25" hidden="1"/>
    <row r="3586" ht="59.25" hidden="1"/>
    <row r="3587" ht="59.25" hidden="1"/>
    <row r="3588" ht="59.25" hidden="1"/>
    <row r="3589" ht="59.25" hidden="1"/>
    <row r="3590" ht="59.25" hidden="1"/>
    <row r="3591" ht="59.25" hidden="1"/>
    <row r="3592" ht="59.25" hidden="1"/>
    <row r="3593" ht="59.25" hidden="1"/>
    <row r="3594" ht="59.25" hidden="1"/>
    <row r="3595" ht="59.25" hidden="1"/>
    <row r="3596" ht="59.25" hidden="1"/>
    <row r="3597" ht="59.25" hidden="1"/>
    <row r="3598" ht="59.25" hidden="1"/>
    <row r="3599" ht="59.25" hidden="1"/>
    <row r="3600" ht="59.25" hidden="1"/>
    <row r="3601" ht="59.25" hidden="1"/>
    <row r="3602" ht="59.25" hidden="1"/>
    <row r="3603" ht="59.25" hidden="1"/>
    <row r="3604" ht="59.25" hidden="1"/>
    <row r="3605" ht="59.25" hidden="1"/>
    <row r="3606" ht="59.25" hidden="1"/>
    <row r="3607" ht="59.25" hidden="1"/>
    <row r="3608" ht="59.25" hidden="1"/>
    <row r="3609" ht="59.25" hidden="1"/>
    <row r="3610" ht="59.25" hidden="1"/>
    <row r="3611" ht="59.25" hidden="1"/>
    <row r="3612" ht="59.25" hidden="1"/>
    <row r="3613" ht="59.25" hidden="1"/>
    <row r="3614" ht="59.25" hidden="1"/>
    <row r="3615" ht="59.25" hidden="1"/>
    <row r="3616" ht="59.25" hidden="1"/>
    <row r="3617" ht="59.25" hidden="1"/>
    <row r="3618" ht="59.25" hidden="1"/>
    <row r="3619" ht="59.25" hidden="1"/>
    <row r="3620" ht="59.25" hidden="1"/>
    <row r="3621" ht="59.25" hidden="1"/>
    <row r="3622" ht="59.25" hidden="1"/>
    <row r="3623" ht="59.25" hidden="1"/>
    <row r="3624" ht="59.25" hidden="1"/>
    <row r="3625" ht="59.25" hidden="1"/>
    <row r="3626" ht="59.25" hidden="1"/>
    <row r="3627" ht="59.25" hidden="1"/>
    <row r="3628" ht="59.25" hidden="1"/>
    <row r="3629" ht="59.25" hidden="1"/>
    <row r="3630" ht="59.25" hidden="1"/>
    <row r="3631" ht="59.25" hidden="1"/>
    <row r="3632" ht="59.25" hidden="1"/>
    <row r="3633" ht="59.25" hidden="1"/>
    <row r="3634" ht="59.25" hidden="1"/>
    <row r="3635" ht="59.25" hidden="1"/>
    <row r="3636" ht="59.25" hidden="1"/>
    <row r="3637" ht="59.25" hidden="1"/>
    <row r="3638" ht="59.25" hidden="1"/>
    <row r="3639" ht="59.25" hidden="1"/>
    <row r="3640" ht="59.25" hidden="1"/>
    <row r="3641" ht="59.25" hidden="1"/>
    <row r="3642" ht="59.25" hidden="1"/>
    <row r="3643" ht="59.25" hidden="1"/>
    <row r="3644" ht="59.25" hidden="1"/>
    <row r="3645" ht="59.25" hidden="1"/>
    <row r="3646" ht="59.25" hidden="1"/>
    <row r="3647" ht="59.25" hidden="1"/>
    <row r="3648" ht="59.25" hidden="1"/>
    <row r="3649" ht="59.25" hidden="1"/>
    <row r="3650" ht="59.25" hidden="1"/>
    <row r="3651" ht="59.25" hidden="1"/>
    <row r="3652" ht="59.25" hidden="1"/>
    <row r="3653" ht="59.25" hidden="1"/>
    <row r="3654" ht="59.25" hidden="1"/>
    <row r="3655" ht="59.25" hidden="1"/>
    <row r="3656" ht="59.25" hidden="1"/>
    <row r="3657" ht="59.25" hidden="1"/>
    <row r="3658" ht="59.25" hidden="1"/>
    <row r="3659" ht="59.25" hidden="1"/>
    <row r="3660" ht="59.25" hidden="1"/>
    <row r="3661" ht="59.25" hidden="1"/>
    <row r="3662" ht="59.25" hidden="1"/>
    <row r="3663" ht="59.25" hidden="1"/>
    <row r="3664" ht="59.25" hidden="1"/>
    <row r="3665" ht="59.25" hidden="1"/>
    <row r="3666" ht="59.25" hidden="1"/>
    <row r="3667" ht="59.25" hidden="1"/>
    <row r="3668" ht="59.25" hidden="1"/>
    <row r="3669" ht="59.25" hidden="1"/>
    <row r="3670" ht="59.25" hidden="1"/>
    <row r="3671" ht="59.25" hidden="1"/>
    <row r="3672" ht="59.25" hidden="1"/>
    <row r="3673" ht="59.25" hidden="1"/>
    <row r="3674" ht="59.25" hidden="1"/>
    <row r="3675" ht="59.25" hidden="1"/>
    <row r="3676" ht="59.25" hidden="1"/>
    <row r="3677" ht="59.25" hidden="1"/>
    <row r="3678" ht="59.25" hidden="1"/>
    <row r="3679" ht="59.25" hidden="1"/>
    <row r="3680" ht="59.25" hidden="1"/>
    <row r="3681" ht="59.25" hidden="1"/>
    <row r="3682" ht="59.25" hidden="1"/>
    <row r="3683" ht="59.25" hidden="1"/>
    <row r="3684" ht="59.25" hidden="1"/>
    <row r="3685" ht="59.25" hidden="1"/>
    <row r="3686" ht="59.25" hidden="1"/>
    <row r="3687" ht="59.25" hidden="1"/>
    <row r="3688" ht="59.25" hidden="1"/>
    <row r="3689" ht="59.25" hidden="1"/>
    <row r="3690" ht="59.25" hidden="1"/>
    <row r="3691" ht="59.25" hidden="1"/>
    <row r="3692" ht="59.25" hidden="1"/>
    <row r="3693" ht="59.25" hidden="1"/>
    <row r="3694" ht="59.25" hidden="1"/>
    <row r="3695" ht="59.25" hidden="1"/>
    <row r="3696" ht="59.25" hidden="1"/>
    <row r="3697" ht="59.25" hidden="1"/>
    <row r="3698" ht="59.25" hidden="1"/>
    <row r="3699" ht="59.25" hidden="1"/>
    <row r="3700" ht="59.25" hidden="1"/>
    <row r="3701" ht="59.25" hidden="1"/>
    <row r="3702" ht="59.25" hidden="1"/>
    <row r="3703" ht="59.25" hidden="1"/>
    <row r="3704" ht="59.25" hidden="1"/>
    <row r="3705" ht="59.25" hidden="1"/>
    <row r="3706" ht="59.25" hidden="1"/>
    <row r="3707" ht="59.25" hidden="1"/>
    <row r="3708" ht="59.25" hidden="1"/>
    <row r="3709" ht="59.25" hidden="1"/>
    <row r="3710" ht="59.25" hidden="1"/>
    <row r="3711" ht="59.25" hidden="1"/>
    <row r="3712" ht="59.25" hidden="1"/>
    <row r="3713" ht="59.25" hidden="1"/>
    <row r="3714" ht="59.25" hidden="1"/>
    <row r="3715" ht="59.25" hidden="1"/>
    <row r="3716" ht="59.25" hidden="1"/>
    <row r="3717" ht="59.25" hidden="1"/>
    <row r="3718" ht="59.25" hidden="1"/>
    <row r="3719" ht="59.25" hidden="1"/>
    <row r="3720" ht="59.25" hidden="1"/>
    <row r="3721" ht="59.25" hidden="1"/>
    <row r="3722" ht="59.25" hidden="1"/>
    <row r="3723" ht="59.25" hidden="1"/>
    <row r="3724" ht="59.25" hidden="1"/>
    <row r="3725" ht="59.25" hidden="1"/>
    <row r="3726" ht="59.25" hidden="1"/>
    <row r="3727" ht="59.25" hidden="1"/>
    <row r="3728" ht="59.25" hidden="1"/>
    <row r="3729" ht="59.25" hidden="1"/>
    <row r="3730" ht="59.25" hidden="1"/>
    <row r="3731" ht="59.25" hidden="1"/>
    <row r="3732" ht="59.25" hidden="1"/>
    <row r="3733" ht="59.25" hidden="1"/>
    <row r="3734" ht="59.25" hidden="1"/>
    <row r="3735" ht="59.25" hidden="1"/>
    <row r="3736" ht="59.25" hidden="1"/>
    <row r="3737" ht="59.25" hidden="1"/>
    <row r="3738" ht="59.25" hidden="1"/>
    <row r="3739" ht="59.25" hidden="1"/>
    <row r="3740" ht="59.25" hidden="1"/>
    <row r="3741" ht="59.25" hidden="1"/>
    <row r="3742" ht="59.25" hidden="1"/>
    <row r="3743" ht="59.25" hidden="1"/>
    <row r="3744" ht="59.25" hidden="1"/>
    <row r="3745" ht="59.25" hidden="1"/>
    <row r="3746" ht="59.25" hidden="1"/>
    <row r="3747" ht="59.25" hidden="1"/>
    <row r="3748" ht="59.25" hidden="1"/>
    <row r="3749" ht="59.25" hidden="1"/>
    <row r="3750" ht="59.25" hidden="1"/>
    <row r="3751" ht="59.25" hidden="1"/>
    <row r="3752" ht="59.25" hidden="1"/>
    <row r="3753" ht="59.25" hidden="1"/>
    <row r="3754" ht="59.25" hidden="1"/>
    <row r="3755" ht="59.25" hidden="1"/>
    <row r="3756" ht="59.25" hidden="1"/>
    <row r="3757" ht="59.25" hidden="1"/>
    <row r="3758" ht="59.25" hidden="1"/>
    <row r="3759" ht="59.25" hidden="1"/>
    <row r="3760" ht="59.25" hidden="1"/>
    <row r="3761" ht="59.25" hidden="1"/>
    <row r="3762" ht="59.25" hidden="1"/>
    <row r="3763" ht="59.25" hidden="1"/>
    <row r="3764" ht="59.25" hidden="1"/>
    <row r="3765" ht="59.25" hidden="1"/>
    <row r="3766" ht="59.25" hidden="1"/>
    <row r="3767" ht="59.25" hidden="1"/>
    <row r="3768" ht="59.25" hidden="1"/>
    <row r="3769" ht="59.25" hidden="1"/>
    <row r="3770" ht="59.25" hidden="1"/>
    <row r="3771" ht="59.25" hidden="1"/>
    <row r="3772" ht="59.25" hidden="1"/>
    <row r="3773" ht="59.25" hidden="1"/>
    <row r="3774" ht="59.25" hidden="1"/>
    <row r="3775" ht="59.25" hidden="1"/>
    <row r="3776" ht="59.25" hidden="1"/>
    <row r="3777" ht="59.25" hidden="1"/>
    <row r="3778" ht="59.25" hidden="1"/>
    <row r="3779" ht="59.25" hidden="1"/>
    <row r="3780" ht="59.25" hidden="1"/>
    <row r="3781" ht="59.25" hidden="1"/>
    <row r="3782" ht="59.25" hidden="1"/>
    <row r="3783" ht="59.25" hidden="1"/>
    <row r="3784" ht="59.25" hidden="1"/>
    <row r="3785" ht="59.25" hidden="1"/>
    <row r="3786" ht="59.25" hidden="1"/>
    <row r="3787" ht="59.25" hidden="1"/>
    <row r="3788" ht="59.25" hidden="1"/>
    <row r="3789" ht="59.25" hidden="1"/>
    <row r="3790" ht="59.25" hidden="1"/>
    <row r="3791" ht="59.25" hidden="1"/>
    <row r="3792" ht="59.25" hidden="1"/>
    <row r="3793" ht="59.25" hidden="1"/>
    <row r="3794" ht="59.25" hidden="1"/>
    <row r="3795" ht="59.25" hidden="1"/>
    <row r="3796" ht="59.25" hidden="1"/>
    <row r="3797" ht="59.25" hidden="1"/>
    <row r="3798" ht="59.25" hidden="1"/>
    <row r="3799" ht="59.25" hidden="1"/>
    <row r="3800" ht="59.25" hidden="1"/>
    <row r="3801" ht="59.25" hidden="1"/>
    <row r="3802" ht="59.25" hidden="1"/>
    <row r="3803" ht="59.25" hidden="1"/>
    <row r="3804" ht="59.25" hidden="1"/>
    <row r="3805" ht="59.25" hidden="1"/>
    <row r="3806" ht="59.25" hidden="1"/>
    <row r="3807" ht="59.25" hidden="1"/>
    <row r="3808" ht="59.25" hidden="1"/>
    <row r="3809" ht="59.25" hidden="1"/>
    <row r="3810" ht="59.25" hidden="1"/>
    <row r="3811" ht="59.25" hidden="1"/>
    <row r="3812" ht="59.25" hidden="1"/>
    <row r="3813" ht="59.25" hidden="1"/>
    <row r="3814" ht="59.25" hidden="1"/>
    <row r="3815" ht="59.25" hidden="1"/>
    <row r="3816" ht="59.25" hidden="1"/>
    <row r="3817" ht="59.25" hidden="1"/>
    <row r="3818" ht="59.25" hidden="1"/>
    <row r="3819" ht="59.25" hidden="1"/>
    <row r="3820" ht="59.25" hidden="1"/>
    <row r="3821" ht="59.25" hidden="1"/>
    <row r="3822" ht="59.25" hidden="1"/>
    <row r="3823" ht="59.25" hidden="1"/>
    <row r="3824" ht="59.25" hidden="1"/>
    <row r="3825" ht="59.25" hidden="1"/>
    <row r="3826" ht="59.25" hidden="1"/>
    <row r="3827" ht="59.25" hidden="1"/>
    <row r="3828" ht="59.25" hidden="1"/>
    <row r="3829" ht="59.25" hidden="1"/>
    <row r="3830" ht="59.25" hidden="1"/>
    <row r="3831" ht="59.25" hidden="1"/>
    <row r="3832" ht="59.25" hidden="1"/>
    <row r="3833" ht="59.25" hidden="1"/>
    <row r="3834" ht="59.25" hidden="1"/>
    <row r="3835" ht="59.25" hidden="1"/>
    <row r="3836" ht="59.25" hidden="1"/>
    <row r="3837" ht="59.25" hidden="1"/>
    <row r="3838" ht="59.25" hidden="1"/>
    <row r="3839" ht="59.25" hidden="1"/>
    <row r="3840" ht="59.25" hidden="1"/>
    <row r="3841" ht="59.25" hidden="1"/>
    <row r="3842" ht="59.25" hidden="1"/>
    <row r="3843" ht="59.25" hidden="1"/>
    <row r="3844" ht="59.25" hidden="1"/>
    <row r="3845" ht="59.25" hidden="1"/>
    <row r="3846" ht="59.25" hidden="1"/>
    <row r="3847" ht="59.25" hidden="1"/>
    <row r="3848" ht="59.25" hidden="1"/>
    <row r="3849" ht="59.25" hidden="1"/>
    <row r="3850" ht="59.25" hidden="1"/>
    <row r="3851" ht="59.25" hidden="1"/>
    <row r="3852" ht="59.25" hidden="1"/>
    <row r="3853" ht="59.25" hidden="1"/>
    <row r="3854" ht="59.25" hidden="1"/>
    <row r="3855" ht="59.25" hidden="1"/>
    <row r="3856" ht="59.25" hidden="1"/>
    <row r="3857" ht="59.25" hidden="1"/>
    <row r="3858" ht="59.25" hidden="1"/>
    <row r="3859" ht="59.25" hidden="1"/>
    <row r="3860" ht="59.25" hidden="1"/>
    <row r="3861" ht="59.25" hidden="1"/>
    <row r="3862" ht="59.25" hidden="1"/>
    <row r="3863" ht="59.25" hidden="1"/>
    <row r="3864" ht="59.25" hidden="1"/>
    <row r="3865" ht="59.25" hidden="1"/>
    <row r="3866" ht="59.25" hidden="1"/>
    <row r="3867" ht="59.25" hidden="1"/>
    <row r="3868" ht="59.25" hidden="1"/>
    <row r="3869" ht="59.25" hidden="1"/>
    <row r="3870" ht="59.25" hidden="1"/>
    <row r="3871" ht="59.25" hidden="1"/>
    <row r="3872" ht="59.25" hidden="1"/>
    <row r="3873" ht="59.25" hidden="1"/>
    <row r="3874" ht="59.25" hidden="1"/>
    <row r="3875" ht="59.25" hidden="1"/>
    <row r="3876" ht="59.25" hidden="1"/>
    <row r="3877" ht="59.25" hidden="1"/>
    <row r="3878" ht="59.25" hidden="1"/>
    <row r="3879" ht="59.25" hidden="1"/>
    <row r="3880" ht="59.25" hidden="1"/>
    <row r="3881" ht="59.25" hidden="1"/>
    <row r="3882" ht="59.25" hidden="1"/>
    <row r="3883" ht="59.25" hidden="1"/>
    <row r="3884" ht="59.25" hidden="1"/>
    <row r="3885" ht="59.25" hidden="1"/>
    <row r="3886" ht="59.25" hidden="1"/>
    <row r="3887" ht="59.25" hidden="1"/>
    <row r="3888" ht="59.25" hidden="1"/>
    <row r="3889" ht="59.25" hidden="1"/>
    <row r="3890" ht="59.25" hidden="1"/>
    <row r="3891" ht="59.25" hidden="1"/>
    <row r="3892" ht="59.25" hidden="1"/>
    <row r="3893" ht="59.25" hidden="1"/>
    <row r="3894" ht="59.25" hidden="1"/>
    <row r="3895" ht="59.25" hidden="1"/>
    <row r="3896" ht="59.25" hidden="1"/>
    <row r="3897" ht="59.25" hidden="1"/>
    <row r="3898" ht="59.25" hidden="1"/>
    <row r="3899" ht="59.25" hidden="1"/>
    <row r="3900" ht="59.25" hidden="1"/>
    <row r="3901" ht="59.25" hidden="1"/>
    <row r="3902" ht="59.25" hidden="1"/>
    <row r="3903" ht="59.25" hidden="1"/>
    <row r="3904" ht="59.25" hidden="1"/>
    <row r="3905" ht="59.25" hidden="1"/>
    <row r="3906" ht="59.25" hidden="1"/>
    <row r="3907" ht="59.25" hidden="1"/>
    <row r="3908" ht="59.25" hidden="1"/>
    <row r="3909" ht="59.25" hidden="1"/>
    <row r="3910" ht="59.25" hidden="1"/>
    <row r="3911" ht="59.25" hidden="1"/>
    <row r="3912" ht="59.25" hidden="1"/>
    <row r="3913" ht="59.25" hidden="1"/>
    <row r="3914" ht="59.25" hidden="1"/>
    <row r="3915" ht="59.25" hidden="1"/>
    <row r="3916" ht="59.25" hidden="1"/>
    <row r="3917" ht="59.25" hidden="1"/>
    <row r="3918" ht="59.25" hidden="1"/>
    <row r="3919" ht="59.25" hidden="1"/>
    <row r="3920" ht="59.25" hidden="1"/>
    <row r="3921" ht="59.25" hidden="1"/>
    <row r="3922" ht="59.25" hidden="1"/>
    <row r="3923" ht="59.25" hidden="1"/>
    <row r="3924" ht="59.25" hidden="1"/>
    <row r="3925" ht="59.25" hidden="1"/>
    <row r="3926" ht="59.25" hidden="1"/>
    <row r="3927" ht="59.25" hidden="1"/>
    <row r="3928" ht="59.25" hidden="1"/>
    <row r="3929" ht="59.25" hidden="1"/>
    <row r="3930" ht="59.25" hidden="1"/>
    <row r="3931" ht="59.25" hidden="1"/>
    <row r="3932" ht="59.25" hidden="1"/>
    <row r="3933" ht="59.25" hidden="1"/>
    <row r="3934" ht="59.25" hidden="1"/>
    <row r="3935" ht="59.25" hidden="1"/>
    <row r="3936" ht="59.25" hidden="1"/>
    <row r="3937" ht="59.25" hidden="1"/>
    <row r="3938" ht="59.25" hidden="1"/>
    <row r="3939" ht="59.25" hidden="1"/>
    <row r="3940" ht="59.25" hidden="1"/>
    <row r="3941" ht="59.25" hidden="1"/>
    <row r="3942" ht="59.25" hidden="1"/>
    <row r="3943" ht="59.25" hidden="1"/>
    <row r="3944" ht="59.25" hidden="1"/>
    <row r="3945" ht="59.25" hidden="1"/>
    <row r="3946" ht="59.25" hidden="1"/>
    <row r="3947" ht="59.25" hidden="1"/>
    <row r="3948" ht="59.25" hidden="1"/>
    <row r="3949" ht="59.25" hidden="1"/>
    <row r="3950" ht="59.25" hidden="1"/>
    <row r="3951" ht="59.25" hidden="1"/>
    <row r="3952" ht="59.25" hidden="1"/>
    <row r="3953" ht="59.25" hidden="1"/>
    <row r="3954" ht="59.25" hidden="1"/>
    <row r="3955" ht="59.25" hidden="1"/>
    <row r="3956" ht="59.25" hidden="1"/>
    <row r="3957" ht="59.25" hidden="1"/>
    <row r="3958" ht="59.25" hidden="1"/>
    <row r="3959" ht="59.25" hidden="1"/>
    <row r="3960" ht="59.25" hidden="1"/>
    <row r="3961" ht="59.25" hidden="1"/>
    <row r="3962" ht="59.25" hidden="1"/>
    <row r="3963" ht="59.25" hidden="1"/>
    <row r="3964" ht="59.25" hidden="1"/>
    <row r="3965" ht="59.25" hidden="1"/>
    <row r="3966" ht="59.25" hidden="1"/>
    <row r="3967" ht="59.25" hidden="1"/>
    <row r="3968" ht="59.25" hidden="1"/>
    <row r="3969" ht="59.25" hidden="1"/>
    <row r="3970" ht="59.25" hidden="1"/>
    <row r="3971" ht="59.25" hidden="1"/>
    <row r="3972" ht="59.25" hidden="1"/>
    <row r="3973" ht="59.25" hidden="1"/>
    <row r="3974" ht="59.25" hidden="1"/>
    <row r="3975" ht="59.25" hidden="1"/>
    <row r="3976" ht="59.25" hidden="1"/>
    <row r="3977" ht="59.25" hidden="1"/>
    <row r="3978" ht="59.25" hidden="1"/>
    <row r="3979" ht="59.25" hidden="1"/>
    <row r="3980" ht="59.25" hidden="1"/>
    <row r="3981" ht="59.25" hidden="1"/>
    <row r="3982" ht="59.25" hidden="1"/>
    <row r="3983" ht="59.25" hidden="1"/>
    <row r="3984" ht="59.25" hidden="1"/>
    <row r="3985" ht="59.25" hidden="1"/>
    <row r="3986" ht="59.25" hidden="1"/>
    <row r="3987" ht="59.25" hidden="1"/>
    <row r="3988" ht="59.25" hidden="1"/>
    <row r="3989" ht="59.25" hidden="1"/>
    <row r="3990" ht="59.25" hidden="1"/>
    <row r="3991" ht="59.25" hidden="1"/>
    <row r="3992" ht="59.25" hidden="1"/>
    <row r="3993" ht="59.25" hidden="1"/>
    <row r="3994" ht="59.25" hidden="1"/>
    <row r="3995" ht="59.25" hidden="1"/>
    <row r="3996" ht="59.25" hidden="1"/>
    <row r="3997" ht="59.25" hidden="1"/>
    <row r="3998" ht="59.25" hidden="1"/>
    <row r="3999" ht="59.25" hidden="1"/>
    <row r="4000" ht="59.25" hidden="1"/>
    <row r="4001" ht="59.25" hidden="1"/>
    <row r="4002" ht="59.25" hidden="1"/>
    <row r="4003" ht="59.25" hidden="1"/>
    <row r="4004" ht="59.25" hidden="1"/>
    <row r="4005" ht="59.25" hidden="1"/>
    <row r="4006" ht="59.25" hidden="1"/>
    <row r="4007" ht="59.25" hidden="1"/>
    <row r="4008" ht="59.25" hidden="1"/>
    <row r="4009" ht="59.25" hidden="1"/>
    <row r="4010" ht="59.25" hidden="1"/>
    <row r="4011" ht="59.25" hidden="1"/>
    <row r="4012" ht="59.25" hidden="1"/>
    <row r="4013" ht="59.25" hidden="1"/>
    <row r="4014" ht="59.25" hidden="1"/>
    <row r="4015" ht="59.25" hidden="1"/>
    <row r="4016" ht="59.25" hidden="1"/>
    <row r="4017" ht="59.25" hidden="1"/>
    <row r="4018" ht="59.25" hidden="1"/>
    <row r="4019" ht="59.25" hidden="1"/>
    <row r="4020" ht="59.25" hidden="1"/>
    <row r="4021" ht="59.25" hidden="1"/>
    <row r="4022" ht="59.25" hidden="1"/>
    <row r="4023" ht="59.25" hidden="1"/>
    <row r="4024" ht="59.25" hidden="1"/>
    <row r="4025" ht="59.25" hidden="1"/>
    <row r="4026" ht="59.25" hidden="1"/>
    <row r="4027" ht="59.25" hidden="1"/>
    <row r="4028" ht="59.25" hidden="1"/>
    <row r="4029" ht="59.25" hidden="1"/>
    <row r="4030" ht="59.25" hidden="1"/>
    <row r="4031" ht="59.25" hidden="1"/>
    <row r="4032" ht="59.25" hidden="1"/>
    <row r="4033" ht="59.25" hidden="1"/>
    <row r="4034" ht="59.25" hidden="1"/>
    <row r="4035" ht="59.25" hidden="1"/>
    <row r="4036" ht="59.25" hidden="1"/>
    <row r="4037" ht="59.25" hidden="1"/>
    <row r="4038" ht="59.25" hidden="1"/>
    <row r="4039" ht="59.25" hidden="1"/>
    <row r="4040" ht="59.25" hidden="1"/>
    <row r="4041" ht="59.25" hidden="1"/>
    <row r="4042" ht="59.25" hidden="1"/>
    <row r="4043" ht="59.25" hidden="1"/>
    <row r="4044" ht="59.25" hidden="1"/>
    <row r="4045" ht="59.25" hidden="1"/>
    <row r="4046" ht="59.25" hidden="1"/>
    <row r="4047" ht="59.25" hidden="1"/>
    <row r="4048" ht="59.25" hidden="1"/>
    <row r="4049" ht="59.25" hidden="1"/>
    <row r="4050" ht="59.25" hidden="1"/>
    <row r="4051" ht="59.25" hidden="1"/>
    <row r="4052" ht="59.25" hidden="1"/>
    <row r="4053" ht="59.25" hidden="1"/>
    <row r="4054" ht="59.25" hidden="1"/>
    <row r="4055" ht="59.25" hidden="1"/>
    <row r="4056" ht="59.25" hidden="1"/>
    <row r="4057" ht="59.25" hidden="1"/>
    <row r="4058" ht="59.25" hidden="1"/>
    <row r="4059" ht="59.25" hidden="1"/>
    <row r="4060" ht="59.25" hidden="1"/>
    <row r="4061" ht="59.25" hidden="1"/>
    <row r="4062" ht="59.25" hidden="1"/>
    <row r="4063" ht="59.25" hidden="1"/>
    <row r="4064" ht="59.25" hidden="1"/>
    <row r="4065" ht="59.25" hidden="1"/>
    <row r="4066" ht="59.25" hidden="1"/>
    <row r="4067" ht="59.25" hidden="1"/>
    <row r="4068" ht="59.25" hidden="1"/>
    <row r="4069" ht="59.25" hidden="1"/>
    <row r="4070" ht="59.25" hidden="1"/>
    <row r="4071" ht="59.25" hidden="1"/>
    <row r="4072" ht="59.25" hidden="1"/>
    <row r="4073" ht="59.25" hidden="1"/>
    <row r="4074" ht="59.25" hidden="1"/>
    <row r="4075" ht="59.25" hidden="1"/>
    <row r="4076" ht="59.25" hidden="1"/>
    <row r="4077" ht="59.25" hidden="1"/>
    <row r="4078" ht="59.25" hidden="1"/>
    <row r="4079" ht="59.25" hidden="1"/>
    <row r="4080" ht="59.25" hidden="1"/>
    <row r="4081" ht="59.25" hidden="1"/>
    <row r="4082" ht="59.25" hidden="1"/>
    <row r="4083" ht="59.25" hidden="1"/>
    <row r="4084" ht="59.25" hidden="1"/>
    <row r="4085" ht="59.25" hidden="1"/>
    <row r="4086" ht="59.25" hidden="1"/>
    <row r="4087" ht="59.25" hidden="1"/>
    <row r="4088" ht="59.25" hidden="1"/>
    <row r="4089" ht="59.25" hidden="1"/>
    <row r="4090" ht="59.25" hidden="1"/>
    <row r="4091" ht="59.25" hidden="1"/>
    <row r="4092" ht="59.25" hidden="1"/>
    <row r="4093" ht="59.25" hidden="1"/>
    <row r="4094" ht="59.25" hidden="1"/>
    <row r="4095" ht="59.25" hidden="1"/>
    <row r="4096" ht="59.25" hidden="1"/>
    <row r="4097" ht="59.25" hidden="1"/>
    <row r="4098" ht="59.25" hidden="1"/>
    <row r="4099" ht="59.25" hidden="1"/>
    <row r="4100" ht="59.25" hidden="1"/>
    <row r="4101" ht="59.25" hidden="1"/>
    <row r="4102" ht="59.25" hidden="1"/>
    <row r="4103" ht="59.25" hidden="1"/>
    <row r="4104" ht="59.25" hidden="1"/>
    <row r="4105" ht="59.25" hidden="1"/>
    <row r="4106" ht="59.25" hidden="1"/>
    <row r="4107" ht="59.25" hidden="1"/>
    <row r="4108" ht="59.25" hidden="1"/>
    <row r="4109" ht="59.25" hidden="1"/>
    <row r="4110" ht="59.25" hidden="1"/>
    <row r="4111" ht="59.25" hidden="1"/>
    <row r="4112" ht="59.25" hidden="1"/>
    <row r="4113" ht="59.25" hidden="1"/>
    <row r="4114" ht="59.25" hidden="1"/>
    <row r="4115" ht="59.25" hidden="1"/>
    <row r="4116" ht="59.25" hidden="1"/>
    <row r="4117" ht="59.25" hidden="1"/>
    <row r="4118" ht="59.25" hidden="1"/>
    <row r="4119" ht="59.25" hidden="1"/>
    <row r="4120" ht="59.25" hidden="1"/>
    <row r="4121" ht="59.25" hidden="1"/>
    <row r="4122" ht="59.25" hidden="1"/>
    <row r="4123" ht="59.25" hidden="1"/>
    <row r="4124" ht="59.25" hidden="1"/>
    <row r="4125" ht="59.25" hidden="1"/>
    <row r="4126" ht="59.25" hidden="1"/>
    <row r="4127" ht="59.25" hidden="1"/>
    <row r="4128" ht="59.25" hidden="1"/>
    <row r="4129" ht="59.25" hidden="1"/>
    <row r="4130" ht="59.25" hidden="1"/>
    <row r="4131" ht="59.25" hidden="1"/>
    <row r="4132" ht="59.25" hidden="1"/>
    <row r="4133" ht="59.25" hidden="1"/>
    <row r="4134" ht="59.25" hidden="1"/>
    <row r="4135" ht="59.25" hidden="1"/>
    <row r="4136" ht="59.25" hidden="1"/>
    <row r="4137" ht="59.25" hidden="1"/>
    <row r="4138" ht="59.25" hidden="1"/>
    <row r="4139" ht="59.25" hidden="1"/>
    <row r="4140" ht="59.25" hidden="1"/>
    <row r="4141" ht="59.25" hidden="1"/>
    <row r="4142" ht="59.25" hidden="1"/>
    <row r="4143" ht="59.25" hidden="1"/>
    <row r="4144" ht="59.25" hidden="1"/>
    <row r="4145" ht="59.25" hidden="1"/>
    <row r="4146" ht="59.25" hidden="1"/>
    <row r="4147" ht="59.25" hidden="1"/>
    <row r="4148" ht="59.25" hidden="1"/>
    <row r="4149" ht="59.25" hidden="1"/>
    <row r="4150" ht="59.25" hidden="1"/>
    <row r="4151" ht="59.25" hidden="1"/>
    <row r="4152" ht="59.25" hidden="1"/>
    <row r="4153" ht="59.25" hidden="1"/>
    <row r="4154" ht="59.25" hidden="1"/>
    <row r="4155" ht="59.25" hidden="1"/>
    <row r="4156" ht="59.25" hidden="1"/>
    <row r="4157" ht="59.25" hidden="1"/>
    <row r="4158" ht="59.25" hidden="1"/>
    <row r="4159" ht="59.25" hidden="1"/>
    <row r="4160" ht="59.25" hidden="1"/>
    <row r="4161" ht="59.25" hidden="1"/>
    <row r="4162" ht="59.25" hidden="1"/>
    <row r="4163" ht="59.25" hidden="1"/>
    <row r="4164" ht="59.25" hidden="1"/>
    <row r="4165" ht="59.25" hidden="1"/>
    <row r="4166" ht="59.25" hidden="1"/>
    <row r="4167" ht="59.25" hidden="1"/>
    <row r="4168" ht="59.25" hidden="1"/>
    <row r="4169" ht="59.25" hidden="1"/>
    <row r="4170" ht="59.25" hidden="1"/>
    <row r="4171" ht="59.25" hidden="1"/>
    <row r="4172" ht="59.25" hidden="1"/>
    <row r="4173" ht="59.25" hidden="1"/>
    <row r="4174" ht="59.25" hidden="1"/>
    <row r="4175" ht="59.25" hidden="1"/>
    <row r="4176" ht="59.25" hidden="1"/>
    <row r="4177" ht="59.25" hidden="1"/>
    <row r="4178" ht="59.25" hidden="1"/>
    <row r="4179" ht="59.25" hidden="1"/>
    <row r="4180" ht="59.25" hidden="1"/>
    <row r="4181" ht="59.25" hidden="1"/>
    <row r="4182" ht="59.25" hidden="1"/>
    <row r="4183" ht="59.25" hidden="1"/>
    <row r="4184" ht="59.25" hidden="1"/>
    <row r="4185" ht="59.25" hidden="1"/>
    <row r="4186" ht="59.25" hidden="1"/>
    <row r="4187" ht="59.25" hidden="1"/>
    <row r="4188" ht="59.25" hidden="1"/>
    <row r="4189" ht="59.25" hidden="1"/>
    <row r="4190" ht="59.25" hidden="1"/>
    <row r="4191" ht="59.25" hidden="1"/>
    <row r="4192" ht="59.25" hidden="1"/>
    <row r="4193" ht="59.25" hidden="1"/>
    <row r="4194" ht="59.25" hidden="1"/>
    <row r="4195" ht="59.25" hidden="1"/>
    <row r="4196" ht="59.25" hidden="1"/>
    <row r="4197" ht="59.25" hidden="1"/>
    <row r="4198" ht="59.25" hidden="1"/>
    <row r="4199" ht="59.25" hidden="1"/>
    <row r="4200" ht="59.25" hidden="1"/>
    <row r="4201" ht="59.25" hidden="1"/>
    <row r="4202" ht="59.25" hidden="1"/>
    <row r="4203" ht="59.25" hidden="1"/>
    <row r="4204" ht="59.25" hidden="1"/>
    <row r="4205" ht="59.25" hidden="1"/>
    <row r="4206" ht="59.25" hidden="1"/>
    <row r="4207" ht="59.25" hidden="1"/>
    <row r="4208" ht="59.25" hidden="1"/>
    <row r="4209" ht="59.25" hidden="1"/>
    <row r="4210" ht="59.25" hidden="1"/>
    <row r="4211" ht="59.25" hidden="1"/>
    <row r="4212" ht="59.25" hidden="1"/>
    <row r="4213" ht="59.25" hidden="1"/>
    <row r="4214" ht="59.25" hidden="1"/>
    <row r="4215" ht="59.25" hidden="1"/>
    <row r="4216" ht="59.25" hidden="1"/>
    <row r="4217" ht="59.25" hidden="1"/>
    <row r="4218" ht="59.25" hidden="1"/>
    <row r="4219" ht="59.25" hidden="1"/>
    <row r="4220" ht="59.25" hidden="1"/>
    <row r="4221" ht="59.25" hidden="1"/>
    <row r="4222" ht="59.25" hidden="1"/>
    <row r="4223" ht="59.25" hidden="1"/>
    <row r="4224" ht="59.25" hidden="1"/>
    <row r="4225" ht="59.25" hidden="1"/>
    <row r="4226" ht="59.25" hidden="1"/>
    <row r="4227" ht="59.25" hidden="1"/>
    <row r="4228" ht="59.25" hidden="1"/>
    <row r="4229" ht="59.25" hidden="1"/>
    <row r="4230" ht="59.25" hidden="1"/>
    <row r="4231" ht="59.25" hidden="1"/>
    <row r="4232" ht="59.25" hidden="1"/>
    <row r="4233" ht="59.25" hidden="1"/>
    <row r="4234" ht="59.25" hidden="1"/>
    <row r="4235" ht="59.25" hidden="1"/>
    <row r="4236" ht="59.25" hidden="1"/>
    <row r="4237" ht="59.25" hidden="1"/>
    <row r="4238" ht="59.25" hidden="1"/>
    <row r="4239" ht="59.25" hidden="1"/>
    <row r="4240" ht="59.25" hidden="1"/>
    <row r="4241" ht="59.25" hidden="1"/>
    <row r="4242" ht="59.25" hidden="1"/>
    <row r="4243" ht="59.25" hidden="1"/>
    <row r="4244" ht="59.25" hidden="1"/>
    <row r="4245" ht="59.25" hidden="1"/>
    <row r="4246" ht="59.25" hidden="1"/>
    <row r="4247" ht="59.25" hidden="1"/>
    <row r="4248" ht="59.25" hidden="1"/>
    <row r="4249" ht="59.25" hidden="1"/>
    <row r="4250" ht="59.25" hidden="1"/>
    <row r="4251" ht="59.25" hidden="1"/>
    <row r="4252" ht="59.25" hidden="1"/>
    <row r="4253" ht="59.25" hidden="1"/>
    <row r="4254" ht="59.25" hidden="1"/>
    <row r="4255" ht="59.25" hidden="1"/>
    <row r="4256" ht="59.25" hidden="1"/>
    <row r="4257" ht="59.25" hidden="1"/>
    <row r="4258" ht="59.25" hidden="1"/>
    <row r="4259" ht="59.25" hidden="1"/>
    <row r="4260" ht="59.25" hidden="1"/>
    <row r="4261" ht="59.25" hidden="1"/>
    <row r="4262" ht="59.25" hidden="1"/>
    <row r="4263" ht="59.25" hidden="1"/>
    <row r="4264" ht="59.25" hidden="1"/>
    <row r="4265" ht="59.25" hidden="1"/>
    <row r="4266" ht="59.25" hidden="1"/>
    <row r="4267" ht="59.25" hidden="1"/>
    <row r="4268" ht="59.25" hidden="1"/>
    <row r="4269" ht="59.25" hidden="1"/>
    <row r="4270" ht="59.25" hidden="1"/>
    <row r="4271" ht="59.25" hidden="1"/>
    <row r="4272" ht="59.25" hidden="1"/>
    <row r="4273" ht="59.25" hidden="1"/>
    <row r="4274" ht="59.25" hidden="1"/>
    <row r="4275" ht="59.25" hidden="1"/>
    <row r="4276" ht="59.25" hidden="1"/>
    <row r="4277" ht="59.25" hidden="1"/>
    <row r="4278" ht="59.25" hidden="1"/>
    <row r="4279" ht="59.25" hidden="1"/>
    <row r="4280" ht="59.25" hidden="1"/>
    <row r="4281" ht="59.25" hidden="1"/>
    <row r="4282" ht="59.25" hidden="1"/>
    <row r="4283" ht="59.25" hidden="1"/>
    <row r="4284" ht="59.25" hidden="1"/>
    <row r="4285" ht="59.25" hidden="1"/>
    <row r="4286" ht="59.25" hidden="1"/>
    <row r="4287" ht="59.25" hidden="1"/>
    <row r="4288" ht="59.25" hidden="1"/>
    <row r="4289" ht="59.25" hidden="1"/>
    <row r="4290" ht="59.25" hidden="1"/>
    <row r="4291" ht="59.25" hidden="1"/>
    <row r="4292" ht="59.25" hidden="1"/>
    <row r="4293" ht="59.25" hidden="1"/>
    <row r="4294" ht="59.25" hidden="1"/>
    <row r="4295" ht="59.25" hidden="1"/>
    <row r="4296" ht="59.25" hidden="1"/>
    <row r="4297" ht="59.25" hidden="1"/>
    <row r="4298" ht="59.25" hidden="1"/>
    <row r="4299" ht="59.25" hidden="1"/>
    <row r="4300" ht="59.25" hidden="1"/>
    <row r="4301" ht="59.25" hidden="1"/>
    <row r="4302" ht="59.25" hidden="1"/>
    <row r="4303" ht="59.25" hidden="1"/>
    <row r="4304" ht="59.25" hidden="1"/>
    <row r="4305" ht="59.25" hidden="1"/>
    <row r="4306" ht="59.25" hidden="1"/>
    <row r="4307" ht="59.25" hidden="1"/>
    <row r="4308" ht="59.25" hidden="1"/>
    <row r="4309" ht="59.25" hidden="1"/>
    <row r="4310" ht="59.25" hidden="1"/>
    <row r="4311" ht="59.25" hidden="1"/>
    <row r="4312" ht="59.25" hidden="1"/>
    <row r="4313" ht="59.25" hidden="1"/>
    <row r="4314" ht="59.25" hidden="1"/>
    <row r="4315" ht="59.25" hidden="1"/>
    <row r="4316" ht="59.25" hidden="1"/>
    <row r="4317" ht="59.25" hidden="1"/>
    <row r="4318" ht="59.25" hidden="1"/>
    <row r="4319" ht="59.25" hidden="1"/>
    <row r="4320" ht="59.25" hidden="1"/>
    <row r="4321" ht="59.25" hidden="1"/>
    <row r="4322" ht="59.25" hidden="1"/>
    <row r="4323" ht="59.25" hidden="1"/>
    <row r="4324" ht="59.25" hidden="1"/>
    <row r="4325" ht="59.25" hidden="1"/>
    <row r="4326" ht="59.25" hidden="1"/>
    <row r="4327" ht="59.25" hidden="1"/>
    <row r="4328" ht="59.25" hidden="1"/>
    <row r="4329" ht="59.25" hidden="1"/>
    <row r="4330" ht="59.25" hidden="1"/>
    <row r="4331" ht="59.25" hidden="1"/>
    <row r="4332" ht="59.25" hidden="1"/>
    <row r="4333" ht="59.25" hidden="1"/>
    <row r="4334" ht="59.25" hidden="1"/>
    <row r="4335" ht="59.25" hidden="1"/>
    <row r="4336" ht="59.25" hidden="1"/>
    <row r="4337" ht="59.25" hidden="1"/>
    <row r="4338" ht="59.25" hidden="1"/>
    <row r="4339" ht="59.25" hidden="1"/>
    <row r="4340" ht="59.25" hidden="1"/>
    <row r="4341" ht="59.25" hidden="1"/>
    <row r="4342" ht="59.25" hidden="1"/>
    <row r="4343" ht="59.25" hidden="1"/>
    <row r="4344" ht="59.25" hidden="1"/>
    <row r="4345" ht="59.25" hidden="1"/>
    <row r="4346" ht="59.25" hidden="1"/>
    <row r="4347" ht="59.25" hidden="1"/>
    <row r="4348" ht="59.25" hidden="1"/>
    <row r="4349" ht="59.25" hidden="1"/>
    <row r="4350" ht="59.25" hidden="1"/>
    <row r="4351" ht="59.25" hidden="1"/>
    <row r="4352" ht="59.25" hidden="1"/>
    <row r="4353" ht="59.25" hidden="1"/>
    <row r="4354" ht="59.25" hidden="1"/>
    <row r="4355" ht="59.25" hidden="1"/>
    <row r="4356" ht="59.25" hidden="1"/>
    <row r="4357" ht="59.25" hidden="1"/>
    <row r="4358" ht="59.25" hidden="1"/>
    <row r="4359" ht="59.25" hidden="1"/>
    <row r="4360" ht="59.25" hidden="1"/>
    <row r="4361" ht="59.25" hidden="1"/>
    <row r="4362" ht="59.25" hidden="1"/>
    <row r="4363" ht="59.25" hidden="1"/>
    <row r="4364" ht="59.25" hidden="1"/>
    <row r="4365" ht="59.25" hidden="1"/>
    <row r="4366" ht="59.25" hidden="1"/>
    <row r="4367" ht="59.25" hidden="1"/>
    <row r="4368" ht="59.25" hidden="1"/>
    <row r="4369" ht="59.25" hidden="1"/>
    <row r="4370" ht="59.25" hidden="1"/>
    <row r="4371" ht="59.25" hidden="1"/>
    <row r="4372" ht="59.25" hidden="1"/>
    <row r="4373" ht="59.25" hidden="1"/>
    <row r="4374" ht="59.25" hidden="1"/>
    <row r="4375" ht="59.25" hidden="1"/>
    <row r="4376" ht="59.25" hidden="1"/>
    <row r="4377" ht="59.25" hidden="1"/>
    <row r="4378" ht="59.25" hidden="1"/>
    <row r="4379" ht="59.25" hidden="1"/>
    <row r="4380" ht="59.25" hidden="1"/>
    <row r="4381" ht="59.25" hidden="1"/>
    <row r="4382" ht="59.25" hidden="1"/>
    <row r="4383" ht="59.25" hidden="1"/>
    <row r="4384" ht="59.25" hidden="1"/>
    <row r="4385" ht="59.25" hidden="1"/>
    <row r="4386" ht="59.25" hidden="1"/>
    <row r="4387" ht="59.25" hidden="1"/>
    <row r="4388" ht="59.25" hidden="1"/>
    <row r="4389" ht="59.25" hidden="1"/>
    <row r="4390" ht="59.25" hidden="1"/>
    <row r="4391" ht="59.25" hidden="1"/>
    <row r="4392" ht="59.25" hidden="1"/>
    <row r="4393" ht="59.25" hidden="1"/>
    <row r="4394" ht="59.25" hidden="1"/>
    <row r="4395" ht="59.25" hidden="1"/>
    <row r="4396" ht="59.25" hidden="1"/>
    <row r="4397" ht="59.25" hidden="1"/>
    <row r="4398" ht="59.25" hidden="1"/>
    <row r="4399" ht="59.25" hidden="1"/>
    <row r="4400" ht="59.25" hidden="1"/>
    <row r="4401" ht="59.25" hidden="1"/>
    <row r="4402" ht="59.25" hidden="1"/>
    <row r="4403" ht="59.25" hidden="1"/>
    <row r="4404" ht="59.25" hidden="1"/>
    <row r="4405" ht="59.25" hidden="1"/>
    <row r="4406" ht="59.25" hidden="1"/>
    <row r="4407" ht="59.25" hidden="1"/>
    <row r="4408" ht="59.25" hidden="1"/>
    <row r="4409" ht="59.25" hidden="1"/>
    <row r="4410" ht="59.25" hidden="1"/>
    <row r="4411" ht="59.25" hidden="1"/>
    <row r="4412" ht="59.25" hidden="1"/>
    <row r="4413" ht="59.25" hidden="1"/>
    <row r="4414" ht="59.25" hidden="1"/>
    <row r="4415" ht="59.25" hidden="1"/>
    <row r="4416" ht="59.25" hidden="1"/>
    <row r="4417" ht="59.25" hidden="1"/>
    <row r="4418" ht="59.25" hidden="1"/>
    <row r="4419" ht="59.25" hidden="1"/>
    <row r="4420" ht="59.25" hidden="1"/>
    <row r="4421" ht="59.25" hidden="1"/>
    <row r="4422" ht="59.25" hidden="1"/>
    <row r="4423" ht="59.25" hidden="1"/>
    <row r="4424" ht="59.25" hidden="1"/>
    <row r="4425" ht="59.25" hidden="1"/>
    <row r="4426" ht="59.25" hidden="1"/>
    <row r="4427" ht="59.25" hidden="1"/>
    <row r="4428" ht="59.25" hidden="1"/>
    <row r="4429" ht="59.25" hidden="1"/>
    <row r="4430" ht="59.25" hidden="1"/>
    <row r="4431" ht="59.25" hidden="1"/>
    <row r="4432" ht="59.25" hidden="1"/>
    <row r="4433" ht="59.25" hidden="1"/>
    <row r="4434" ht="59.25" hidden="1"/>
    <row r="4435" ht="59.25" hidden="1"/>
    <row r="4436" ht="59.25" hidden="1"/>
    <row r="4437" ht="59.25" hidden="1"/>
    <row r="4438" ht="59.25" hidden="1"/>
    <row r="4439" ht="59.25" hidden="1"/>
    <row r="4440" ht="59.25" hidden="1"/>
    <row r="4441" ht="59.25" hidden="1"/>
    <row r="4442" ht="59.25" hidden="1"/>
    <row r="4443" ht="59.25" hidden="1"/>
    <row r="4444" ht="59.25" hidden="1"/>
    <row r="4445" ht="59.25" hidden="1"/>
    <row r="4446" ht="59.25" hidden="1"/>
    <row r="4447" ht="59.25" hidden="1"/>
    <row r="4448" ht="59.25" hidden="1"/>
    <row r="4449" ht="59.25" hidden="1"/>
    <row r="4450" ht="59.25" hidden="1"/>
    <row r="4451" ht="59.25" hidden="1"/>
    <row r="4452" ht="59.25" hidden="1"/>
    <row r="4453" ht="59.25" hidden="1"/>
    <row r="4454" ht="59.25" hidden="1"/>
    <row r="4455" ht="59.25" hidden="1"/>
    <row r="4456" ht="59.25" hidden="1"/>
    <row r="4457" ht="59.25" hidden="1"/>
    <row r="4458" ht="59.25" hidden="1"/>
    <row r="4459" ht="59.25" hidden="1"/>
    <row r="4460" ht="59.25" hidden="1"/>
    <row r="4461" ht="59.25" hidden="1"/>
    <row r="4462" ht="59.25" hidden="1"/>
    <row r="4463" ht="59.25" hidden="1"/>
    <row r="4464" ht="59.25" hidden="1"/>
    <row r="4465" ht="59.25" hidden="1"/>
    <row r="4466" ht="59.25" hidden="1"/>
    <row r="4467" ht="59.25" hidden="1"/>
    <row r="4468" ht="59.25" hidden="1"/>
    <row r="4469" ht="59.25" hidden="1"/>
    <row r="4470" ht="59.25" hidden="1"/>
    <row r="4471" ht="59.25" hidden="1"/>
    <row r="4472" ht="59.25" hidden="1"/>
    <row r="4473" ht="59.25" hidden="1"/>
    <row r="4474" ht="59.25" hidden="1"/>
    <row r="4475" ht="59.25" hidden="1"/>
    <row r="4476" ht="59.25" hidden="1"/>
    <row r="4477" ht="59.25" hidden="1"/>
    <row r="4478" ht="59.25" hidden="1"/>
    <row r="4479" ht="59.25" hidden="1"/>
    <row r="4480" ht="59.25" hidden="1"/>
    <row r="4481" ht="59.25" hidden="1"/>
    <row r="4482" ht="59.25" hidden="1"/>
    <row r="4483" ht="59.25" hidden="1"/>
    <row r="4484" ht="59.25" hidden="1"/>
    <row r="4485" ht="59.25" hidden="1"/>
    <row r="4486" ht="59.25" hidden="1"/>
    <row r="4487" ht="59.25" hidden="1"/>
    <row r="4488" ht="59.25" hidden="1"/>
    <row r="4489" ht="59.25" hidden="1"/>
    <row r="4490" ht="59.25" hidden="1"/>
    <row r="4491" ht="59.25" hidden="1"/>
    <row r="4492" ht="59.25" hidden="1"/>
    <row r="4493" ht="59.25" hidden="1"/>
    <row r="4494" ht="59.25" hidden="1"/>
    <row r="4495" ht="59.25" hidden="1"/>
    <row r="4496" ht="59.25" hidden="1"/>
    <row r="4497" ht="59.25" hidden="1"/>
    <row r="4498" ht="59.25" hidden="1"/>
    <row r="4499" ht="59.25" hidden="1"/>
    <row r="4500" ht="59.25" hidden="1"/>
    <row r="4501" ht="59.25" hidden="1"/>
    <row r="4502" ht="59.25" hidden="1"/>
    <row r="4503" ht="59.25" hidden="1"/>
    <row r="4504" ht="59.25" hidden="1"/>
    <row r="4505" ht="59.25" hidden="1"/>
    <row r="4506" ht="59.25" hidden="1"/>
    <row r="4507" ht="59.25" hidden="1"/>
    <row r="4508" ht="59.25" hidden="1"/>
    <row r="4509" ht="59.25" hidden="1"/>
    <row r="4510" ht="59.25" hidden="1"/>
    <row r="4511" ht="59.25" hidden="1"/>
    <row r="4512" ht="59.25" hidden="1"/>
    <row r="4513" ht="59.25" hidden="1"/>
    <row r="4514" ht="59.25" hidden="1"/>
    <row r="4515" ht="59.25" hidden="1"/>
    <row r="4516" ht="59.25" hidden="1"/>
    <row r="4517" ht="59.25" hidden="1"/>
    <row r="4518" ht="59.25" hidden="1"/>
    <row r="4519" ht="59.25" hidden="1"/>
    <row r="4520" ht="59.25" hidden="1"/>
    <row r="4521" ht="59.25" hidden="1"/>
    <row r="4522" ht="59.25" hidden="1"/>
    <row r="4523" ht="59.25" hidden="1"/>
    <row r="4524" ht="59.25" hidden="1"/>
    <row r="4525" ht="59.25" hidden="1"/>
    <row r="4526" ht="59.25" hidden="1"/>
    <row r="4527" ht="59.25" hidden="1"/>
    <row r="4528" ht="59.25" hidden="1"/>
    <row r="4529" ht="59.25" hidden="1"/>
    <row r="4530" ht="59.25" hidden="1"/>
    <row r="4531" ht="59.25" hidden="1"/>
    <row r="4532" ht="59.25" hidden="1"/>
    <row r="4533" ht="59.25" hidden="1"/>
    <row r="4534" ht="59.25" hidden="1"/>
    <row r="4535" ht="59.25" hidden="1"/>
    <row r="4536" ht="59.25" hidden="1"/>
    <row r="4537" ht="59.25" hidden="1"/>
    <row r="4538" ht="59.25" hidden="1"/>
    <row r="4539" ht="59.25" hidden="1"/>
    <row r="4540" ht="59.25" hidden="1"/>
    <row r="4541" ht="59.25" hidden="1"/>
    <row r="4542" ht="59.25" hidden="1"/>
    <row r="4543" ht="59.25" hidden="1"/>
    <row r="4544" ht="59.25" hidden="1"/>
    <row r="4545" ht="59.25" hidden="1"/>
    <row r="4546" ht="59.25" hidden="1"/>
    <row r="4547" ht="59.25" hidden="1"/>
    <row r="4548" ht="59.25" hidden="1"/>
    <row r="4549" ht="59.25" hidden="1"/>
    <row r="4550" ht="59.25" hidden="1"/>
    <row r="4551" ht="59.25" hidden="1"/>
    <row r="4552" ht="59.25" hidden="1"/>
    <row r="4553" ht="59.25" hidden="1"/>
    <row r="4554" ht="59.25" hidden="1"/>
    <row r="4555" ht="59.25" hidden="1"/>
    <row r="4556" ht="59.25" hidden="1"/>
    <row r="4557" ht="59.25" hidden="1"/>
    <row r="4558" ht="59.25" hidden="1"/>
    <row r="4559" ht="59.25" hidden="1"/>
    <row r="4560" ht="59.25" hidden="1"/>
    <row r="4561" ht="59.25" hidden="1"/>
    <row r="4562" ht="59.25" hidden="1"/>
    <row r="4563" ht="59.25" hidden="1"/>
    <row r="4564" ht="59.25" hidden="1"/>
    <row r="4565" ht="59.25" hidden="1"/>
    <row r="4566" ht="59.25" hidden="1"/>
    <row r="4567" ht="59.25" hidden="1"/>
    <row r="4568" ht="59.25" hidden="1"/>
    <row r="4569" ht="59.25" hidden="1"/>
    <row r="4570" ht="59.25" hidden="1"/>
    <row r="4571" ht="59.25" hidden="1"/>
    <row r="4572" ht="59.25" hidden="1"/>
    <row r="4573" ht="59.25" hidden="1"/>
    <row r="4574" ht="59.25" hidden="1"/>
    <row r="4575" ht="59.25" hidden="1"/>
    <row r="4576" ht="59.25" hidden="1"/>
    <row r="4577" ht="59.25" hidden="1"/>
    <row r="4578" ht="59.25" hidden="1"/>
    <row r="4579" ht="59.25" hidden="1"/>
    <row r="4580" ht="59.25" hidden="1"/>
    <row r="4581" ht="59.25" hidden="1"/>
    <row r="4582" ht="59.25" hidden="1"/>
    <row r="4583" ht="59.25" hidden="1"/>
    <row r="4584" ht="59.25" hidden="1"/>
    <row r="4585" ht="59.25" hidden="1"/>
    <row r="4586" ht="59.25" hidden="1"/>
    <row r="4587" ht="59.25" hidden="1"/>
    <row r="4588" ht="59.25" hidden="1"/>
    <row r="4589" ht="59.25" hidden="1"/>
    <row r="4590" ht="59.25" hidden="1"/>
    <row r="4591" ht="59.25" hidden="1"/>
    <row r="4592" ht="59.25" hidden="1"/>
    <row r="4593" ht="59.25" hidden="1"/>
    <row r="4594" ht="59.25" hidden="1"/>
    <row r="4595" ht="59.25" hidden="1"/>
    <row r="4596" ht="59.25" hidden="1"/>
    <row r="4597" ht="59.25" hidden="1"/>
    <row r="4598" ht="59.25" hidden="1"/>
    <row r="4599" ht="59.25" hidden="1"/>
    <row r="4600" ht="59.25" hidden="1"/>
    <row r="4601" ht="59.25" hidden="1"/>
    <row r="4602" ht="59.25" hidden="1"/>
    <row r="4603" ht="59.25" hidden="1"/>
    <row r="4604" ht="59.25" hidden="1"/>
    <row r="4605" ht="59.25" hidden="1"/>
    <row r="4606" ht="59.25" hidden="1"/>
    <row r="4607" ht="59.25" hidden="1"/>
    <row r="4608" ht="59.25" hidden="1"/>
    <row r="4609" ht="59.25" hidden="1"/>
    <row r="4610" ht="59.25" hidden="1"/>
    <row r="4611" ht="59.25" hidden="1"/>
    <row r="4612" ht="59.25" hidden="1"/>
    <row r="4613" ht="59.25" hidden="1"/>
    <row r="4614" ht="59.25" hidden="1"/>
    <row r="4615" ht="59.25" hidden="1"/>
    <row r="4616" ht="59.25" hidden="1"/>
    <row r="4617" ht="59.25" hidden="1"/>
    <row r="4618" ht="59.25" hidden="1"/>
    <row r="4619" ht="59.25" hidden="1"/>
    <row r="4620" ht="59.25" hidden="1"/>
    <row r="4621" ht="59.25" hidden="1"/>
    <row r="4622" ht="59.25" hidden="1"/>
    <row r="4623" ht="59.25" hidden="1"/>
    <row r="4624" ht="59.25" hidden="1"/>
    <row r="4625" ht="59.25" hidden="1"/>
    <row r="4626" ht="59.25" hidden="1"/>
    <row r="4627" ht="59.25" hidden="1"/>
    <row r="4628" ht="59.25" hidden="1"/>
    <row r="4629" ht="59.25" hidden="1"/>
    <row r="4630" ht="59.25" hidden="1"/>
    <row r="4631" ht="59.25" hidden="1"/>
    <row r="4632" ht="59.25" hidden="1"/>
    <row r="4633" ht="59.25" hidden="1"/>
    <row r="4634" ht="59.25" hidden="1"/>
    <row r="4635" ht="59.25" hidden="1"/>
    <row r="4636" ht="59.25" hidden="1"/>
    <row r="4637" ht="59.25" hidden="1"/>
    <row r="4638" ht="59.25" hidden="1"/>
    <row r="4639" ht="59.25" hidden="1"/>
    <row r="4640" ht="59.25" hidden="1"/>
    <row r="4641" ht="59.25" hidden="1"/>
    <row r="4642" ht="59.25" hidden="1"/>
    <row r="4643" ht="59.25" hidden="1"/>
    <row r="4644" ht="59.25" hidden="1"/>
    <row r="4645" ht="59.25" hidden="1"/>
    <row r="4646" ht="59.25" hidden="1"/>
    <row r="4647" ht="59.25" hidden="1"/>
    <row r="4648" ht="59.25" hidden="1"/>
    <row r="4649" ht="59.25" hidden="1"/>
    <row r="4650" ht="59.25" hidden="1"/>
    <row r="4651" ht="59.25" hidden="1"/>
    <row r="4652" ht="59.25" hidden="1"/>
    <row r="4653" ht="59.25" hidden="1"/>
    <row r="4654" ht="59.25" hidden="1"/>
    <row r="4655" ht="59.25" hidden="1"/>
    <row r="4656" ht="59.25" hidden="1"/>
    <row r="4657" ht="59.25" hidden="1"/>
    <row r="4658" ht="59.25" hidden="1"/>
    <row r="4659" ht="59.25" hidden="1"/>
    <row r="4660" ht="59.25" hidden="1"/>
    <row r="4661" ht="59.25" hidden="1"/>
    <row r="4662" ht="59.25" hidden="1"/>
    <row r="4663" ht="59.25" hidden="1"/>
    <row r="4664" ht="59.25" hidden="1"/>
    <row r="4665" ht="59.25" hidden="1"/>
    <row r="4666" ht="59.25" hidden="1"/>
    <row r="4667" ht="59.25" hidden="1"/>
    <row r="4668" ht="59.25" hidden="1"/>
    <row r="4669" ht="59.25" hidden="1"/>
    <row r="4670" ht="59.25" hidden="1"/>
    <row r="4671" ht="59.25" hidden="1"/>
    <row r="4672" ht="59.25" hidden="1"/>
    <row r="4673" ht="59.25" hidden="1"/>
    <row r="4674" ht="59.25" hidden="1"/>
    <row r="4675" ht="59.25" hidden="1"/>
    <row r="4676" ht="59.25" hidden="1"/>
    <row r="4677" ht="59.25" hidden="1"/>
    <row r="4678" ht="59.25" hidden="1"/>
    <row r="4679" ht="59.25" hidden="1"/>
    <row r="4680" ht="59.25" hidden="1"/>
    <row r="4681" ht="59.25" hidden="1"/>
    <row r="4682" ht="59.25" hidden="1"/>
    <row r="4683" ht="59.25" hidden="1"/>
    <row r="4684" ht="59.25" hidden="1"/>
    <row r="4685" ht="59.25" hidden="1"/>
    <row r="4686" ht="59.25" hidden="1"/>
    <row r="4687" ht="59.25" hidden="1"/>
    <row r="4688" ht="59.25" hidden="1"/>
    <row r="4689" ht="59.25" hidden="1"/>
    <row r="4690" ht="59.25" hidden="1"/>
    <row r="4691" ht="59.25" hidden="1"/>
    <row r="4692" ht="59.25" hidden="1"/>
    <row r="4693" ht="59.25" hidden="1"/>
    <row r="4694" ht="59.25" hidden="1"/>
    <row r="4695" ht="59.25" hidden="1"/>
    <row r="4696" ht="59.25" hidden="1"/>
    <row r="4697" ht="59.25" hidden="1"/>
    <row r="4698" ht="59.25" hidden="1"/>
    <row r="4699" ht="59.25" hidden="1"/>
    <row r="4700" ht="59.25" hidden="1"/>
    <row r="4701" ht="59.25" hidden="1"/>
    <row r="4702" ht="59.25" hidden="1"/>
    <row r="4703" ht="59.25" hidden="1"/>
    <row r="4704" ht="59.25" hidden="1"/>
    <row r="4705" ht="59.25" hidden="1"/>
    <row r="4706" ht="59.25" hidden="1"/>
    <row r="4707" ht="59.25" hidden="1"/>
    <row r="4708" ht="59.25" hidden="1"/>
    <row r="4709" ht="59.25" hidden="1"/>
    <row r="4710" ht="59.25" hidden="1"/>
    <row r="4711" ht="59.25" hidden="1"/>
    <row r="4712" ht="59.25" hidden="1"/>
    <row r="4713" ht="59.25" hidden="1"/>
    <row r="4714" ht="59.25" hidden="1"/>
    <row r="4715" ht="59.25" hidden="1"/>
    <row r="4716" ht="59.25" hidden="1"/>
    <row r="4717" ht="59.25" hidden="1"/>
    <row r="4718" ht="59.25" hidden="1"/>
    <row r="4719" ht="59.25" hidden="1"/>
    <row r="4720" ht="59.25" hidden="1"/>
    <row r="4721" ht="59.25" hidden="1"/>
    <row r="4722" ht="59.25" hidden="1"/>
    <row r="4723" ht="59.25" hidden="1"/>
    <row r="4724" ht="59.25" hidden="1"/>
    <row r="4725" ht="59.25" hidden="1"/>
    <row r="4726" ht="59.25" hidden="1"/>
    <row r="4727" ht="59.25" hidden="1"/>
    <row r="4728" ht="59.25" hidden="1"/>
    <row r="4729" ht="59.25" hidden="1"/>
    <row r="4730" ht="59.25" hidden="1"/>
    <row r="4731" ht="59.25" hidden="1"/>
    <row r="4732" ht="59.25" hidden="1"/>
    <row r="4733" ht="59.25" hidden="1"/>
    <row r="4734" ht="59.25" hidden="1"/>
    <row r="4735" ht="59.25" hidden="1"/>
    <row r="4736" ht="59.25" hidden="1"/>
    <row r="4737" ht="59.25" hidden="1"/>
    <row r="4738" ht="59.25" hidden="1"/>
    <row r="4739" ht="59.25" hidden="1"/>
    <row r="4740" ht="59.25" hidden="1"/>
    <row r="4741" ht="59.25" hidden="1"/>
    <row r="4742" ht="59.25" hidden="1"/>
    <row r="4743" ht="59.25" hidden="1"/>
    <row r="4744" ht="59.25" hidden="1"/>
    <row r="4745" ht="59.25" hidden="1"/>
    <row r="4746" ht="59.25" hidden="1"/>
    <row r="4747" ht="59.25" hidden="1"/>
    <row r="4748" ht="59.25" hidden="1"/>
    <row r="4749" ht="59.25" hidden="1"/>
    <row r="4750" ht="59.25" hidden="1"/>
    <row r="4751" ht="59.25" hidden="1"/>
    <row r="4752" ht="59.25" hidden="1"/>
    <row r="4753" ht="59.25" hidden="1"/>
    <row r="4754" ht="59.25" hidden="1"/>
    <row r="4755" ht="59.25" hidden="1"/>
    <row r="4756" ht="59.25" hidden="1"/>
    <row r="4757" ht="59.25" hidden="1"/>
    <row r="4758" ht="59.25" hidden="1"/>
    <row r="4759" ht="59.25" hidden="1"/>
    <row r="4760" ht="59.25" hidden="1"/>
    <row r="4761" ht="59.25" hidden="1"/>
    <row r="4762" ht="59.25" hidden="1"/>
    <row r="4763" ht="59.25" hidden="1"/>
    <row r="4764" ht="59.25" hidden="1"/>
    <row r="4765" ht="59.25" hidden="1"/>
    <row r="4766" ht="59.25" hidden="1"/>
    <row r="4767" ht="59.25" hidden="1"/>
    <row r="4768" ht="59.25" hidden="1"/>
    <row r="4769" ht="59.25" hidden="1"/>
    <row r="4770" ht="59.25" hidden="1"/>
    <row r="4771" ht="59.25" hidden="1"/>
    <row r="4772" ht="59.25" hidden="1"/>
    <row r="4773" ht="59.25" hidden="1"/>
    <row r="4774" ht="59.25" hidden="1"/>
    <row r="4775" ht="59.25" hidden="1"/>
    <row r="4776" ht="59.25" hidden="1"/>
    <row r="4777" ht="59.25" hidden="1"/>
    <row r="4778" ht="59.25" hidden="1"/>
    <row r="4779" ht="59.25" hidden="1"/>
    <row r="4780" ht="59.25" hidden="1"/>
    <row r="4781" ht="59.25" hidden="1"/>
    <row r="4782" ht="59.25" hidden="1"/>
    <row r="4783" ht="59.25" hidden="1"/>
    <row r="4784" ht="59.25" hidden="1"/>
    <row r="4785" ht="59.25" hidden="1"/>
    <row r="4786" ht="59.25" hidden="1"/>
    <row r="4787" ht="59.25" hidden="1"/>
    <row r="4788" ht="59.25" hidden="1"/>
    <row r="4789" ht="59.25" hidden="1"/>
    <row r="4790" ht="59.25" hidden="1"/>
    <row r="4791" ht="59.25" hidden="1"/>
    <row r="4792" ht="59.25" hidden="1"/>
    <row r="4793" ht="59.25" hidden="1"/>
    <row r="4794" ht="59.25" hidden="1"/>
    <row r="4795" ht="59.25" hidden="1"/>
    <row r="4796" ht="59.25" hidden="1"/>
    <row r="4797" ht="59.25" hidden="1"/>
    <row r="4798" ht="59.25" hidden="1"/>
    <row r="4799" ht="59.25" hidden="1"/>
    <row r="4800" ht="59.25" hidden="1"/>
    <row r="4801" ht="59.25" hidden="1"/>
    <row r="4802" ht="59.25" hidden="1"/>
    <row r="4803" ht="59.25" hidden="1"/>
    <row r="4804" ht="59.25" hidden="1"/>
    <row r="4805" ht="59.25" hidden="1"/>
    <row r="4806" ht="59.25" hidden="1"/>
    <row r="4807" ht="59.25" hidden="1"/>
    <row r="4808" ht="59.25" hidden="1"/>
    <row r="4809" ht="59.25" hidden="1"/>
    <row r="4810" ht="59.25" hidden="1"/>
    <row r="4811" ht="59.25" hidden="1"/>
    <row r="4812" ht="59.25" hidden="1"/>
    <row r="4813" ht="59.25" hidden="1"/>
    <row r="4814" ht="59.25" hidden="1"/>
    <row r="4815" ht="59.25" hidden="1"/>
    <row r="4816" ht="59.25" hidden="1"/>
    <row r="4817" ht="59.25" hidden="1"/>
    <row r="4818" ht="59.25" hidden="1"/>
    <row r="4819" ht="59.25" hidden="1"/>
    <row r="4820" ht="59.25" hidden="1"/>
    <row r="4821" ht="59.25" hidden="1"/>
    <row r="4822" ht="59.25" hidden="1"/>
    <row r="4823" ht="59.25" hidden="1"/>
    <row r="4824" ht="59.25" hidden="1"/>
    <row r="4825" ht="59.25" hidden="1"/>
    <row r="4826" ht="59.25" hidden="1"/>
    <row r="4827" ht="59.25" hidden="1"/>
    <row r="4828" ht="59.25" hidden="1"/>
    <row r="4829" ht="59.25" hidden="1"/>
    <row r="4830" ht="59.25" hidden="1"/>
    <row r="4831" ht="59.25" hidden="1"/>
    <row r="4832" ht="59.25" hidden="1"/>
    <row r="4833" ht="59.25" hidden="1"/>
    <row r="4834" ht="59.25" hidden="1"/>
    <row r="4835" ht="59.25" hidden="1"/>
    <row r="4836" ht="59.25" hidden="1"/>
    <row r="4837" ht="59.25" hidden="1"/>
    <row r="4838" ht="59.25" hidden="1"/>
    <row r="4839" ht="59.25" hidden="1"/>
    <row r="4840" ht="59.25" hidden="1"/>
    <row r="4841" ht="59.25" hidden="1"/>
    <row r="4842" ht="59.25" hidden="1"/>
    <row r="4843" ht="59.25" hidden="1"/>
    <row r="4844" ht="59.25" hidden="1"/>
    <row r="4845" ht="59.25" hidden="1"/>
    <row r="4846" ht="59.25" hidden="1"/>
    <row r="4847" ht="59.25" hidden="1"/>
    <row r="4848" ht="59.25" hidden="1"/>
    <row r="4849" ht="59.25" hidden="1"/>
    <row r="4850" ht="59.25" hidden="1"/>
    <row r="4851" ht="59.25" hidden="1"/>
    <row r="4852" ht="59.25" hidden="1"/>
    <row r="4853" ht="59.25" hidden="1"/>
    <row r="4854" ht="59.25" hidden="1"/>
    <row r="4855" ht="59.25" hidden="1"/>
    <row r="4856" ht="59.25" hidden="1"/>
    <row r="4857" ht="59.25" hidden="1"/>
    <row r="4858" ht="59.25" hidden="1"/>
    <row r="4859" ht="59.25" hidden="1"/>
    <row r="4860" ht="59.25" hidden="1"/>
    <row r="4861" ht="59.25" hidden="1"/>
    <row r="4862" ht="59.25" hidden="1"/>
    <row r="4863" ht="59.25" hidden="1"/>
    <row r="4864" ht="59.25" hidden="1"/>
    <row r="4865" ht="59.25" hidden="1"/>
    <row r="4866" ht="59.25" hidden="1"/>
    <row r="4867" ht="59.25" hidden="1"/>
    <row r="4868" ht="59.25" hidden="1"/>
    <row r="4869" ht="59.25" hidden="1"/>
    <row r="4870" ht="59.25" hidden="1"/>
    <row r="4871" ht="59.25" hidden="1"/>
    <row r="4872" ht="59.25" hidden="1"/>
    <row r="4873" ht="59.25" hidden="1"/>
    <row r="4874" ht="59.25" hidden="1"/>
    <row r="4875" ht="59.25" hidden="1"/>
    <row r="4876" ht="59.25" hidden="1"/>
    <row r="4877" ht="59.25" hidden="1"/>
    <row r="4878" ht="59.25" hidden="1"/>
    <row r="4879" ht="59.25" hidden="1"/>
    <row r="4880" ht="59.25" hidden="1"/>
    <row r="4881" ht="59.25" hidden="1"/>
    <row r="4882" ht="59.25" hidden="1"/>
    <row r="4883" ht="59.25" hidden="1"/>
    <row r="4884" ht="59.25" hidden="1"/>
    <row r="4885" ht="59.25" hidden="1"/>
    <row r="4886" ht="59.25" hidden="1"/>
    <row r="4887" ht="59.25" hidden="1"/>
    <row r="4888" ht="59.25" hidden="1"/>
    <row r="4889" ht="59.25" hidden="1"/>
    <row r="4890" ht="59.25" hidden="1"/>
    <row r="4891" ht="59.25" hidden="1"/>
    <row r="4892" ht="59.25" hidden="1"/>
    <row r="4893" ht="59.25" hidden="1"/>
    <row r="4894" ht="59.25" hidden="1"/>
    <row r="4895" ht="59.25" hidden="1"/>
    <row r="4896" ht="59.25" hidden="1"/>
    <row r="4897" ht="59.25" hidden="1"/>
    <row r="4898" ht="59.25" hidden="1"/>
    <row r="4899" ht="59.25" hidden="1"/>
    <row r="4900" ht="59.25" hidden="1"/>
    <row r="4901" ht="59.25" hidden="1"/>
    <row r="4902" ht="59.25" hidden="1"/>
    <row r="4903" ht="59.25" hidden="1"/>
    <row r="4904" ht="59.25" hidden="1"/>
    <row r="4905" ht="59.25" hidden="1"/>
    <row r="4906" ht="59.25" hidden="1"/>
    <row r="4907" ht="59.25" hidden="1"/>
    <row r="4908" ht="59.25" hidden="1"/>
    <row r="4909" ht="59.25" hidden="1"/>
    <row r="4910" ht="59.25" hidden="1"/>
    <row r="4911" ht="59.25" hidden="1"/>
    <row r="4912" ht="59.25" hidden="1"/>
    <row r="4913" ht="59.25" hidden="1"/>
    <row r="4914" ht="59.25" hidden="1"/>
    <row r="4915" ht="59.25" hidden="1"/>
    <row r="4916" ht="59.25" hidden="1"/>
    <row r="4917" ht="59.25" hidden="1"/>
    <row r="4918" ht="59.25" hidden="1"/>
    <row r="4919" ht="59.25" hidden="1"/>
    <row r="4920" ht="59.25" hidden="1"/>
    <row r="4921" ht="59.25" hidden="1"/>
    <row r="4922" ht="59.25" hidden="1"/>
    <row r="4923" ht="59.25" hidden="1"/>
    <row r="4924" ht="59.25" hidden="1"/>
    <row r="4925" ht="59.25" hidden="1"/>
    <row r="4926" ht="59.25" hidden="1"/>
    <row r="4927" ht="59.25" hidden="1"/>
    <row r="4928" ht="59.25" hidden="1"/>
    <row r="4929" ht="59.25" hidden="1"/>
    <row r="4930" ht="59.25" hidden="1"/>
    <row r="4931" ht="59.25" hidden="1"/>
    <row r="4932" ht="59.25" hidden="1"/>
    <row r="4933" ht="59.25" hidden="1"/>
    <row r="4934" ht="59.25" hidden="1"/>
    <row r="4935" ht="59.25" hidden="1"/>
    <row r="4936" ht="59.25" hidden="1"/>
    <row r="4937" ht="59.25" hidden="1"/>
    <row r="4938" ht="59.25" hidden="1"/>
    <row r="4939" ht="59.25" hidden="1"/>
    <row r="4940" ht="59.25" hidden="1"/>
    <row r="4941" ht="59.25" hidden="1"/>
    <row r="4942" ht="59.25" hidden="1"/>
    <row r="4943" ht="59.25" hidden="1"/>
    <row r="4944" ht="59.25" hidden="1"/>
    <row r="4945" ht="59.25" hidden="1"/>
    <row r="4946" ht="59.25" hidden="1"/>
    <row r="4947" ht="59.25" hidden="1"/>
    <row r="4948" ht="59.25" hidden="1"/>
    <row r="4949" ht="59.25" hidden="1"/>
    <row r="4950" ht="59.25" hidden="1"/>
    <row r="4951" ht="59.25" hidden="1"/>
    <row r="4952" ht="59.25" hidden="1"/>
    <row r="4953" ht="59.25" hidden="1"/>
    <row r="4954" ht="59.25" hidden="1"/>
    <row r="4955" ht="59.25" hidden="1"/>
    <row r="4956" ht="59.25" hidden="1"/>
    <row r="4957" ht="59.25" hidden="1"/>
    <row r="4958" ht="59.25" hidden="1"/>
    <row r="4959" ht="59.25" hidden="1"/>
    <row r="4960" ht="59.25" hidden="1"/>
    <row r="4961" ht="59.25" hidden="1"/>
    <row r="4962" ht="59.25" hidden="1"/>
    <row r="4963" ht="59.25" hidden="1"/>
    <row r="4964" ht="59.25" hidden="1"/>
    <row r="4965" ht="59.25" hidden="1"/>
    <row r="4966" ht="59.25" hidden="1"/>
    <row r="4967" ht="59.25" hidden="1"/>
    <row r="4968" ht="59.25" hidden="1"/>
    <row r="4969" ht="59.25" hidden="1"/>
    <row r="4970" ht="59.25" hidden="1"/>
    <row r="4971" ht="59.25" hidden="1"/>
    <row r="4972" ht="59.25" hidden="1"/>
    <row r="4973" ht="59.25" hidden="1"/>
    <row r="4974" ht="59.25" hidden="1"/>
    <row r="4975" ht="59.25" hidden="1"/>
    <row r="4976" ht="59.25" hidden="1"/>
    <row r="4977" ht="59.25" hidden="1"/>
    <row r="4978" ht="59.25" hidden="1"/>
    <row r="4979" ht="59.25" hidden="1"/>
    <row r="4980" ht="59.25" hidden="1"/>
    <row r="4981" ht="59.25" hidden="1"/>
    <row r="4982" ht="59.25" hidden="1"/>
    <row r="4983" ht="59.25" hidden="1"/>
    <row r="4984" ht="59.25" hidden="1"/>
    <row r="4985" ht="59.25" hidden="1"/>
    <row r="4986" ht="59.25" hidden="1"/>
    <row r="4987" ht="59.25" hidden="1"/>
    <row r="4988" ht="59.25" hidden="1"/>
    <row r="4989" ht="59.25" hidden="1"/>
    <row r="4990" ht="59.25" hidden="1"/>
    <row r="4991" ht="59.25" hidden="1"/>
    <row r="4992" ht="59.25" hidden="1"/>
    <row r="4993" spans="1:52" ht="59.25" hidden="1"/>
    <row r="4994" spans="1:52" ht="59.25" hidden="1"/>
    <row r="4995" spans="1:52" ht="59.25" hidden="1"/>
    <row r="4996" spans="1:52" ht="59.25" hidden="1"/>
    <row r="4997" spans="1:52" ht="59.25" hidden="1"/>
    <row r="4998" spans="1:52" ht="59.25" hidden="1" thickBot="1"/>
    <row r="4999" spans="1:52" ht="59.25" hidden="1">
      <c r="A4999" s="1" t="s">
        <v>29</v>
      </c>
      <c r="B4999" s="2"/>
      <c r="C4999" s="2"/>
      <c r="D4999" s="2"/>
      <c r="E4999" s="2"/>
      <c r="F4999" s="2"/>
      <c r="G4999" s="3"/>
      <c r="H4999" s="4"/>
      <c r="I4999" s="4"/>
      <c r="J4999" s="4"/>
      <c r="K4999" s="4"/>
      <c r="L4999" s="4"/>
      <c r="M4999" s="4"/>
      <c r="N4999" s="4"/>
      <c r="O4999" s="4"/>
      <c r="P4999" s="4"/>
      <c r="Q4999" s="4"/>
      <c r="R4999" s="4"/>
      <c r="S4999" s="4"/>
      <c r="T4999" s="4"/>
      <c r="U4999" s="4"/>
      <c r="V4999" s="4"/>
      <c r="W4999" s="4"/>
      <c r="X4999" s="4"/>
      <c r="Y4999" s="4"/>
      <c r="Z4999" s="4"/>
      <c r="AA4999" s="4"/>
      <c r="AB4999" s="4"/>
      <c r="AC4999" s="4"/>
      <c r="AD4999" s="4"/>
      <c r="AE4999" s="4"/>
      <c r="AF4999" s="4"/>
      <c r="AG4999" s="5"/>
      <c r="AH4999" s="4"/>
      <c r="AI4999" s="4"/>
      <c r="AJ4999" s="4"/>
      <c r="AK4999" s="4"/>
      <c r="AL4999" s="4"/>
      <c r="AM4999" s="4"/>
      <c r="AN4999" s="4"/>
      <c r="AO4999" s="4"/>
      <c r="AP4999" s="4"/>
      <c r="AQ4999" s="4"/>
      <c r="AR4999" s="4"/>
      <c r="AS4999" s="4"/>
      <c r="AT4999" s="4"/>
      <c r="AU4999" s="4"/>
      <c r="AV4999" s="4"/>
      <c r="AW4999" s="4"/>
      <c r="AX4999" s="4"/>
      <c r="AY4999" s="6"/>
      <c r="AZ4999" s="7"/>
    </row>
    <row r="5000" spans="1:52" ht="59.25" hidden="1">
      <c r="A5000" s="8" t="s">
        <v>312</v>
      </c>
      <c r="B5000" s="8" t="s">
        <v>195</v>
      </c>
      <c r="C5000" s="8" t="s">
        <v>211</v>
      </c>
      <c r="D5000" s="9" t="s">
        <v>30</v>
      </c>
      <c r="E5000" s="9" t="s">
        <v>31</v>
      </c>
      <c r="F5000" s="10" t="s">
        <v>16</v>
      </c>
      <c r="G5000" s="11" t="s">
        <v>32</v>
      </c>
      <c r="H5000" s="12" t="s">
        <v>33</v>
      </c>
      <c r="I5000" s="13" t="s">
        <v>34</v>
      </c>
      <c r="J5000" s="14" t="s">
        <v>35</v>
      </c>
      <c r="K5000" s="15" t="s">
        <v>36</v>
      </c>
      <c r="L5000" s="16" t="s">
        <v>37</v>
      </c>
      <c r="M5000" s="16" t="s">
        <v>38</v>
      </c>
      <c r="N5000" s="16" t="s">
        <v>39</v>
      </c>
      <c r="O5000" s="17" t="s">
        <v>312</v>
      </c>
      <c r="P5000" s="18"/>
      <c r="Q5000" s="18"/>
      <c r="R5000" s="18"/>
      <c r="S5000" s="18"/>
      <c r="T5000" s="19"/>
      <c r="U5000" s="14"/>
      <c r="V5000" s="20"/>
      <c r="W5000" s="13"/>
      <c r="X5000" s="21"/>
      <c r="Y5000" s="22" t="s">
        <v>40</v>
      </c>
      <c r="Z5000" s="23">
        <v>100</v>
      </c>
      <c r="AA5000" s="24" t="s">
        <v>41</v>
      </c>
      <c r="AB5000" s="25" t="s">
        <v>42</v>
      </c>
      <c r="AC5000" s="26" t="s">
        <v>43</v>
      </c>
      <c r="AD5000" s="23">
        <v>15</v>
      </c>
      <c r="AE5000" s="24" t="s">
        <v>44</v>
      </c>
      <c r="AF5000" s="26" t="s">
        <v>42</v>
      </c>
      <c r="AG5000" s="27" t="s">
        <v>45</v>
      </c>
      <c r="AH5000" s="28">
        <v>72</v>
      </c>
      <c r="AI5000" s="29">
        <v>87</v>
      </c>
      <c r="AJ5000" s="30">
        <v>159</v>
      </c>
      <c r="AK5000" s="31">
        <v>86.399999999999991</v>
      </c>
      <c r="AL5000" s="32">
        <v>104.39999999999999</v>
      </c>
      <c r="AM5000" s="33">
        <v>190.79999999999998</v>
      </c>
      <c r="AN5000" s="34"/>
      <c r="AO5000" s="35">
        <v>86.399999999999991</v>
      </c>
      <c r="AP5000" s="36">
        <v>104.39999999999999</v>
      </c>
      <c r="AQ5000" s="37">
        <v>190.79999999999998</v>
      </c>
      <c r="AR5000" s="38" t="s">
        <v>32</v>
      </c>
      <c r="AS5000" s="39">
        <v>86.399999999999991</v>
      </c>
      <c r="AT5000" s="40">
        <v>104.39999999999999</v>
      </c>
      <c r="AU5000" s="41">
        <v>190.79999999999998</v>
      </c>
      <c r="AV5000" s="42">
        <v>19080</v>
      </c>
      <c r="AW5000" s="43">
        <v>0</v>
      </c>
      <c r="AX5000" s="44"/>
      <c r="AY5000" s="45">
        <v>0</v>
      </c>
      <c r="AZ5000" s="7"/>
    </row>
    <row r="5001" spans="1:52" ht="60">
      <c r="A5001" s="8" t="str">
        <f>IF(AND(ISBLANK(D5001),ISBLANK(E5001)),"",IF(ISBLANK(D5001),VLOOKUP(E5001,'[1]Wheels €'!$A:$J,2,FALSE),IF(ISBLANK(E5001),VLOOKUP(D5001,'[1]Wheels €'!$A:$J,2,FALSE),VLOOKUP(D5001,'[1]Wheels €'!$A:$J,2,FALSE))))</f>
        <v>E-CROSSMAX 29</v>
      </c>
      <c r="B5001" s="8" t="str">
        <f>IF(ISBLANK(D5001),"",VLOOKUP(D5001,'[1]Wheels €'!A:J,3,FALSE))</f>
        <v>Boost 15x110</v>
      </c>
      <c r="C5001" s="8" t="str">
        <f>IF(ISBLANK(E5001),"",VLOOKUP(E5001,'[1]Wheels €'!A:J,3,FALSE))</f>
        <v>Boost 12x148</v>
      </c>
      <c r="D5001" s="9" t="s">
        <v>30</v>
      </c>
      <c r="E5001" s="9" t="s">
        <v>31</v>
      </c>
      <c r="F5001" s="10" t="s">
        <v>16</v>
      </c>
      <c r="G5001" s="11" t="s">
        <v>32</v>
      </c>
      <c r="H5001" s="12" t="s">
        <v>33</v>
      </c>
      <c r="I5001" s="13" t="s">
        <v>34</v>
      </c>
      <c r="J5001" s="14" t="s">
        <v>46</v>
      </c>
      <c r="K5001" s="15" t="s">
        <v>36</v>
      </c>
      <c r="L5001" s="16" t="s">
        <v>37</v>
      </c>
      <c r="M5001" s="16" t="s">
        <v>38</v>
      </c>
      <c r="N5001" s="16" t="s">
        <v>39</v>
      </c>
      <c r="O5001" s="17" t="str">
        <f t="shared" ref="O5001:O5064" si="0">IF(F5001="SMU",A5001,"")</f>
        <v>E-CROSSMAX 29</v>
      </c>
      <c r="P5001" s="18"/>
      <c r="Q5001" s="18"/>
      <c r="R5001" s="18"/>
      <c r="S5001" s="18"/>
      <c r="T5001" s="19"/>
      <c r="U5001" s="14"/>
      <c r="V5001" s="20"/>
      <c r="W5001" s="13"/>
      <c r="X5001" s="21"/>
      <c r="Y5001" s="22" t="s">
        <v>40</v>
      </c>
      <c r="Z5001" s="23">
        <v>100</v>
      </c>
      <c r="AA5001" s="24" t="s">
        <v>47</v>
      </c>
      <c r="AB5001" s="25" t="s">
        <v>42</v>
      </c>
      <c r="AC5001" s="26" t="s">
        <v>43</v>
      </c>
      <c r="AD5001" s="23">
        <v>15</v>
      </c>
      <c r="AE5001" s="24" t="s">
        <v>44</v>
      </c>
      <c r="AF5001" s="26" t="s">
        <v>42</v>
      </c>
      <c r="AG5001" s="27" t="s">
        <v>45</v>
      </c>
      <c r="AH5001" s="28">
        <f>IF(ISBLANK(D5001),"0",IF(AG5001="EXW Romania",VLOOKUP(D5001,'[1]Wheels €'!$A:$J,9,FALSE),IF(AG5001="DDP Europe",VLOOKUP(D5001,'[1]Wheels €'!$A:$J,10,FALSE),IF(AG5001="EXW Asia",VLOOKUP(D5001,'[1]Wheels $'!$A:$L,9,FALSE),IF(AG5001="DAP Taiwan &amp; American ports",VLOOKUP(D5001,'[1]Wheels $'!$A:$L,10,FALSE),IF(AG5001="EXW Jalco (Asian Rims)",VLOOKUP(D5001,'[1]Wheels $'!$A:$L,11,FALSE),IF(AG5001="C&amp;F Taiwan (Asian Rims)",VLOOKUP(D5001,'[1]Wheels $'!$A:$L,12,FALSE),"")))))))</f>
        <v>72</v>
      </c>
      <c r="AI5001" s="29">
        <f>IF(ISBLANK(E5001),"0",IF(AG5001="EXW Romania",VLOOKUP(E5001,'[1]Wheels €'!$A:$J,9,FALSE),IF(AG5001="DDP Europe",VLOOKUP(E5001,'[1]Wheels €'!$A:$J,10,FALSE),IF(AG5001="EXW Asia",VLOOKUP(E5001,'[1]Wheels $'!$A:$L,9,FALSE),IF(AG5001="DAP Taiwan &amp; American ports",VLOOKUP(E5001,'[1]Wheels $'!$A:$L,10,FALSE),IF(AG5001="EXW Jalco (Asian Rims)",VLOOKUP(E5001,'[1]Wheels $'!$A:$L,11,FALSE),IF(AG5001="C&amp;F Taiwan (Asian Rims)",VLOOKUP(E5001,'[1]Wheels $'!$A:$L,12,FALSE),"")))))))</f>
        <v>87</v>
      </c>
      <c r="AJ5001" s="30">
        <f t="shared" ref="AJ5001:AJ5045" si="1">(AI5001+AH5001)</f>
        <v>159</v>
      </c>
      <c r="AK5001" s="31">
        <f>AH5001*(1+$AM$2)</f>
        <v>86.399999999999991</v>
      </c>
      <c r="AL5001" s="32">
        <f t="shared" ref="AL5001:AL5045" si="2">AI5001*(1+$AM$2)</f>
        <v>104.39999999999999</v>
      </c>
      <c r="AM5001" s="33">
        <f t="shared" ref="AM5000:AM5063" si="3">AL5001+AK5001</f>
        <v>190.79999999999998</v>
      </c>
      <c r="AN5001" s="34"/>
      <c r="AO5001" s="35">
        <f t="shared" ref="AO5001:AP5045" si="4">AK5001*(1-$AN5001)</f>
        <v>86.399999999999991</v>
      </c>
      <c r="AP5001" s="36">
        <f t="shared" si="4"/>
        <v>104.39999999999999</v>
      </c>
      <c r="AQ5001" s="37">
        <f t="shared" ref="AQ5000:AQ5063" si="5">SUM(AO5001:AP5001)</f>
        <v>190.79999999999998</v>
      </c>
      <c r="AR5001" s="38" t="s">
        <v>32</v>
      </c>
      <c r="AS5001" s="39">
        <f t="shared" ref="AS5001:AT5045" si="6">IF($AR5001="YES",AO5001,AK5001)</f>
        <v>86.399999999999991</v>
      </c>
      <c r="AT5001" s="40">
        <f t="shared" si="6"/>
        <v>104.39999999999999</v>
      </c>
      <c r="AU5001" s="41">
        <f t="shared" ref="AU5000:AU5063" si="7">AS5001+AT5001</f>
        <v>190.79999999999998</v>
      </c>
      <c r="AV5001" s="42">
        <f t="shared" ref="AV5001:AV5045" si="8">Z5001*AQ5001</f>
        <v>19080</v>
      </c>
      <c r="AW5001" s="43">
        <f t="shared" ref="AW5001:AW5045" si="9">IF(AR5001="YES",0,(AQ5001-AM5001)*Z5001)</f>
        <v>0</v>
      </c>
      <c r="AX5001" s="44"/>
      <c r="AY5001" s="45">
        <f t="shared" ref="AY5000:AY5063" si="10">IF(AR5001="YES",0,(AQ5001-AM5001)*AX5001)</f>
        <v>0</v>
      </c>
      <c r="AZ5001" s="7"/>
    </row>
    <row r="5002" spans="1:52" ht="60">
      <c r="A5002" s="8" t="str">
        <f>IF(AND(ISBLANK(D5002),ISBLANK(E5002)),"",IF(ISBLANK(D5002),VLOOKUP(E5002,'[1]Wheels €'!$A:$J,2,FALSE),IF(ISBLANK(E5002),VLOOKUP(D5002,'[1]Wheels €'!$A:$J,2,FALSE),VLOOKUP(D5002,'[1]Wheels €'!$A:$J,2,FALSE))))</f>
        <v>E-CROSSMAX 29</v>
      </c>
      <c r="B5002" s="8" t="str">
        <f>IF(ISBLANK(D5002),"",VLOOKUP(D5002,'[1]Wheels €'!A:J,3,FALSE))</f>
        <v>Boost 15x110</v>
      </c>
      <c r="C5002" s="8" t="str">
        <f>IF(ISBLANK(E5002),"",VLOOKUP(E5002,'[1]Wheels €'!A:J,3,FALSE))</f>
        <v>Boost 12x148</v>
      </c>
      <c r="D5002" s="9" t="s">
        <v>30</v>
      </c>
      <c r="E5002" s="9" t="s">
        <v>31</v>
      </c>
      <c r="F5002" s="10" t="s">
        <v>16</v>
      </c>
      <c r="G5002" s="11" t="s">
        <v>32</v>
      </c>
      <c r="H5002" s="12" t="s">
        <v>33</v>
      </c>
      <c r="I5002" s="13" t="s">
        <v>34</v>
      </c>
      <c r="J5002" s="14" t="s">
        <v>48</v>
      </c>
      <c r="K5002" s="15" t="s">
        <v>36</v>
      </c>
      <c r="L5002" s="16" t="s">
        <v>37</v>
      </c>
      <c r="M5002" s="16" t="s">
        <v>38</v>
      </c>
      <c r="N5002" s="16" t="s">
        <v>39</v>
      </c>
      <c r="O5002" s="17" t="str">
        <f t="shared" si="0"/>
        <v>E-CROSSMAX 29</v>
      </c>
      <c r="P5002" s="18"/>
      <c r="Q5002" s="18"/>
      <c r="R5002" s="18"/>
      <c r="S5002" s="18"/>
      <c r="T5002" s="19"/>
      <c r="U5002" s="14"/>
      <c r="V5002" s="20"/>
      <c r="W5002" s="13"/>
      <c r="X5002" s="21"/>
      <c r="Y5002" s="22" t="s">
        <v>40</v>
      </c>
      <c r="Z5002" s="23">
        <v>200</v>
      </c>
      <c r="AA5002" s="24" t="s">
        <v>49</v>
      </c>
      <c r="AB5002" s="25" t="s">
        <v>42</v>
      </c>
      <c r="AC5002" s="26" t="s">
        <v>43</v>
      </c>
      <c r="AD5002" s="23">
        <v>15</v>
      </c>
      <c r="AE5002" s="24" t="s">
        <v>44</v>
      </c>
      <c r="AF5002" s="26" t="s">
        <v>42</v>
      </c>
      <c r="AG5002" s="27" t="s">
        <v>45</v>
      </c>
      <c r="AH5002" s="28">
        <f>IF(ISBLANK(D5002),"0",IF(AG5002="EXW Romania",VLOOKUP(D5002,'[1]Wheels €'!$A:$J,9,FALSE),IF(AG5002="DDP Europe",VLOOKUP(D5002,'[1]Wheels €'!$A:$J,10,FALSE),IF(AG5002="EXW Asia",VLOOKUP(D5002,'[1]Wheels $'!$A:$L,9,FALSE),IF(AG5002="DAP Taiwan &amp; American ports",VLOOKUP(D5002,'[1]Wheels $'!$A:$L,10,FALSE),IF(AG5002="EXW Jalco (Asian Rims)",VLOOKUP(D5002,'[1]Wheels $'!$A:$L,11,FALSE),IF(AG5002="C&amp;F Taiwan (Asian Rims)",VLOOKUP(D5002,'[1]Wheels $'!$A:$L,12,FALSE),"")))))))</f>
        <v>72</v>
      </c>
      <c r="AI5002" s="29">
        <f>IF(ISBLANK(E5002),"0",IF(AG5002="EXW Romania",VLOOKUP(E5002,'[1]Wheels €'!$A:$J,9,FALSE),IF(AG5002="DDP Europe",VLOOKUP(E5002,'[1]Wheels €'!$A:$J,10,FALSE),IF(AG5002="EXW Asia",VLOOKUP(E5002,'[1]Wheels $'!$A:$L,9,FALSE),IF(AG5002="DAP Taiwan &amp; American ports",VLOOKUP(E5002,'[1]Wheels $'!$A:$L,10,FALSE),IF(AG5002="EXW Jalco (Asian Rims)",VLOOKUP(E5002,'[1]Wheels $'!$A:$L,11,FALSE),IF(AG5002="C&amp;F Taiwan (Asian Rims)",VLOOKUP(E5002,'[1]Wheels $'!$A:$L,12,FALSE),"")))))))</f>
        <v>87</v>
      </c>
      <c r="AJ5002" s="30">
        <f t="shared" si="1"/>
        <v>159</v>
      </c>
      <c r="AK5002" s="31">
        <f t="shared" ref="AK5002:AK5045" si="11">AH5002*(1+$AM$2)</f>
        <v>86.399999999999991</v>
      </c>
      <c r="AL5002" s="32">
        <f t="shared" si="2"/>
        <v>104.39999999999999</v>
      </c>
      <c r="AM5002" s="33">
        <f t="shared" si="3"/>
        <v>190.79999999999998</v>
      </c>
      <c r="AN5002" s="34"/>
      <c r="AO5002" s="35">
        <f t="shared" si="4"/>
        <v>86.399999999999991</v>
      </c>
      <c r="AP5002" s="36">
        <f t="shared" si="4"/>
        <v>104.39999999999999</v>
      </c>
      <c r="AQ5002" s="37">
        <f t="shared" si="5"/>
        <v>190.79999999999998</v>
      </c>
      <c r="AR5002" s="38" t="s">
        <v>32</v>
      </c>
      <c r="AS5002" s="39">
        <f t="shared" si="6"/>
        <v>86.399999999999991</v>
      </c>
      <c r="AT5002" s="40">
        <f t="shared" si="6"/>
        <v>104.39999999999999</v>
      </c>
      <c r="AU5002" s="41">
        <f t="shared" si="7"/>
        <v>190.79999999999998</v>
      </c>
      <c r="AV5002" s="42">
        <f t="shared" si="8"/>
        <v>38160</v>
      </c>
      <c r="AW5002" s="43">
        <f t="shared" si="9"/>
        <v>0</v>
      </c>
      <c r="AX5002" s="44"/>
      <c r="AY5002" s="45">
        <f t="shared" si="10"/>
        <v>0</v>
      </c>
      <c r="AZ5002" s="7"/>
    </row>
    <row r="5003" spans="1:52" ht="60">
      <c r="A5003" s="8" t="str">
        <f>IF(AND(ISBLANK(D5003),ISBLANK(E5003)),"",IF(ISBLANK(D5003),VLOOKUP(E5003,'[1]Wheels €'!$A:$J,2,FALSE),IF(ISBLANK(E5003),VLOOKUP(D5003,'[1]Wheels €'!$A:$J,2,FALSE),VLOOKUP(D5003,'[1]Wheels €'!$A:$J,2,FALSE))))</f>
        <v>E-CROSSMAX 29</v>
      </c>
      <c r="B5003" s="8" t="str">
        <f>IF(ISBLANK(D5003),"",VLOOKUP(D5003,'[1]Wheels €'!A:J,3,FALSE))</f>
        <v>Boost 15x110</v>
      </c>
      <c r="C5003" s="8" t="str">
        <f>IF(ISBLANK(E5003),"",VLOOKUP(E5003,'[1]Wheels €'!A:J,3,FALSE))</f>
        <v>Boost 12x148</v>
      </c>
      <c r="D5003" s="9" t="s">
        <v>30</v>
      </c>
      <c r="E5003" s="9" t="s">
        <v>31</v>
      </c>
      <c r="F5003" s="10" t="s">
        <v>16</v>
      </c>
      <c r="G5003" s="11" t="s">
        <v>32</v>
      </c>
      <c r="H5003" s="12" t="s">
        <v>33</v>
      </c>
      <c r="I5003" s="13" t="s">
        <v>34</v>
      </c>
      <c r="J5003" s="14" t="s">
        <v>50</v>
      </c>
      <c r="K5003" s="15" t="s">
        <v>36</v>
      </c>
      <c r="L5003" s="16" t="s">
        <v>37</v>
      </c>
      <c r="M5003" s="16" t="s">
        <v>38</v>
      </c>
      <c r="N5003" s="16" t="s">
        <v>39</v>
      </c>
      <c r="O5003" s="17" t="str">
        <f t="shared" si="0"/>
        <v>E-CROSSMAX 29</v>
      </c>
      <c r="P5003" s="18"/>
      <c r="Q5003" s="18"/>
      <c r="R5003" s="18"/>
      <c r="S5003" s="18"/>
      <c r="T5003" s="19"/>
      <c r="U5003" s="14"/>
      <c r="V5003" s="20"/>
      <c r="W5003" s="13"/>
      <c r="X5003" s="21"/>
      <c r="Y5003" s="22" t="s">
        <v>40</v>
      </c>
      <c r="Z5003" s="23">
        <v>100</v>
      </c>
      <c r="AA5003" s="24" t="s">
        <v>51</v>
      </c>
      <c r="AB5003" s="25" t="s">
        <v>42</v>
      </c>
      <c r="AC5003" s="26" t="s">
        <v>43</v>
      </c>
      <c r="AD5003" s="23">
        <v>15</v>
      </c>
      <c r="AE5003" s="24" t="s">
        <v>44</v>
      </c>
      <c r="AF5003" s="26" t="s">
        <v>42</v>
      </c>
      <c r="AG5003" s="27" t="s">
        <v>45</v>
      </c>
      <c r="AH5003" s="28">
        <f>IF(ISBLANK(D5003),"0",IF(AG5003="EXW Romania",VLOOKUP(D5003,'[1]Wheels €'!$A:$J,9,FALSE),IF(AG5003="DDP Europe",VLOOKUP(D5003,'[1]Wheels €'!$A:$J,10,FALSE),IF(AG5003="EXW Asia",VLOOKUP(D5003,'[1]Wheels $'!$A:$L,9,FALSE),IF(AG5003="DAP Taiwan &amp; American ports",VLOOKUP(D5003,'[1]Wheels $'!$A:$L,10,FALSE),IF(AG5003="EXW Jalco (Asian Rims)",VLOOKUP(D5003,'[1]Wheels $'!$A:$L,11,FALSE),IF(AG5003="C&amp;F Taiwan (Asian Rims)",VLOOKUP(D5003,'[1]Wheels $'!$A:$L,12,FALSE),"")))))))</f>
        <v>72</v>
      </c>
      <c r="AI5003" s="29">
        <f>IF(ISBLANK(E5003),"0",IF(AG5003="EXW Romania",VLOOKUP(E5003,'[1]Wheels €'!$A:$J,9,FALSE),IF(AG5003="DDP Europe",VLOOKUP(E5003,'[1]Wheels €'!$A:$J,10,FALSE),IF(AG5003="EXW Asia",VLOOKUP(E5003,'[1]Wheels $'!$A:$L,9,FALSE),IF(AG5003="DAP Taiwan &amp; American ports",VLOOKUP(E5003,'[1]Wheels $'!$A:$L,10,FALSE),IF(AG5003="EXW Jalco (Asian Rims)",VLOOKUP(E5003,'[1]Wheels $'!$A:$L,11,FALSE),IF(AG5003="C&amp;F Taiwan (Asian Rims)",VLOOKUP(E5003,'[1]Wheels $'!$A:$L,12,FALSE),"")))))))</f>
        <v>87</v>
      </c>
      <c r="AJ5003" s="30">
        <f t="shared" si="1"/>
        <v>159</v>
      </c>
      <c r="AK5003" s="31">
        <f t="shared" si="11"/>
        <v>86.399999999999991</v>
      </c>
      <c r="AL5003" s="32">
        <f t="shared" si="2"/>
        <v>104.39999999999999</v>
      </c>
      <c r="AM5003" s="33">
        <f t="shared" si="3"/>
        <v>190.79999999999998</v>
      </c>
      <c r="AN5003" s="34"/>
      <c r="AO5003" s="35">
        <f t="shared" si="4"/>
        <v>86.399999999999991</v>
      </c>
      <c r="AP5003" s="36">
        <f t="shared" si="4"/>
        <v>104.39999999999999</v>
      </c>
      <c r="AQ5003" s="37">
        <f t="shared" si="5"/>
        <v>190.79999999999998</v>
      </c>
      <c r="AR5003" s="38" t="s">
        <v>32</v>
      </c>
      <c r="AS5003" s="39">
        <f t="shared" si="6"/>
        <v>86.399999999999991</v>
      </c>
      <c r="AT5003" s="40">
        <f t="shared" si="6"/>
        <v>104.39999999999999</v>
      </c>
      <c r="AU5003" s="41">
        <f t="shared" si="7"/>
        <v>190.79999999999998</v>
      </c>
      <c r="AV5003" s="42">
        <f t="shared" si="8"/>
        <v>19080</v>
      </c>
      <c r="AW5003" s="43">
        <f t="shared" si="9"/>
        <v>0</v>
      </c>
      <c r="AX5003" s="44"/>
      <c r="AY5003" s="45">
        <f t="shared" si="10"/>
        <v>0</v>
      </c>
      <c r="AZ5003" s="7"/>
    </row>
    <row r="5004" spans="1:52" ht="60">
      <c r="A5004" s="8" t="str">
        <f>IF(AND(ISBLANK(D5004),ISBLANK(E5004)),"",IF(ISBLANK(D5004),VLOOKUP(E5004,'[1]Wheels €'!$A:$J,2,FALSE),IF(ISBLANK(E5004),VLOOKUP(D5004,'[1]Wheels €'!$A:$J,2,FALSE),VLOOKUP(D5004,'[1]Wheels €'!$A:$J,2,FALSE))))</f>
        <v>E-XA30 ELITE 27,5 INTL</v>
      </c>
      <c r="B5004" s="8" t="str">
        <f>IF(ISBLANK(D5004),"",VLOOKUP(D5004,'[1]Wheels €'!A:J,3,FALSE))</f>
        <v>Boost 15x110</v>
      </c>
      <c r="C5004" s="8" t="str">
        <f>IF(ISBLANK(E5004),"",VLOOKUP(E5004,'[1]Wheels €'!A:J,3,FALSE))</f>
        <v>Boost 12x148</v>
      </c>
      <c r="D5004" s="9" t="s">
        <v>52</v>
      </c>
      <c r="E5004" s="9" t="s">
        <v>53</v>
      </c>
      <c r="F5004" s="10" t="s">
        <v>54</v>
      </c>
      <c r="G5004" s="11" t="s">
        <v>32</v>
      </c>
      <c r="H5004" s="12" t="s">
        <v>33</v>
      </c>
      <c r="I5004" s="13" t="s">
        <v>34</v>
      </c>
      <c r="J5004" s="46" t="s">
        <v>55</v>
      </c>
      <c r="K5004" s="15"/>
      <c r="L5004" s="16"/>
      <c r="M5004" s="16"/>
      <c r="N5004" s="16"/>
      <c r="O5004" s="17" t="str">
        <f t="shared" si="0"/>
        <v/>
      </c>
      <c r="P5004" s="18"/>
      <c r="Q5004" s="18"/>
      <c r="R5004" s="18"/>
      <c r="S5004" s="18"/>
      <c r="T5004" s="19"/>
      <c r="U5004" s="14"/>
      <c r="V5004" s="20"/>
      <c r="W5004" s="13"/>
      <c r="X5004" s="21"/>
      <c r="Y5004" s="22"/>
      <c r="Z5004" s="23">
        <v>100</v>
      </c>
      <c r="AA5004" s="24" t="s">
        <v>41</v>
      </c>
      <c r="AB5004" s="25" t="s">
        <v>42</v>
      </c>
      <c r="AC5004" s="26" t="s">
        <v>43</v>
      </c>
      <c r="AD5004" s="23">
        <v>15</v>
      </c>
      <c r="AE5004" s="24" t="s">
        <v>44</v>
      </c>
      <c r="AF5004" s="26" t="s">
        <v>42</v>
      </c>
      <c r="AG5004" s="27" t="s">
        <v>45</v>
      </c>
      <c r="AH5004" s="28">
        <f>IF(ISBLANK(D5004),"0",IF(AG5004="EXW Romania",VLOOKUP(D5004,'[1]Wheels €'!$A:$J,9,FALSE),IF(AG5004="DDP Europe",VLOOKUP(D5004,'[1]Wheels €'!$A:$J,10,FALSE),IF(AG5004="EXW Asia",VLOOKUP(D5004,'[1]Wheels $'!$A:$L,9,FALSE),IF(AG5004="DAP Taiwan &amp; American ports",VLOOKUP(D5004,'[1]Wheels $'!$A:$L,10,FALSE),IF(AG5004="EXW Jalco (Asian Rims)",VLOOKUP(D5004,'[1]Wheels $'!$A:$L,11,FALSE),IF(AG5004="C&amp;F Taiwan (Asian Rims)",VLOOKUP(D5004,'[1]Wheels $'!$A:$L,12,FALSE),"")))))))</f>
        <v>112</v>
      </c>
      <c r="AI5004" s="29">
        <f>IF(ISBLANK(E5004),"0",IF(AG5004="EXW Romania",VLOOKUP(E5004,'[1]Wheels €'!$A:$J,9,FALSE),IF(AG5004="DDP Europe",VLOOKUP(E5004,'[1]Wheels €'!$A:$J,10,FALSE),IF(AG5004="EXW Asia",VLOOKUP(E5004,'[1]Wheels $'!$A:$L,9,FALSE),IF(AG5004="DAP Taiwan &amp; American ports",VLOOKUP(E5004,'[1]Wheels $'!$A:$L,10,FALSE),IF(AG5004="EXW Jalco (Asian Rims)",VLOOKUP(E5004,'[1]Wheels $'!$A:$L,11,FALSE),IF(AG5004="C&amp;F Taiwan (Asian Rims)",VLOOKUP(E5004,'[1]Wheels $'!$A:$L,12,FALSE),"")))))))</f>
        <v>138</v>
      </c>
      <c r="AJ5004" s="30">
        <f t="shared" si="1"/>
        <v>250</v>
      </c>
      <c r="AK5004" s="31">
        <f t="shared" si="11"/>
        <v>134.4</v>
      </c>
      <c r="AL5004" s="32">
        <f t="shared" si="2"/>
        <v>165.6</v>
      </c>
      <c r="AM5004" s="33">
        <f t="shared" si="3"/>
        <v>300</v>
      </c>
      <c r="AN5004" s="34">
        <v>0.1</v>
      </c>
      <c r="AO5004" s="35">
        <f t="shared" si="4"/>
        <v>120.96000000000001</v>
      </c>
      <c r="AP5004" s="36">
        <f t="shared" si="4"/>
        <v>149.04</v>
      </c>
      <c r="AQ5004" s="37">
        <f t="shared" si="5"/>
        <v>270</v>
      </c>
      <c r="AR5004" s="38" t="s">
        <v>32</v>
      </c>
      <c r="AS5004" s="39">
        <f t="shared" si="6"/>
        <v>134.4</v>
      </c>
      <c r="AT5004" s="40">
        <f t="shared" si="6"/>
        <v>165.6</v>
      </c>
      <c r="AU5004" s="41">
        <f t="shared" si="7"/>
        <v>300</v>
      </c>
      <c r="AV5004" s="42">
        <f t="shared" si="8"/>
        <v>27000</v>
      </c>
      <c r="AW5004" s="43">
        <f t="shared" si="9"/>
        <v>-3000</v>
      </c>
      <c r="AX5004" s="44"/>
      <c r="AY5004" s="45">
        <f t="shared" si="10"/>
        <v>0</v>
      </c>
      <c r="AZ5004" s="7"/>
    </row>
    <row r="5005" spans="1:52" ht="60">
      <c r="A5005" s="8" t="str">
        <f>IF(AND(ISBLANK(D5005),ISBLANK(E5005)),"",IF(ISBLANK(D5005),VLOOKUP(E5005,'[1]Wheels €'!$A:$J,2,FALSE),IF(ISBLANK(E5005),VLOOKUP(D5005,'[1]Wheels €'!$A:$J,2,FALSE),VLOOKUP(D5005,'[1]Wheels €'!$A:$J,2,FALSE))))</f>
        <v>E-XA30 ELITE 27,5 INTL</v>
      </c>
      <c r="B5005" s="8" t="str">
        <f>IF(ISBLANK(D5005),"",VLOOKUP(D5005,'[1]Wheels €'!A:J,3,FALSE))</f>
        <v>Boost 15x110</v>
      </c>
      <c r="C5005" s="8" t="str">
        <f>IF(ISBLANK(E5005),"",VLOOKUP(E5005,'[1]Wheels €'!A:J,3,FALSE))</f>
        <v>Boost 12x148</v>
      </c>
      <c r="D5005" s="9" t="s">
        <v>52</v>
      </c>
      <c r="E5005" s="9" t="s">
        <v>53</v>
      </c>
      <c r="F5005" s="10" t="s">
        <v>54</v>
      </c>
      <c r="G5005" s="11" t="s">
        <v>32</v>
      </c>
      <c r="H5005" s="12" t="s">
        <v>33</v>
      </c>
      <c r="I5005" s="13" t="s">
        <v>34</v>
      </c>
      <c r="J5005" s="46" t="s">
        <v>56</v>
      </c>
      <c r="K5005" s="15"/>
      <c r="L5005" s="16"/>
      <c r="M5005" s="16"/>
      <c r="N5005" s="16"/>
      <c r="O5005" s="17" t="str">
        <f t="shared" si="0"/>
        <v/>
      </c>
      <c r="P5005" s="18"/>
      <c r="Q5005" s="18"/>
      <c r="R5005" s="18"/>
      <c r="S5005" s="18"/>
      <c r="T5005" s="19"/>
      <c r="U5005" s="14"/>
      <c r="V5005" s="20"/>
      <c r="W5005" s="13"/>
      <c r="X5005" s="21"/>
      <c r="Y5005" s="22"/>
      <c r="Z5005" s="23">
        <v>150</v>
      </c>
      <c r="AA5005" s="24" t="s">
        <v>57</v>
      </c>
      <c r="AB5005" s="25" t="s">
        <v>42</v>
      </c>
      <c r="AC5005" s="26" t="s">
        <v>43</v>
      </c>
      <c r="AD5005" s="23">
        <v>15</v>
      </c>
      <c r="AE5005" s="24" t="s">
        <v>44</v>
      </c>
      <c r="AF5005" s="26" t="s">
        <v>42</v>
      </c>
      <c r="AG5005" s="27" t="s">
        <v>45</v>
      </c>
      <c r="AH5005" s="28">
        <f>IF(ISBLANK(D5005),"0",IF(AG5005="EXW Romania",VLOOKUP(D5005,'[1]Wheels €'!$A:$J,9,FALSE),IF(AG5005="DDP Europe",VLOOKUP(D5005,'[1]Wheels €'!$A:$J,10,FALSE),IF(AG5005="EXW Asia",VLOOKUP(D5005,'[1]Wheels $'!$A:$L,9,FALSE),IF(AG5005="DAP Taiwan &amp; American ports",VLOOKUP(D5005,'[1]Wheels $'!$A:$L,10,FALSE),IF(AG5005="EXW Jalco (Asian Rims)",VLOOKUP(D5005,'[1]Wheels $'!$A:$L,11,FALSE),IF(AG5005="C&amp;F Taiwan (Asian Rims)",VLOOKUP(D5005,'[1]Wheels $'!$A:$L,12,FALSE),"")))))))</f>
        <v>112</v>
      </c>
      <c r="AI5005" s="29">
        <f>IF(ISBLANK(E5005),"0",IF(AG5005="EXW Romania",VLOOKUP(E5005,'[1]Wheels €'!$A:$J,9,FALSE),IF(AG5005="DDP Europe",VLOOKUP(E5005,'[1]Wheels €'!$A:$J,10,FALSE),IF(AG5005="EXW Asia",VLOOKUP(E5005,'[1]Wheels $'!$A:$L,9,FALSE),IF(AG5005="DAP Taiwan &amp; American ports",VLOOKUP(E5005,'[1]Wheels $'!$A:$L,10,FALSE),IF(AG5005="EXW Jalco (Asian Rims)",VLOOKUP(E5005,'[1]Wheels $'!$A:$L,11,FALSE),IF(AG5005="C&amp;F Taiwan (Asian Rims)",VLOOKUP(E5005,'[1]Wheels $'!$A:$L,12,FALSE),"")))))))</f>
        <v>138</v>
      </c>
      <c r="AJ5005" s="30">
        <f t="shared" si="1"/>
        <v>250</v>
      </c>
      <c r="AK5005" s="31">
        <f t="shared" si="11"/>
        <v>134.4</v>
      </c>
      <c r="AL5005" s="32">
        <f t="shared" si="2"/>
        <v>165.6</v>
      </c>
      <c r="AM5005" s="33">
        <f t="shared" si="3"/>
        <v>300</v>
      </c>
      <c r="AN5005" s="34">
        <v>0.1</v>
      </c>
      <c r="AO5005" s="35">
        <f t="shared" si="4"/>
        <v>120.96000000000001</v>
      </c>
      <c r="AP5005" s="36">
        <f t="shared" si="4"/>
        <v>149.04</v>
      </c>
      <c r="AQ5005" s="37">
        <f t="shared" si="5"/>
        <v>270</v>
      </c>
      <c r="AR5005" s="38" t="s">
        <v>32</v>
      </c>
      <c r="AS5005" s="39">
        <f t="shared" si="6"/>
        <v>134.4</v>
      </c>
      <c r="AT5005" s="40">
        <f t="shared" si="6"/>
        <v>165.6</v>
      </c>
      <c r="AU5005" s="41">
        <f t="shared" si="7"/>
        <v>300</v>
      </c>
      <c r="AV5005" s="42">
        <f t="shared" si="8"/>
        <v>40500</v>
      </c>
      <c r="AW5005" s="43">
        <f t="shared" si="9"/>
        <v>-4500</v>
      </c>
      <c r="AX5005" s="44"/>
      <c r="AY5005" s="45">
        <f t="shared" si="10"/>
        <v>0</v>
      </c>
      <c r="AZ5005" s="7"/>
    </row>
    <row r="5006" spans="1:52" ht="60">
      <c r="A5006" s="8" t="str">
        <f>IF(AND(ISBLANK(D5006),ISBLANK(E5006)),"",IF(ISBLANK(D5006),VLOOKUP(E5006,'[1]Wheels €'!$A:$J,2,FALSE),IF(ISBLANK(E5006),VLOOKUP(D5006,'[1]Wheels €'!$A:$J,2,FALSE),VLOOKUP(D5006,'[1]Wheels €'!$A:$J,2,FALSE))))</f>
        <v>E-XA30 ELITE 27,5 INTL</v>
      </c>
      <c r="B5006" s="8" t="str">
        <f>IF(ISBLANK(D5006),"",VLOOKUP(D5006,'[1]Wheels €'!A:J,3,FALSE))</f>
        <v>Boost 15x110</v>
      </c>
      <c r="C5006" s="8" t="str">
        <f>IF(ISBLANK(E5006),"",VLOOKUP(E5006,'[1]Wheels €'!A:J,3,FALSE))</f>
        <v>Boost 12x148</v>
      </c>
      <c r="D5006" s="9" t="s">
        <v>52</v>
      </c>
      <c r="E5006" s="9" t="s">
        <v>53</v>
      </c>
      <c r="F5006" s="10" t="s">
        <v>54</v>
      </c>
      <c r="G5006" s="11" t="s">
        <v>32</v>
      </c>
      <c r="H5006" s="12" t="s">
        <v>33</v>
      </c>
      <c r="I5006" s="13" t="s">
        <v>34</v>
      </c>
      <c r="J5006" s="46" t="s">
        <v>58</v>
      </c>
      <c r="K5006" s="15"/>
      <c r="L5006" s="16"/>
      <c r="M5006" s="16"/>
      <c r="N5006" s="16"/>
      <c r="O5006" s="17" t="str">
        <f t="shared" si="0"/>
        <v/>
      </c>
      <c r="P5006" s="18"/>
      <c r="Q5006" s="18"/>
      <c r="R5006" s="18"/>
      <c r="S5006" s="18"/>
      <c r="T5006" s="19"/>
      <c r="U5006" s="14"/>
      <c r="V5006" s="20"/>
      <c r="W5006" s="13"/>
      <c r="X5006" s="21"/>
      <c r="Y5006" s="22"/>
      <c r="Z5006" s="23">
        <v>50</v>
      </c>
      <c r="AA5006" s="24" t="s">
        <v>51</v>
      </c>
      <c r="AB5006" s="25" t="s">
        <v>42</v>
      </c>
      <c r="AC5006" s="26" t="s">
        <v>43</v>
      </c>
      <c r="AD5006" s="23">
        <v>15</v>
      </c>
      <c r="AE5006" s="24" t="s">
        <v>44</v>
      </c>
      <c r="AF5006" s="26" t="s">
        <v>42</v>
      </c>
      <c r="AG5006" s="27" t="s">
        <v>45</v>
      </c>
      <c r="AH5006" s="28">
        <f>IF(ISBLANK(D5006),"0",IF(AG5006="EXW Romania",VLOOKUP(D5006,'[1]Wheels €'!$A:$J,9,FALSE),IF(AG5006="DDP Europe",VLOOKUP(D5006,'[1]Wheels €'!$A:$J,10,FALSE),IF(AG5006="EXW Asia",VLOOKUP(D5006,'[1]Wheels $'!$A:$L,9,FALSE),IF(AG5006="DAP Taiwan &amp; American ports",VLOOKUP(D5006,'[1]Wheels $'!$A:$L,10,FALSE),IF(AG5006="EXW Jalco (Asian Rims)",VLOOKUP(D5006,'[1]Wheels $'!$A:$L,11,FALSE),IF(AG5006="C&amp;F Taiwan (Asian Rims)",VLOOKUP(D5006,'[1]Wheels $'!$A:$L,12,FALSE),"")))))))</f>
        <v>112</v>
      </c>
      <c r="AI5006" s="29">
        <f>IF(ISBLANK(E5006),"0",IF(AG5006="EXW Romania",VLOOKUP(E5006,'[1]Wheels €'!$A:$J,9,FALSE),IF(AG5006="DDP Europe",VLOOKUP(E5006,'[1]Wheels €'!$A:$J,10,FALSE),IF(AG5006="EXW Asia",VLOOKUP(E5006,'[1]Wheels $'!$A:$L,9,FALSE),IF(AG5006="DAP Taiwan &amp; American ports",VLOOKUP(E5006,'[1]Wheels $'!$A:$L,10,FALSE),IF(AG5006="EXW Jalco (Asian Rims)",VLOOKUP(E5006,'[1]Wheels $'!$A:$L,11,FALSE),IF(AG5006="C&amp;F Taiwan (Asian Rims)",VLOOKUP(E5006,'[1]Wheels $'!$A:$L,12,FALSE),"")))))))</f>
        <v>138</v>
      </c>
      <c r="AJ5006" s="30">
        <f t="shared" si="1"/>
        <v>250</v>
      </c>
      <c r="AK5006" s="31">
        <f t="shared" si="11"/>
        <v>134.4</v>
      </c>
      <c r="AL5006" s="32">
        <f t="shared" si="2"/>
        <v>165.6</v>
      </c>
      <c r="AM5006" s="33">
        <f t="shared" si="3"/>
        <v>300</v>
      </c>
      <c r="AN5006" s="34">
        <v>0.1</v>
      </c>
      <c r="AO5006" s="35">
        <f t="shared" si="4"/>
        <v>120.96000000000001</v>
      </c>
      <c r="AP5006" s="36">
        <f t="shared" si="4"/>
        <v>149.04</v>
      </c>
      <c r="AQ5006" s="37">
        <f t="shared" si="5"/>
        <v>270</v>
      </c>
      <c r="AR5006" s="38" t="s">
        <v>32</v>
      </c>
      <c r="AS5006" s="39">
        <f t="shared" si="6"/>
        <v>134.4</v>
      </c>
      <c r="AT5006" s="40">
        <f t="shared" si="6"/>
        <v>165.6</v>
      </c>
      <c r="AU5006" s="41">
        <f t="shared" si="7"/>
        <v>300</v>
      </c>
      <c r="AV5006" s="42">
        <f t="shared" si="8"/>
        <v>13500</v>
      </c>
      <c r="AW5006" s="43">
        <f t="shared" si="9"/>
        <v>-1500</v>
      </c>
      <c r="AX5006" s="44"/>
      <c r="AY5006" s="45">
        <f t="shared" si="10"/>
        <v>0</v>
      </c>
      <c r="AZ5006" s="7"/>
    </row>
    <row r="5007" spans="1:52" ht="60">
      <c r="A5007" s="8" t="str">
        <f>IF(AND(ISBLANK(D5007),ISBLANK(E5007)),"",IF(ISBLANK(D5007),VLOOKUP(E5007,'[1]Wheels €'!$A:$J,2,FALSE),IF(ISBLANK(E5007),VLOOKUP(D5007,'[1]Wheels €'!$A:$J,2,FALSE),VLOOKUP(D5007,'[1]Wheels €'!$A:$J,2,FALSE))))</f>
        <v>E-XA35 27,5 INTL</v>
      </c>
      <c r="B5007" s="8" t="str">
        <f>IF(ISBLANK(D5007),"",VLOOKUP(D5007,'[1]Wheels €'!A:J,3,FALSE))</f>
        <v>Boost 15x110</v>
      </c>
      <c r="C5007" s="8" t="str">
        <f>IF(ISBLANK(E5007),"",VLOOKUP(E5007,'[1]Wheels €'!A:J,3,FALSE))</f>
        <v>Boost 12x148</v>
      </c>
      <c r="D5007" s="9" t="s">
        <v>59</v>
      </c>
      <c r="E5007" s="9" t="s">
        <v>60</v>
      </c>
      <c r="F5007" s="10" t="s">
        <v>16</v>
      </c>
      <c r="G5007" s="11" t="s">
        <v>32</v>
      </c>
      <c r="H5007" s="12" t="s">
        <v>33</v>
      </c>
      <c r="I5007" s="13" t="s">
        <v>34</v>
      </c>
      <c r="J5007" s="46" t="s">
        <v>61</v>
      </c>
      <c r="K5007" s="15" t="s">
        <v>62</v>
      </c>
      <c r="L5007" s="16" t="s">
        <v>63</v>
      </c>
      <c r="M5007" s="16" t="s">
        <v>64</v>
      </c>
      <c r="N5007" s="16" t="s">
        <v>65</v>
      </c>
      <c r="O5007" s="17" t="str">
        <f t="shared" si="0"/>
        <v>E-XA35 27,5 INTL</v>
      </c>
      <c r="P5007" s="18"/>
      <c r="Q5007" s="18"/>
      <c r="R5007" s="18"/>
      <c r="S5007" s="18"/>
      <c r="T5007" s="19"/>
      <c r="U5007" s="14"/>
      <c r="V5007" s="20"/>
      <c r="W5007" s="13"/>
      <c r="X5007" s="21"/>
      <c r="Y5007" s="22" t="s">
        <v>40</v>
      </c>
      <c r="Z5007" s="23">
        <v>150</v>
      </c>
      <c r="AA5007" s="24" t="s">
        <v>66</v>
      </c>
      <c r="AB5007" s="25" t="s">
        <v>42</v>
      </c>
      <c r="AC5007" s="26" t="s">
        <v>43</v>
      </c>
      <c r="AD5007" s="23">
        <v>15</v>
      </c>
      <c r="AE5007" s="24" t="s">
        <v>44</v>
      </c>
      <c r="AF5007" s="26" t="s">
        <v>42</v>
      </c>
      <c r="AG5007" s="27" t="s">
        <v>45</v>
      </c>
      <c r="AH5007" s="28">
        <f>IF(ISBLANK(D5007),"0",IF(AG5007="EXW Romania",VLOOKUP(D5007,'[1]Wheels €'!$A:$J,9,FALSE),IF(AG5007="DDP Europe",VLOOKUP(D5007,'[1]Wheels €'!$A:$J,10,FALSE),IF(AG5007="EXW Asia",VLOOKUP(D5007,'[1]Wheels $'!$A:$L,9,FALSE),IF(AG5007="DAP Taiwan &amp; American ports",VLOOKUP(D5007,'[1]Wheels $'!$A:$L,10,FALSE),IF(AG5007="EXW Jalco (Asian Rims)",VLOOKUP(D5007,'[1]Wheels $'!$A:$L,11,FALSE),IF(AG5007="C&amp;F Taiwan (Asian Rims)",VLOOKUP(D5007,'[1]Wheels $'!$A:$L,12,FALSE),"")))))))</f>
        <v>72</v>
      </c>
      <c r="AI5007" s="29">
        <f>IF(ISBLANK(E5007),"0",IF(AG5007="EXW Romania",VLOOKUP(E5007,'[1]Wheels €'!$A:$J,9,FALSE),IF(AG5007="DDP Europe",VLOOKUP(E5007,'[1]Wheels €'!$A:$J,10,FALSE),IF(AG5007="EXW Asia",VLOOKUP(E5007,'[1]Wheels $'!$A:$L,9,FALSE),IF(AG5007="DAP Taiwan &amp; American ports",VLOOKUP(E5007,'[1]Wheels $'!$A:$L,10,FALSE),IF(AG5007="EXW Jalco (Asian Rims)",VLOOKUP(E5007,'[1]Wheels $'!$A:$L,11,FALSE),IF(AG5007="C&amp;F Taiwan (Asian Rims)",VLOOKUP(E5007,'[1]Wheels $'!$A:$L,12,FALSE),"")))))))</f>
        <v>87</v>
      </c>
      <c r="AJ5007" s="30">
        <f t="shared" si="1"/>
        <v>159</v>
      </c>
      <c r="AK5007" s="31">
        <f t="shared" si="11"/>
        <v>86.399999999999991</v>
      </c>
      <c r="AL5007" s="32">
        <f t="shared" si="2"/>
        <v>104.39999999999999</v>
      </c>
      <c r="AM5007" s="33">
        <f t="shared" si="3"/>
        <v>190.79999999999998</v>
      </c>
      <c r="AN5007" s="34"/>
      <c r="AO5007" s="35">
        <f t="shared" si="4"/>
        <v>86.399999999999991</v>
      </c>
      <c r="AP5007" s="36">
        <f t="shared" si="4"/>
        <v>104.39999999999999</v>
      </c>
      <c r="AQ5007" s="37">
        <f t="shared" si="5"/>
        <v>190.79999999999998</v>
      </c>
      <c r="AR5007" s="38" t="s">
        <v>32</v>
      </c>
      <c r="AS5007" s="39">
        <f t="shared" si="6"/>
        <v>86.399999999999991</v>
      </c>
      <c r="AT5007" s="40">
        <f t="shared" si="6"/>
        <v>104.39999999999999</v>
      </c>
      <c r="AU5007" s="41">
        <f t="shared" si="7"/>
        <v>190.79999999999998</v>
      </c>
      <c r="AV5007" s="42">
        <f t="shared" si="8"/>
        <v>28619.999999999996</v>
      </c>
      <c r="AW5007" s="43">
        <f t="shared" si="9"/>
        <v>0</v>
      </c>
      <c r="AX5007" s="44"/>
      <c r="AY5007" s="45">
        <f t="shared" si="10"/>
        <v>0</v>
      </c>
      <c r="AZ5007" s="7"/>
    </row>
    <row r="5008" spans="1:52" ht="60">
      <c r="A5008" s="8" t="str">
        <f>IF(AND(ISBLANK(D5008),ISBLANK(E5008)),"",IF(ISBLANK(D5008),VLOOKUP(E5008,'[1]Wheels €'!$A:$J,2,FALSE),IF(ISBLANK(E5008),VLOOKUP(D5008,'[1]Wheels €'!$A:$J,2,FALSE),VLOOKUP(D5008,'[1]Wheels €'!$A:$J,2,FALSE))))</f>
        <v>E-XA35 27,5 INTL</v>
      </c>
      <c r="B5008" s="8" t="str">
        <f>IF(ISBLANK(D5008),"",VLOOKUP(D5008,'[1]Wheels €'!A:J,3,FALSE))</f>
        <v>Boost 15x110</v>
      </c>
      <c r="C5008" s="8" t="str">
        <f>IF(ISBLANK(E5008),"",VLOOKUP(E5008,'[1]Wheels €'!A:J,3,FALSE))</f>
        <v>Boost 12x148</v>
      </c>
      <c r="D5008" s="9" t="s">
        <v>59</v>
      </c>
      <c r="E5008" s="9" t="s">
        <v>60</v>
      </c>
      <c r="F5008" s="10" t="s">
        <v>16</v>
      </c>
      <c r="G5008" s="11" t="s">
        <v>32</v>
      </c>
      <c r="H5008" s="12" t="s">
        <v>33</v>
      </c>
      <c r="I5008" s="13" t="s">
        <v>34</v>
      </c>
      <c r="J5008" s="46" t="s">
        <v>67</v>
      </c>
      <c r="K5008" s="15" t="s">
        <v>62</v>
      </c>
      <c r="L5008" s="16" t="s">
        <v>63</v>
      </c>
      <c r="M5008" s="16" t="s">
        <v>64</v>
      </c>
      <c r="N5008" s="16" t="s">
        <v>65</v>
      </c>
      <c r="O5008" s="17" t="str">
        <f t="shared" si="0"/>
        <v>E-XA35 27,5 INTL</v>
      </c>
      <c r="P5008" s="18"/>
      <c r="Q5008" s="18"/>
      <c r="R5008" s="18"/>
      <c r="S5008" s="18"/>
      <c r="T5008" s="19"/>
      <c r="U5008" s="14"/>
      <c r="V5008" s="20"/>
      <c r="W5008" s="13"/>
      <c r="X5008" s="21"/>
      <c r="Y5008" s="22" t="s">
        <v>40</v>
      </c>
      <c r="Z5008" s="23">
        <v>150</v>
      </c>
      <c r="AA5008" s="24" t="s">
        <v>49</v>
      </c>
      <c r="AB5008" s="25" t="s">
        <v>42</v>
      </c>
      <c r="AC5008" s="26" t="s">
        <v>43</v>
      </c>
      <c r="AD5008" s="23">
        <v>15</v>
      </c>
      <c r="AE5008" s="24" t="s">
        <v>44</v>
      </c>
      <c r="AF5008" s="26" t="s">
        <v>42</v>
      </c>
      <c r="AG5008" s="27" t="s">
        <v>45</v>
      </c>
      <c r="AH5008" s="28">
        <f>IF(ISBLANK(D5008),"0",IF(AG5008="EXW Romania",VLOOKUP(D5008,'[1]Wheels €'!$A:$J,9,FALSE),IF(AG5008="DDP Europe",VLOOKUP(D5008,'[1]Wheels €'!$A:$J,10,FALSE),IF(AG5008="EXW Asia",VLOOKUP(D5008,'[1]Wheels $'!$A:$L,9,FALSE),IF(AG5008="DAP Taiwan &amp; American ports",VLOOKUP(D5008,'[1]Wheels $'!$A:$L,10,FALSE),IF(AG5008="EXW Jalco (Asian Rims)",VLOOKUP(D5008,'[1]Wheels $'!$A:$L,11,FALSE),IF(AG5008="C&amp;F Taiwan (Asian Rims)",VLOOKUP(D5008,'[1]Wheels $'!$A:$L,12,FALSE),"")))))))</f>
        <v>72</v>
      </c>
      <c r="AI5008" s="29">
        <f>IF(ISBLANK(E5008),"0",IF(AG5008="EXW Romania",VLOOKUP(E5008,'[1]Wheels €'!$A:$J,9,FALSE),IF(AG5008="DDP Europe",VLOOKUP(E5008,'[1]Wheels €'!$A:$J,10,FALSE),IF(AG5008="EXW Asia",VLOOKUP(E5008,'[1]Wheels $'!$A:$L,9,FALSE),IF(AG5008="DAP Taiwan &amp; American ports",VLOOKUP(E5008,'[1]Wheels $'!$A:$L,10,FALSE),IF(AG5008="EXW Jalco (Asian Rims)",VLOOKUP(E5008,'[1]Wheels $'!$A:$L,11,FALSE),IF(AG5008="C&amp;F Taiwan (Asian Rims)",VLOOKUP(E5008,'[1]Wheels $'!$A:$L,12,FALSE),"")))))))</f>
        <v>87</v>
      </c>
      <c r="AJ5008" s="30">
        <f t="shared" si="1"/>
        <v>159</v>
      </c>
      <c r="AK5008" s="31">
        <f t="shared" si="11"/>
        <v>86.399999999999991</v>
      </c>
      <c r="AL5008" s="32">
        <f t="shared" si="2"/>
        <v>104.39999999999999</v>
      </c>
      <c r="AM5008" s="33">
        <f t="shared" si="3"/>
        <v>190.79999999999998</v>
      </c>
      <c r="AN5008" s="34"/>
      <c r="AO5008" s="35">
        <f t="shared" si="4"/>
        <v>86.399999999999991</v>
      </c>
      <c r="AP5008" s="36">
        <f t="shared" si="4"/>
        <v>104.39999999999999</v>
      </c>
      <c r="AQ5008" s="37">
        <f t="shared" si="5"/>
        <v>190.79999999999998</v>
      </c>
      <c r="AR5008" s="38" t="s">
        <v>32</v>
      </c>
      <c r="AS5008" s="39">
        <f t="shared" si="6"/>
        <v>86.399999999999991</v>
      </c>
      <c r="AT5008" s="40">
        <f t="shared" si="6"/>
        <v>104.39999999999999</v>
      </c>
      <c r="AU5008" s="41">
        <f t="shared" si="7"/>
        <v>190.79999999999998</v>
      </c>
      <c r="AV5008" s="42">
        <f t="shared" si="8"/>
        <v>28619.999999999996</v>
      </c>
      <c r="AW5008" s="43">
        <f t="shared" si="9"/>
        <v>0</v>
      </c>
      <c r="AX5008" s="44"/>
      <c r="AY5008" s="45">
        <f t="shared" si="10"/>
        <v>0</v>
      </c>
      <c r="AZ5008" s="7"/>
    </row>
    <row r="5009" spans="1:52" ht="60">
      <c r="A5009" s="8" t="str">
        <f>IF(AND(ISBLANK(D5009),ISBLANK(E5009)),"",IF(ISBLANK(D5009),VLOOKUP(E5009,'[1]Wheels €'!$A:$J,2,FALSE),IF(ISBLANK(E5009),VLOOKUP(D5009,'[1]Wheels €'!$A:$J,2,FALSE),VLOOKUP(D5009,'[1]Wheels €'!$A:$J,2,FALSE))))</f>
        <v>E-XA35 27,5 INTL</v>
      </c>
      <c r="B5009" s="8" t="str">
        <f>IF(ISBLANK(D5009),"",VLOOKUP(D5009,'[1]Wheels €'!A:J,3,FALSE))</f>
        <v>Boost 15x110</v>
      </c>
      <c r="C5009" s="8" t="str">
        <f>IF(ISBLANK(E5009),"",VLOOKUP(E5009,'[1]Wheels €'!A:J,3,FALSE))</f>
        <v>Boost 12x148</v>
      </c>
      <c r="D5009" s="9" t="s">
        <v>59</v>
      </c>
      <c r="E5009" s="9" t="s">
        <v>60</v>
      </c>
      <c r="F5009" s="10" t="s">
        <v>16</v>
      </c>
      <c r="G5009" s="11" t="s">
        <v>32</v>
      </c>
      <c r="H5009" s="12" t="s">
        <v>33</v>
      </c>
      <c r="I5009" s="13" t="s">
        <v>34</v>
      </c>
      <c r="J5009" s="46" t="s">
        <v>68</v>
      </c>
      <c r="K5009" s="15" t="s">
        <v>62</v>
      </c>
      <c r="L5009" s="16" t="s">
        <v>63</v>
      </c>
      <c r="M5009" s="16" t="s">
        <v>64</v>
      </c>
      <c r="N5009" s="16" t="s">
        <v>65</v>
      </c>
      <c r="O5009" s="17" t="str">
        <f t="shared" si="0"/>
        <v>E-XA35 27,5 INTL</v>
      </c>
      <c r="P5009" s="18"/>
      <c r="Q5009" s="18"/>
      <c r="R5009" s="18"/>
      <c r="S5009" s="18"/>
      <c r="T5009" s="19"/>
      <c r="U5009" s="14"/>
      <c r="V5009" s="20"/>
      <c r="W5009" s="13"/>
      <c r="X5009" s="21"/>
      <c r="Y5009" s="22" t="s">
        <v>40</v>
      </c>
      <c r="Z5009" s="23">
        <v>150</v>
      </c>
      <c r="AA5009" s="24" t="s">
        <v>51</v>
      </c>
      <c r="AB5009" s="25" t="s">
        <v>42</v>
      </c>
      <c r="AC5009" s="26" t="s">
        <v>43</v>
      </c>
      <c r="AD5009" s="23">
        <v>15</v>
      </c>
      <c r="AE5009" s="24" t="s">
        <v>44</v>
      </c>
      <c r="AF5009" s="26" t="s">
        <v>42</v>
      </c>
      <c r="AG5009" s="27" t="s">
        <v>45</v>
      </c>
      <c r="AH5009" s="28">
        <f>IF(ISBLANK(D5009),"0",IF(AG5009="EXW Romania",VLOOKUP(D5009,'[1]Wheels €'!$A:$J,9,FALSE),IF(AG5009="DDP Europe",VLOOKUP(D5009,'[1]Wheels €'!$A:$J,10,FALSE),IF(AG5009="EXW Asia",VLOOKUP(D5009,'[1]Wheels $'!$A:$L,9,FALSE),IF(AG5009="DAP Taiwan &amp; American ports",VLOOKUP(D5009,'[1]Wheels $'!$A:$L,10,FALSE),IF(AG5009="EXW Jalco (Asian Rims)",VLOOKUP(D5009,'[1]Wheels $'!$A:$L,11,FALSE),IF(AG5009="C&amp;F Taiwan (Asian Rims)",VLOOKUP(D5009,'[1]Wheels $'!$A:$L,12,FALSE),"")))))))</f>
        <v>72</v>
      </c>
      <c r="AI5009" s="29">
        <f>IF(ISBLANK(E5009),"0",IF(AG5009="EXW Romania",VLOOKUP(E5009,'[1]Wheels €'!$A:$J,9,FALSE),IF(AG5009="DDP Europe",VLOOKUP(E5009,'[1]Wheels €'!$A:$J,10,FALSE),IF(AG5009="EXW Asia",VLOOKUP(E5009,'[1]Wheels $'!$A:$L,9,FALSE),IF(AG5009="DAP Taiwan &amp; American ports",VLOOKUP(E5009,'[1]Wheels $'!$A:$L,10,FALSE),IF(AG5009="EXW Jalco (Asian Rims)",VLOOKUP(E5009,'[1]Wheels $'!$A:$L,11,FALSE),IF(AG5009="C&amp;F Taiwan (Asian Rims)",VLOOKUP(E5009,'[1]Wheels $'!$A:$L,12,FALSE),"")))))))</f>
        <v>87</v>
      </c>
      <c r="AJ5009" s="30">
        <f t="shared" si="1"/>
        <v>159</v>
      </c>
      <c r="AK5009" s="31">
        <f t="shared" si="11"/>
        <v>86.399999999999991</v>
      </c>
      <c r="AL5009" s="32">
        <f t="shared" si="2"/>
        <v>104.39999999999999</v>
      </c>
      <c r="AM5009" s="33">
        <f t="shared" si="3"/>
        <v>190.79999999999998</v>
      </c>
      <c r="AN5009" s="34"/>
      <c r="AO5009" s="35">
        <f t="shared" si="4"/>
        <v>86.399999999999991</v>
      </c>
      <c r="AP5009" s="36">
        <f t="shared" si="4"/>
        <v>104.39999999999999</v>
      </c>
      <c r="AQ5009" s="37">
        <f t="shared" si="5"/>
        <v>190.79999999999998</v>
      </c>
      <c r="AR5009" s="38" t="s">
        <v>32</v>
      </c>
      <c r="AS5009" s="39">
        <f t="shared" si="6"/>
        <v>86.399999999999991</v>
      </c>
      <c r="AT5009" s="40">
        <f t="shared" si="6"/>
        <v>104.39999999999999</v>
      </c>
      <c r="AU5009" s="41">
        <f t="shared" si="7"/>
        <v>190.79999999999998</v>
      </c>
      <c r="AV5009" s="42">
        <f t="shared" si="8"/>
        <v>28619.999999999996</v>
      </c>
      <c r="AW5009" s="43">
        <f t="shared" si="9"/>
        <v>0</v>
      </c>
      <c r="AX5009" s="44"/>
      <c r="AY5009" s="45">
        <f t="shared" si="10"/>
        <v>0</v>
      </c>
      <c r="AZ5009" s="7"/>
    </row>
    <row r="5010" spans="1:52" ht="60">
      <c r="A5010" s="47" t="str">
        <f>IF(AND(ISBLANK(D5010),ISBLANK(E5010)),"",IF(ISBLANK(D5010),VLOOKUP(E5010,'[1]Wheels €'!$A:$J,2,FALSE),IF(ISBLANK(E5010),VLOOKUP(D5010,'[1]Wheels €'!$A:$J,2,FALSE),VLOOKUP(D5010,'[1]Wheels €'!$A:$J,2,FALSE))))</f>
        <v>E-XM 435 Disc 27,5</v>
      </c>
      <c r="B5010" s="47" t="str">
        <f>IF(ISBLANK(D5010),"",VLOOKUP(D5010,'[1]Wheels €'!A:J,3,FALSE))</f>
        <v>-</v>
      </c>
      <c r="C5010" s="47" t="str">
        <f>IF(ISBLANK(E5010),"",VLOOKUP(E5010,'[1]Wheels €'!A:J,3,FALSE))</f>
        <v>-</v>
      </c>
      <c r="D5010" s="48" t="s">
        <v>69</v>
      </c>
      <c r="E5010" s="48" t="s">
        <v>69</v>
      </c>
      <c r="F5010" s="49" t="s">
        <v>54</v>
      </c>
      <c r="G5010" s="50" t="s">
        <v>32</v>
      </c>
      <c r="H5010" s="51" t="s">
        <v>33</v>
      </c>
      <c r="I5010" s="52" t="s">
        <v>34</v>
      </c>
      <c r="J5010" s="53" t="s">
        <v>70</v>
      </c>
      <c r="K5010" s="54"/>
      <c r="L5010" s="55"/>
      <c r="M5010" s="55"/>
      <c r="N5010" s="55"/>
      <c r="O5010" s="56" t="str">
        <f t="shared" si="0"/>
        <v/>
      </c>
      <c r="P5010" s="57"/>
      <c r="Q5010" s="57"/>
      <c r="R5010" s="57"/>
      <c r="S5010" s="57"/>
      <c r="T5010" s="58"/>
      <c r="U5010" s="59"/>
      <c r="V5010" s="60"/>
      <c r="W5010" s="52"/>
      <c r="X5010" s="61"/>
      <c r="Y5010" s="62"/>
      <c r="Z5010" s="63">
        <v>150</v>
      </c>
      <c r="AA5010" s="64" t="s">
        <v>47</v>
      </c>
      <c r="AB5010" s="65" t="s">
        <v>42</v>
      </c>
      <c r="AC5010" s="66" t="s">
        <v>43</v>
      </c>
      <c r="AD5010" s="63">
        <v>15</v>
      </c>
      <c r="AE5010" s="64" t="s">
        <v>44</v>
      </c>
      <c r="AF5010" s="66" t="s">
        <v>42</v>
      </c>
      <c r="AG5010" s="67" t="s">
        <v>45</v>
      </c>
      <c r="AH5010" s="68">
        <f>IF(ISBLANK(D5010),"0",IF(AG5010="EXW Romania",VLOOKUP(D5010,'[1]Wheels €'!$A:$J,9,FALSE),IF(AG5010="DDP Europe",VLOOKUP(D5010,'[1]Wheels €'!$A:$J,10,FALSE),IF(AG5010="EXW Asia",VLOOKUP(D5010,'[1]Wheels $'!$A:$L,9,FALSE),IF(AG5010="DAP Taiwan &amp; American ports",VLOOKUP(D5010,'[1]Wheels $'!$A:$L,10,FALSE),IF(AG5010="EXW Jalco (Asian Rims)",VLOOKUP(D5010,'[1]Wheels $'!$A:$L,11,FALSE),IF(AG5010="C&amp;F Taiwan (Asian Rims)",VLOOKUP(D5010,'[1]Wheels $'!$A:$L,12,FALSE),"")))))))</f>
        <v>17.5</v>
      </c>
      <c r="AI5010" s="69">
        <f>IF(ISBLANK(E5010),"0",IF(AG5010="EXW Romania",VLOOKUP(E5010,'[1]Wheels €'!$A:$J,9,FALSE),IF(AG5010="DDP Europe",VLOOKUP(E5010,'[1]Wheels €'!$A:$J,10,FALSE),IF(AG5010="EXW Asia",VLOOKUP(E5010,'[1]Wheels $'!$A:$L,9,FALSE),IF(AG5010="DAP Taiwan &amp; American ports",VLOOKUP(E5010,'[1]Wheels $'!$A:$L,10,FALSE),IF(AG5010="EXW Jalco (Asian Rims)",VLOOKUP(E5010,'[1]Wheels $'!$A:$L,11,FALSE),IF(AG5010="C&amp;F Taiwan (Asian Rims)",VLOOKUP(E5010,'[1]Wheels $'!$A:$L,12,FALSE),"")))))))</f>
        <v>17.5</v>
      </c>
      <c r="AJ5010" s="70">
        <f t="shared" si="1"/>
        <v>35</v>
      </c>
      <c r="AK5010" s="71">
        <f t="shared" si="11"/>
        <v>21</v>
      </c>
      <c r="AL5010" s="72">
        <f t="shared" si="2"/>
        <v>21</v>
      </c>
      <c r="AM5010" s="73">
        <f t="shared" si="3"/>
        <v>42</v>
      </c>
      <c r="AN5010" s="74"/>
      <c r="AO5010" s="75">
        <f t="shared" si="4"/>
        <v>21</v>
      </c>
      <c r="AP5010" s="76">
        <f t="shared" si="4"/>
        <v>21</v>
      </c>
      <c r="AQ5010" s="77">
        <f t="shared" si="5"/>
        <v>42</v>
      </c>
      <c r="AR5010" s="78"/>
      <c r="AS5010" s="79">
        <f t="shared" si="6"/>
        <v>21</v>
      </c>
      <c r="AT5010" s="80">
        <f t="shared" si="6"/>
        <v>21</v>
      </c>
      <c r="AU5010" s="81">
        <f t="shared" si="7"/>
        <v>42</v>
      </c>
      <c r="AV5010" s="82">
        <f t="shared" si="8"/>
        <v>6300</v>
      </c>
      <c r="AW5010" s="83">
        <f t="shared" si="9"/>
        <v>0</v>
      </c>
      <c r="AX5010" s="84"/>
      <c r="AY5010" s="85">
        <f t="shared" si="10"/>
        <v>0</v>
      </c>
      <c r="AZ5010" s="86"/>
    </row>
    <row r="5011" spans="1:52" ht="60">
      <c r="A5011" s="47" t="str">
        <f>IF(AND(ISBLANK(D5011),ISBLANK(E5011)),"",IF(ISBLANK(D5011),VLOOKUP(E5011,'[1]Wheels €'!$A:$J,2,FALSE),IF(ISBLANK(E5011),VLOOKUP(D5011,'[1]Wheels €'!$A:$J,2,FALSE),VLOOKUP(D5011,'[1]Wheels €'!$A:$J,2,FALSE))))</f>
        <v>E-XM 435 Disc 27,5</v>
      </c>
      <c r="B5011" s="47" t="str">
        <f>IF(ISBLANK(D5011),"",VLOOKUP(D5011,'[1]Wheels €'!A:J,3,FALSE))</f>
        <v>-</v>
      </c>
      <c r="C5011" s="47" t="str">
        <f>IF(ISBLANK(E5011),"",VLOOKUP(E5011,'[1]Wheels €'!A:J,3,FALSE))</f>
        <v>-</v>
      </c>
      <c r="D5011" s="48" t="s">
        <v>69</v>
      </c>
      <c r="E5011" s="48" t="s">
        <v>69</v>
      </c>
      <c r="F5011" s="49" t="s">
        <v>54</v>
      </c>
      <c r="G5011" s="50" t="s">
        <v>32</v>
      </c>
      <c r="H5011" s="51" t="s">
        <v>33</v>
      </c>
      <c r="I5011" s="52" t="s">
        <v>34</v>
      </c>
      <c r="J5011" s="53" t="s">
        <v>70</v>
      </c>
      <c r="K5011" s="54"/>
      <c r="L5011" s="55"/>
      <c r="M5011" s="55"/>
      <c r="N5011" s="55"/>
      <c r="O5011" s="56" t="str">
        <f t="shared" si="0"/>
        <v/>
      </c>
      <c r="P5011" s="57"/>
      <c r="Q5011" s="57"/>
      <c r="R5011" s="57"/>
      <c r="S5011" s="57"/>
      <c r="T5011" s="58"/>
      <c r="U5011" s="59"/>
      <c r="V5011" s="60"/>
      <c r="W5011" s="52"/>
      <c r="X5011" s="61"/>
      <c r="Y5011" s="62"/>
      <c r="Z5011" s="63">
        <v>0</v>
      </c>
      <c r="AA5011" s="64" t="s">
        <v>49</v>
      </c>
      <c r="AB5011" s="65" t="s">
        <v>42</v>
      </c>
      <c r="AC5011" s="66" t="s">
        <v>43</v>
      </c>
      <c r="AD5011" s="63">
        <v>15</v>
      </c>
      <c r="AE5011" s="64" t="s">
        <v>44</v>
      </c>
      <c r="AF5011" s="66" t="s">
        <v>42</v>
      </c>
      <c r="AG5011" s="67" t="s">
        <v>45</v>
      </c>
      <c r="AH5011" s="68">
        <f>IF(ISBLANK(D5011),"0",IF(AG5011="EXW Romania",VLOOKUP(D5011,'[1]Wheels €'!$A:$J,9,FALSE),IF(AG5011="DDP Europe",VLOOKUP(D5011,'[1]Wheels €'!$A:$J,10,FALSE),IF(AG5011="EXW Asia",VLOOKUP(D5011,'[1]Wheels $'!$A:$L,9,FALSE),IF(AG5011="DAP Taiwan &amp; American ports",VLOOKUP(D5011,'[1]Wheels $'!$A:$L,10,FALSE),IF(AG5011="EXW Jalco (Asian Rims)",VLOOKUP(D5011,'[1]Wheels $'!$A:$L,11,FALSE),IF(AG5011="C&amp;F Taiwan (Asian Rims)",VLOOKUP(D5011,'[1]Wheels $'!$A:$L,12,FALSE),"")))))))</f>
        <v>17.5</v>
      </c>
      <c r="AI5011" s="69">
        <f>IF(ISBLANK(E5011),"0",IF(AG5011="EXW Romania",VLOOKUP(E5011,'[1]Wheels €'!$A:$J,9,FALSE),IF(AG5011="DDP Europe",VLOOKUP(E5011,'[1]Wheels €'!$A:$J,10,FALSE),IF(AG5011="EXW Asia",VLOOKUP(E5011,'[1]Wheels $'!$A:$L,9,FALSE),IF(AG5011="DAP Taiwan &amp; American ports",VLOOKUP(E5011,'[1]Wheels $'!$A:$L,10,FALSE),IF(AG5011="EXW Jalco (Asian Rims)",VLOOKUP(E5011,'[1]Wheels $'!$A:$L,11,FALSE),IF(AG5011="C&amp;F Taiwan (Asian Rims)",VLOOKUP(E5011,'[1]Wheels $'!$A:$L,12,FALSE),"")))))))</f>
        <v>17.5</v>
      </c>
      <c r="AJ5011" s="70">
        <f t="shared" si="1"/>
        <v>35</v>
      </c>
      <c r="AK5011" s="71">
        <f t="shared" si="11"/>
        <v>21</v>
      </c>
      <c r="AL5011" s="72">
        <f t="shared" si="2"/>
        <v>21</v>
      </c>
      <c r="AM5011" s="73">
        <f t="shared" si="3"/>
        <v>42</v>
      </c>
      <c r="AN5011" s="74"/>
      <c r="AO5011" s="75">
        <f t="shared" si="4"/>
        <v>21</v>
      </c>
      <c r="AP5011" s="76">
        <f t="shared" si="4"/>
        <v>21</v>
      </c>
      <c r="AQ5011" s="77">
        <f t="shared" si="5"/>
        <v>42</v>
      </c>
      <c r="AR5011" s="78" t="s">
        <v>32</v>
      </c>
      <c r="AS5011" s="79">
        <f t="shared" si="6"/>
        <v>21</v>
      </c>
      <c r="AT5011" s="80">
        <f t="shared" si="6"/>
        <v>21</v>
      </c>
      <c r="AU5011" s="81">
        <f t="shared" si="7"/>
        <v>42</v>
      </c>
      <c r="AV5011" s="82">
        <f t="shared" si="8"/>
        <v>0</v>
      </c>
      <c r="AW5011" s="83">
        <f t="shared" si="9"/>
        <v>0</v>
      </c>
      <c r="AX5011" s="84"/>
      <c r="AY5011" s="85">
        <f t="shared" si="10"/>
        <v>0</v>
      </c>
      <c r="AZ5011" s="86"/>
    </row>
    <row r="5012" spans="1:52" ht="60">
      <c r="A5012" s="47" t="str">
        <f>IF(AND(ISBLANK(D5012),ISBLANK(E5012)),"",IF(ISBLANK(D5012),VLOOKUP(E5012,'[1]Wheels €'!$A:$J,2,FALSE),IF(ISBLANK(E5012),VLOOKUP(D5012,'[1]Wheels €'!$A:$J,2,FALSE),VLOOKUP(D5012,'[1]Wheels €'!$A:$J,2,FALSE))))</f>
        <v>E-XM 435 Disc 27,5</v>
      </c>
      <c r="B5012" s="47" t="str">
        <f>IF(ISBLANK(D5012),"",VLOOKUP(D5012,'[1]Wheels €'!A:J,3,FALSE))</f>
        <v>-</v>
      </c>
      <c r="C5012" s="47" t="str">
        <f>IF(ISBLANK(E5012),"",VLOOKUP(E5012,'[1]Wheels €'!A:J,3,FALSE))</f>
        <v>-</v>
      </c>
      <c r="D5012" s="48" t="s">
        <v>69</v>
      </c>
      <c r="E5012" s="48" t="s">
        <v>69</v>
      </c>
      <c r="F5012" s="49" t="s">
        <v>54</v>
      </c>
      <c r="G5012" s="50" t="s">
        <v>32</v>
      </c>
      <c r="H5012" s="51" t="s">
        <v>33</v>
      </c>
      <c r="I5012" s="52" t="s">
        <v>34</v>
      </c>
      <c r="J5012" s="53" t="s">
        <v>70</v>
      </c>
      <c r="K5012" s="54"/>
      <c r="L5012" s="55"/>
      <c r="M5012" s="55"/>
      <c r="N5012" s="55"/>
      <c r="O5012" s="56" t="str">
        <f t="shared" si="0"/>
        <v/>
      </c>
      <c r="P5012" s="57"/>
      <c r="Q5012" s="57"/>
      <c r="R5012" s="57"/>
      <c r="S5012" s="57"/>
      <c r="T5012" s="58"/>
      <c r="U5012" s="59"/>
      <c r="V5012" s="60"/>
      <c r="W5012" s="52"/>
      <c r="X5012" s="61"/>
      <c r="Y5012" s="62"/>
      <c r="Z5012" s="63">
        <v>0</v>
      </c>
      <c r="AA5012" s="64" t="s">
        <v>51</v>
      </c>
      <c r="AB5012" s="65" t="s">
        <v>42</v>
      </c>
      <c r="AC5012" s="66" t="s">
        <v>43</v>
      </c>
      <c r="AD5012" s="63">
        <v>15</v>
      </c>
      <c r="AE5012" s="64" t="s">
        <v>44</v>
      </c>
      <c r="AF5012" s="66" t="s">
        <v>42</v>
      </c>
      <c r="AG5012" s="67" t="s">
        <v>45</v>
      </c>
      <c r="AH5012" s="68">
        <f>IF(ISBLANK(D5012),"0",IF(AG5012="EXW Romania",VLOOKUP(D5012,'[1]Wheels €'!$A:$J,9,FALSE),IF(AG5012="DDP Europe",VLOOKUP(D5012,'[1]Wheels €'!$A:$J,10,FALSE),IF(AG5012="EXW Asia",VLOOKUP(D5012,'[1]Wheels $'!$A:$L,9,FALSE),IF(AG5012="DAP Taiwan &amp; American ports",VLOOKUP(D5012,'[1]Wheels $'!$A:$L,10,FALSE),IF(AG5012="EXW Jalco (Asian Rims)",VLOOKUP(D5012,'[1]Wheels $'!$A:$L,11,FALSE),IF(AG5012="C&amp;F Taiwan (Asian Rims)",VLOOKUP(D5012,'[1]Wheels $'!$A:$L,12,FALSE),"")))))))</f>
        <v>17.5</v>
      </c>
      <c r="AI5012" s="69">
        <f>IF(ISBLANK(E5012),"0",IF(AG5012="EXW Romania",VLOOKUP(E5012,'[1]Wheels €'!$A:$J,9,FALSE),IF(AG5012="DDP Europe",VLOOKUP(E5012,'[1]Wheels €'!$A:$J,10,FALSE),IF(AG5012="EXW Asia",VLOOKUP(E5012,'[1]Wheels $'!$A:$L,9,FALSE),IF(AG5012="DAP Taiwan &amp; American ports",VLOOKUP(E5012,'[1]Wheels $'!$A:$L,10,FALSE),IF(AG5012="EXW Jalco (Asian Rims)",VLOOKUP(E5012,'[1]Wheels $'!$A:$L,11,FALSE),IF(AG5012="C&amp;F Taiwan (Asian Rims)",VLOOKUP(E5012,'[1]Wheels $'!$A:$L,12,FALSE),"")))))))</f>
        <v>17.5</v>
      </c>
      <c r="AJ5012" s="70">
        <f t="shared" si="1"/>
        <v>35</v>
      </c>
      <c r="AK5012" s="71">
        <f t="shared" si="11"/>
        <v>21</v>
      </c>
      <c r="AL5012" s="72">
        <f t="shared" si="2"/>
        <v>21</v>
      </c>
      <c r="AM5012" s="73">
        <f t="shared" si="3"/>
        <v>42</v>
      </c>
      <c r="AN5012" s="74"/>
      <c r="AO5012" s="75">
        <f t="shared" si="4"/>
        <v>21</v>
      </c>
      <c r="AP5012" s="76">
        <f t="shared" si="4"/>
        <v>21</v>
      </c>
      <c r="AQ5012" s="77">
        <f t="shared" si="5"/>
        <v>42</v>
      </c>
      <c r="AR5012" s="78" t="s">
        <v>32</v>
      </c>
      <c r="AS5012" s="79">
        <f t="shared" si="6"/>
        <v>21</v>
      </c>
      <c r="AT5012" s="80">
        <f t="shared" si="6"/>
        <v>21</v>
      </c>
      <c r="AU5012" s="81">
        <f t="shared" si="7"/>
        <v>42</v>
      </c>
      <c r="AV5012" s="82">
        <f t="shared" si="8"/>
        <v>0</v>
      </c>
      <c r="AW5012" s="83">
        <f t="shared" si="9"/>
        <v>0</v>
      </c>
      <c r="AX5012" s="84"/>
      <c r="AY5012" s="85">
        <f t="shared" si="10"/>
        <v>0</v>
      </c>
      <c r="AZ5012" s="86"/>
    </row>
    <row r="5013" spans="1:52" ht="60">
      <c r="A5013" s="8" t="str">
        <f>IF(AND(ISBLANK(D5013),ISBLANK(E5013)),"",IF(ISBLANK(D5013),VLOOKUP(E5013,'[1]Wheels €'!$A:$J,2,FALSE),IF(ISBLANK(E5013),VLOOKUP(D5013,'[1]Wheels €'!$A:$J,2,FALSE),VLOOKUP(D5013,'[1]Wheels €'!$A:$J,2,FALSE))))</f>
        <v>E-XM 430 Disc 27,5</v>
      </c>
      <c r="B5013" s="8" t="str">
        <f>IF(ISBLANK(D5013),"",VLOOKUP(D5013,'[1]Wheels €'!A:J,3,FALSE))</f>
        <v>-</v>
      </c>
      <c r="C5013" s="8" t="str">
        <f>IF(ISBLANK(E5013),"",VLOOKUP(E5013,'[1]Wheels €'!A:J,3,FALSE))</f>
        <v>-</v>
      </c>
      <c r="D5013" s="87" t="s">
        <v>71</v>
      </c>
      <c r="E5013" s="87" t="s">
        <v>71</v>
      </c>
      <c r="F5013" s="10" t="s">
        <v>54</v>
      </c>
      <c r="G5013" s="11" t="s">
        <v>32</v>
      </c>
      <c r="H5013" s="12" t="s">
        <v>33</v>
      </c>
      <c r="I5013" s="13" t="s">
        <v>34</v>
      </c>
      <c r="J5013" s="46" t="s">
        <v>72</v>
      </c>
      <c r="K5013" s="15"/>
      <c r="L5013" s="16"/>
      <c r="M5013" s="16"/>
      <c r="N5013" s="16"/>
      <c r="O5013" s="17" t="str">
        <f t="shared" si="0"/>
        <v/>
      </c>
      <c r="P5013" s="18"/>
      <c r="Q5013" s="18"/>
      <c r="R5013" s="18"/>
      <c r="S5013" s="18"/>
      <c r="T5013" s="19"/>
      <c r="U5013" s="14"/>
      <c r="V5013" s="20"/>
      <c r="W5013" s="13"/>
      <c r="X5013" s="21"/>
      <c r="Y5013" s="22"/>
      <c r="Z5013" s="23">
        <v>0</v>
      </c>
      <c r="AA5013" s="24" t="s">
        <v>41</v>
      </c>
      <c r="AB5013" s="25" t="s">
        <v>42</v>
      </c>
      <c r="AC5013" s="26" t="s">
        <v>43</v>
      </c>
      <c r="AD5013" s="23">
        <v>30</v>
      </c>
      <c r="AE5013" s="24" t="s">
        <v>44</v>
      </c>
      <c r="AF5013" s="26" t="s">
        <v>42</v>
      </c>
      <c r="AG5013" s="27" t="s">
        <v>45</v>
      </c>
      <c r="AH5013" s="28">
        <f>IF(ISBLANK(D5013),"0",IF(AG5013="EXW Romania",VLOOKUP(D5013,'[1]Wheels €'!$A:$J,9,FALSE),IF(AG5013="DDP Europe",VLOOKUP(D5013,'[1]Wheels €'!$A:$J,10,FALSE),IF(AG5013="EXW Asia",VLOOKUP(D5013,'[1]Wheels $'!$A:$L,9,FALSE),IF(AG5013="DAP Taiwan &amp; American ports",VLOOKUP(D5013,'[1]Wheels $'!$A:$L,10,FALSE),IF(AG5013="EXW Jalco (Asian Rims)",VLOOKUP(D5013,'[1]Wheels $'!$A:$L,11,FALSE),IF(AG5013="C&amp;F Taiwan (Asian Rims)",VLOOKUP(D5013,'[1]Wheels $'!$A:$L,12,FALSE),"")))))))</f>
        <v>17</v>
      </c>
      <c r="AI5013" s="29">
        <f>IF(ISBLANK(E5013),"0",IF(AG5013="EXW Romania",VLOOKUP(E5013,'[1]Wheels €'!$A:$J,9,FALSE),IF(AG5013="DDP Europe",VLOOKUP(E5013,'[1]Wheels €'!$A:$J,10,FALSE),IF(AG5013="EXW Asia",VLOOKUP(E5013,'[1]Wheels $'!$A:$L,9,FALSE),IF(AG5013="DAP Taiwan &amp; American ports",VLOOKUP(E5013,'[1]Wheels $'!$A:$L,10,FALSE),IF(AG5013="EXW Jalco (Asian Rims)",VLOOKUP(E5013,'[1]Wheels $'!$A:$L,11,FALSE),IF(AG5013="C&amp;F Taiwan (Asian Rims)",VLOOKUP(E5013,'[1]Wheels $'!$A:$L,12,FALSE),"")))))))</f>
        <v>17</v>
      </c>
      <c r="AJ5013" s="30">
        <f t="shared" si="1"/>
        <v>34</v>
      </c>
      <c r="AK5013" s="31">
        <f t="shared" si="11"/>
        <v>20.399999999999999</v>
      </c>
      <c r="AL5013" s="32">
        <f t="shared" si="2"/>
        <v>20.399999999999999</v>
      </c>
      <c r="AM5013" s="33">
        <f t="shared" si="3"/>
        <v>40.799999999999997</v>
      </c>
      <c r="AN5013" s="34"/>
      <c r="AO5013" s="35">
        <f t="shared" si="4"/>
        <v>20.399999999999999</v>
      </c>
      <c r="AP5013" s="36">
        <f t="shared" si="4"/>
        <v>20.399999999999999</v>
      </c>
      <c r="AQ5013" s="37">
        <f t="shared" si="5"/>
        <v>40.799999999999997</v>
      </c>
      <c r="AR5013" s="38" t="s">
        <v>32</v>
      </c>
      <c r="AS5013" s="39">
        <f t="shared" si="6"/>
        <v>20.399999999999999</v>
      </c>
      <c r="AT5013" s="40">
        <f t="shared" si="6"/>
        <v>20.399999999999999</v>
      </c>
      <c r="AU5013" s="41">
        <f t="shared" si="7"/>
        <v>40.799999999999997</v>
      </c>
      <c r="AV5013" s="42">
        <f t="shared" si="8"/>
        <v>0</v>
      </c>
      <c r="AW5013" s="43">
        <f t="shared" si="9"/>
        <v>0</v>
      </c>
      <c r="AX5013" s="44"/>
      <c r="AY5013" s="45">
        <f t="shared" si="10"/>
        <v>0</v>
      </c>
      <c r="AZ5013" s="7"/>
    </row>
    <row r="5014" spans="1:52" ht="60">
      <c r="A5014" s="8" t="str">
        <f>IF(AND(ISBLANK(D5014),ISBLANK(E5014)),"",IF(ISBLANK(D5014),VLOOKUP(E5014,'[1]Wheels €'!$A:$J,2,FALSE),IF(ISBLANK(E5014),VLOOKUP(D5014,'[1]Wheels €'!$A:$J,2,FALSE),VLOOKUP(D5014,'[1]Wheels €'!$A:$J,2,FALSE))))</f>
        <v>E-XM 430 Disc 27,5</v>
      </c>
      <c r="B5014" s="8" t="str">
        <f>IF(ISBLANK(D5014),"",VLOOKUP(D5014,'[1]Wheels €'!A:J,3,FALSE))</f>
        <v>-</v>
      </c>
      <c r="C5014" s="8" t="str">
        <f>IF(ISBLANK(E5014),"",VLOOKUP(E5014,'[1]Wheels €'!A:J,3,FALSE))</f>
        <v>-</v>
      </c>
      <c r="D5014" s="87" t="s">
        <v>71</v>
      </c>
      <c r="E5014" s="87" t="s">
        <v>71</v>
      </c>
      <c r="F5014" s="10" t="s">
        <v>54</v>
      </c>
      <c r="G5014" s="11" t="s">
        <v>32</v>
      </c>
      <c r="H5014" s="12" t="s">
        <v>33</v>
      </c>
      <c r="I5014" s="13" t="s">
        <v>34</v>
      </c>
      <c r="J5014" s="46" t="s">
        <v>72</v>
      </c>
      <c r="K5014" s="15"/>
      <c r="L5014" s="16"/>
      <c r="M5014" s="16"/>
      <c r="N5014" s="16"/>
      <c r="O5014" s="17" t="str">
        <f t="shared" si="0"/>
        <v/>
      </c>
      <c r="P5014" s="18"/>
      <c r="Q5014" s="18"/>
      <c r="R5014" s="18"/>
      <c r="S5014" s="18"/>
      <c r="T5014" s="19"/>
      <c r="U5014" s="14"/>
      <c r="V5014" s="20"/>
      <c r="W5014" s="13"/>
      <c r="X5014" s="21"/>
      <c r="Y5014" s="22"/>
      <c r="Z5014" s="23">
        <v>100</v>
      </c>
      <c r="AA5014" s="24" t="s">
        <v>47</v>
      </c>
      <c r="AB5014" s="25" t="s">
        <v>42</v>
      </c>
      <c r="AC5014" s="26" t="s">
        <v>43</v>
      </c>
      <c r="AD5014" s="23">
        <v>30</v>
      </c>
      <c r="AE5014" s="24" t="s">
        <v>44</v>
      </c>
      <c r="AF5014" s="26" t="s">
        <v>42</v>
      </c>
      <c r="AG5014" s="27" t="s">
        <v>45</v>
      </c>
      <c r="AH5014" s="28">
        <f>IF(ISBLANK(D5014),"0",IF(AG5014="EXW Romania",VLOOKUP(D5014,'[1]Wheels €'!$A:$J,9,FALSE),IF(AG5014="DDP Europe",VLOOKUP(D5014,'[1]Wheels €'!$A:$J,10,FALSE),IF(AG5014="EXW Asia",VLOOKUP(D5014,'[1]Wheels $'!$A:$L,9,FALSE),IF(AG5014="DAP Taiwan &amp; American ports",VLOOKUP(D5014,'[1]Wheels $'!$A:$L,10,FALSE),IF(AG5014="EXW Jalco (Asian Rims)",VLOOKUP(D5014,'[1]Wheels $'!$A:$L,11,FALSE),IF(AG5014="C&amp;F Taiwan (Asian Rims)",VLOOKUP(D5014,'[1]Wheels $'!$A:$L,12,FALSE),"")))))))</f>
        <v>17</v>
      </c>
      <c r="AI5014" s="29">
        <f>IF(ISBLANK(E5014),"0",IF(AG5014="EXW Romania",VLOOKUP(E5014,'[1]Wheels €'!$A:$J,9,FALSE),IF(AG5014="DDP Europe",VLOOKUP(E5014,'[1]Wheels €'!$A:$J,10,FALSE),IF(AG5014="EXW Asia",VLOOKUP(E5014,'[1]Wheels $'!$A:$L,9,FALSE),IF(AG5014="DAP Taiwan &amp; American ports",VLOOKUP(E5014,'[1]Wheels $'!$A:$L,10,FALSE),IF(AG5014="EXW Jalco (Asian Rims)",VLOOKUP(E5014,'[1]Wheels $'!$A:$L,11,FALSE),IF(AG5014="C&amp;F Taiwan (Asian Rims)",VLOOKUP(E5014,'[1]Wheels $'!$A:$L,12,FALSE),"")))))))</f>
        <v>17</v>
      </c>
      <c r="AJ5014" s="30">
        <f t="shared" si="1"/>
        <v>34</v>
      </c>
      <c r="AK5014" s="31">
        <f t="shared" si="11"/>
        <v>20.399999999999999</v>
      </c>
      <c r="AL5014" s="32">
        <f t="shared" si="2"/>
        <v>20.399999999999999</v>
      </c>
      <c r="AM5014" s="33">
        <f t="shared" si="3"/>
        <v>40.799999999999997</v>
      </c>
      <c r="AN5014" s="34"/>
      <c r="AO5014" s="35">
        <f t="shared" si="4"/>
        <v>20.399999999999999</v>
      </c>
      <c r="AP5014" s="36">
        <f t="shared" si="4"/>
        <v>20.399999999999999</v>
      </c>
      <c r="AQ5014" s="37">
        <f t="shared" si="5"/>
        <v>40.799999999999997</v>
      </c>
      <c r="AR5014" s="38" t="s">
        <v>32</v>
      </c>
      <c r="AS5014" s="39">
        <f t="shared" si="6"/>
        <v>20.399999999999999</v>
      </c>
      <c r="AT5014" s="40">
        <f t="shared" si="6"/>
        <v>20.399999999999999</v>
      </c>
      <c r="AU5014" s="41">
        <f t="shared" si="7"/>
        <v>40.799999999999997</v>
      </c>
      <c r="AV5014" s="42">
        <f t="shared" si="8"/>
        <v>4079.9999999999995</v>
      </c>
      <c r="AW5014" s="43">
        <f t="shared" si="9"/>
        <v>0</v>
      </c>
      <c r="AX5014" s="44"/>
      <c r="AY5014" s="45">
        <f t="shared" si="10"/>
        <v>0</v>
      </c>
      <c r="AZ5014" s="7"/>
    </row>
    <row r="5015" spans="1:52" ht="60">
      <c r="A5015" s="8" t="str">
        <f>IF(AND(ISBLANK(D5015),ISBLANK(E5015)),"",IF(ISBLANK(D5015),VLOOKUP(E5015,'[1]Wheels €'!$A:$J,2,FALSE),IF(ISBLANK(E5015),VLOOKUP(D5015,'[1]Wheels €'!$A:$J,2,FALSE),VLOOKUP(D5015,'[1]Wheels €'!$A:$J,2,FALSE))))</f>
        <v>E-XM 430 Disc 27,5</v>
      </c>
      <c r="B5015" s="8" t="str">
        <f>IF(ISBLANK(D5015),"",VLOOKUP(D5015,'[1]Wheels €'!A:J,3,FALSE))</f>
        <v>-</v>
      </c>
      <c r="C5015" s="8" t="str">
        <f>IF(ISBLANK(E5015),"",VLOOKUP(E5015,'[1]Wheels €'!A:J,3,FALSE))</f>
        <v>-</v>
      </c>
      <c r="D5015" s="87" t="s">
        <v>71</v>
      </c>
      <c r="E5015" s="87" t="s">
        <v>71</v>
      </c>
      <c r="F5015" s="10" t="s">
        <v>54</v>
      </c>
      <c r="G5015" s="11" t="s">
        <v>32</v>
      </c>
      <c r="H5015" s="12" t="s">
        <v>33</v>
      </c>
      <c r="I5015" s="13" t="s">
        <v>34</v>
      </c>
      <c r="J5015" s="46" t="s">
        <v>72</v>
      </c>
      <c r="K5015" s="15"/>
      <c r="L5015" s="16"/>
      <c r="M5015" s="16"/>
      <c r="N5015" s="16"/>
      <c r="O5015" s="17" t="str">
        <f t="shared" si="0"/>
        <v/>
      </c>
      <c r="P5015" s="18"/>
      <c r="Q5015" s="18"/>
      <c r="R5015" s="18"/>
      <c r="S5015" s="18"/>
      <c r="T5015" s="19"/>
      <c r="U5015" s="14"/>
      <c r="V5015" s="20"/>
      <c r="W5015" s="13"/>
      <c r="X5015" s="21"/>
      <c r="Y5015" s="22"/>
      <c r="Z5015" s="23">
        <v>50</v>
      </c>
      <c r="AA5015" s="24" t="s">
        <v>49</v>
      </c>
      <c r="AB5015" s="25" t="s">
        <v>42</v>
      </c>
      <c r="AC5015" s="26" t="s">
        <v>43</v>
      </c>
      <c r="AD5015" s="23">
        <v>30</v>
      </c>
      <c r="AE5015" s="24" t="s">
        <v>44</v>
      </c>
      <c r="AF5015" s="26" t="s">
        <v>42</v>
      </c>
      <c r="AG5015" s="27" t="s">
        <v>45</v>
      </c>
      <c r="AH5015" s="28">
        <f>IF(ISBLANK(D5015),"0",IF(AG5015="EXW Romania",VLOOKUP(D5015,'[1]Wheels €'!$A:$J,9,FALSE),IF(AG5015="DDP Europe",VLOOKUP(D5015,'[1]Wheels €'!$A:$J,10,FALSE),IF(AG5015="EXW Asia",VLOOKUP(D5015,'[1]Wheels $'!$A:$L,9,FALSE),IF(AG5015="DAP Taiwan &amp; American ports",VLOOKUP(D5015,'[1]Wheels $'!$A:$L,10,FALSE),IF(AG5015="EXW Jalco (Asian Rims)",VLOOKUP(D5015,'[1]Wheels $'!$A:$L,11,FALSE),IF(AG5015="C&amp;F Taiwan (Asian Rims)",VLOOKUP(D5015,'[1]Wheels $'!$A:$L,12,FALSE),"")))))))</f>
        <v>17</v>
      </c>
      <c r="AI5015" s="29">
        <f>IF(ISBLANK(E5015),"0",IF(AG5015="EXW Romania",VLOOKUP(E5015,'[1]Wheels €'!$A:$J,9,FALSE),IF(AG5015="DDP Europe",VLOOKUP(E5015,'[1]Wheels €'!$A:$J,10,FALSE),IF(AG5015="EXW Asia",VLOOKUP(E5015,'[1]Wheels $'!$A:$L,9,FALSE),IF(AG5015="DAP Taiwan &amp; American ports",VLOOKUP(E5015,'[1]Wheels $'!$A:$L,10,FALSE),IF(AG5015="EXW Jalco (Asian Rims)",VLOOKUP(E5015,'[1]Wheels $'!$A:$L,11,FALSE),IF(AG5015="C&amp;F Taiwan (Asian Rims)",VLOOKUP(E5015,'[1]Wheels $'!$A:$L,12,FALSE),"")))))))</f>
        <v>17</v>
      </c>
      <c r="AJ5015" s="30">
        <f t="shared" si="1"/>
        <v>34</v>
      </c>
      <c r="AK5015" s="31">
        <f t="shared" si="11"/>
        <v>20.399999999999999</v>
      </c>
      <c r="AL5015" s="32">
        <f t="shared" si="2"/>
        <v>20.399999999999999</v>
      </c>
      <c r="AM5015" s="33">
        <f t="shared" si="3"/>
        <v>40.799999999999997</v>
      </c>
      <c r="AN5015" s="34"/>
      <c r="AO5015" s="35">
        <f t="shared" si="4"/>
        <v>20.399999999999999</v>
      </c>
      <c r="AP5015" s="36">
        <f t="shared" si="4"/>
        <v>20.399999999999999</v>
      </c>
      <c r="AQ5015" s="37">
        <f t="shared" si="5"/>
        <v>40.799999999999997</v>
      </c>
      <c r="AR5015" s="38" t="s">
        <v>32</v>
      </c>
      <c r="AS5015" s="39">
        <f t="shared" si="6"/>
        <v>20.399999999999999</v>
      </c>
      <c r="AT5015" s="40">
        <f t="shared" si="6"/>
        <v>20.399999999999999</v>
      </c>
      <c r="AU5015" s="41">
        <f t="shared" si="7"/>
        <v>40.799999999999997</v>
      </c>
      <c r="AV5015" s="42">
        <f t="shared" si="8"/>
        <v>2039.9999999999998</v>
      </c>
      <c r="AW5015" s="43">
        <f t="shared" si="9"/>
        <v>0</v>
      </c>
      <c r="AX5015" s="44"/>
      <c r="AY5015" s="45">
        <f t="shared" si="10"/>
        <v>0</v>
      </c>
      <c r="AZ5015" s="7"/>
    </row>
    <row r="5016" spans="1:52" ht="60">
      <c r="A5016" s="8" t="str">
        <f>IF(AND(ISBLANK(D5016),ISBLANK(E5016)),"",IF(ISBLANK(D5016),VLOOKUP(E5016,'[1]Wheels €'!$A:$J,2,FALSE),IF(ISBLANK(E5016),VLOOKUP(D5016,'[1]Wheels €'!$A:$J,2,FALSE),VLOOKUP(D5016,'[1]Wheels €'!$A:$J,2,FALSE))))</f>
        <v>E-XM 430 Disc 27,5</v>
      </c>
      <c r="B5016" s="8" t="str">
        <f>IF(ISBLANK(D5016),"",VLOOKUP(D5016,'[1]Wheels €'!A:J,3,FALSE))</f>
        <v>-</v>
      </c>
      <c r="C5016" s="8" t="str">
        <f>IF(ISBLANK(E5016),"",VLOOKUP(E5016,'[1]Wheels €'!A:J,3,FALSE))</f>
        <v>-</v>
      </c>
      <c r="D5016" s="87" t="s">
        <v>71</v>
      </c>
      <c r="E5016" s="87" t="s">
        <v>71</v>
      </c>
      <c r="F5016" s="10" t="s">
        <v>54</v>
      </c>
      <c r="G5016" s="11" t="s">
        <v>32</v>
      </c>
      <c r="H5016" s="12" t="s">
        <v>33</v>
      </c>
      <c r="I5016" s="13" t="s">
        <v>34</v>
      </c>
      <c r="J5016" s="46" t="s">
        <v>72</v>
      </c>
      <c r="K5016" s="15"/>
      <c r="L5016" s="16"/>
      <c r="M5016" s="16"/>
      <c r="N5016" s="16"/>
      <c r="O5016" s="17" t="str">
        <f t="shared" si="0"/>
        <v/>
      </c>
      <c r="P5016" s="18"/>
      <c r="Q5016" s="18"/>
      <c r="R5016" s="18"/>
      <c r="S5016" s="18"/>
      <c r="T5016" s="19"/>
      <c r="U5016" s="14"/>
      <c r="V5016" s="20"/>
      <c r="W5016" s="13"/>
      <c r="X5016" s="21"/>
      <c r="Y5016" s="22"/>
      <c r="Z5016" s="23">
        <v>50</v>
      </c>
      <c r="AA5016" s="24" t="s">
        <v>51</v>
      </c>
      <c r="AB5016" s="25" t="s">
        <v>42</v>
      </c>
      <c r="AC5016" s="26" t="s">
        <v>43</v>
      </c>
      <c r="AD5016" s="23">
        <v>30</v>
      </c>
      <c r="AE5016" s="24" t="s">
        <v>44</v>
      </c>
      <c r="AF5016" s="26" t="s">
        <v>42</v>
      </c>
      <c r="AG5016" s="27" t="s">
        <v>45</v>
      </c>
      <c r="AH5016" s="28">
        <f>IF(ISBLANK(D5016),"0",IF(AG5016="EXW Romania",VLOOKUP(D5016,'[1]Wheels €'!$A:$J,9,FALSE),IF(AG5016="DDP Europe",VLOOKUP(D5016,'[1]Wheels €'!$A:$J,10,FALSE),IF(AG5016="EXW Asia",VLOOKUP(D5016,'[1]Wheels $'!$A:$L,9,FALSE),IF(AG5016="DAP Taiwan &amp; American ports",VLOOKUP(D5016,'[1]Wheels $'!$A:$L,10,FALSE),IF(AG5016="EXW Jalco (Asian Rims)",VLOOKUP(D5016,'[1]Wheels $'!$A:$L,11,FALSE),IF(AG5016="C&amp;F Taiwan (Asian Rims)",VLOOKUP(D5016,'[1]Wheels $'!$A:$L,12,FALSE),"")))))))</f>
        <v>17</v>
      </c>
      <c r="AI5016" s="29">
        <f>IF(ISBLANK(E5016),"0",IF(AG5016="EXW Romania",VLOOKUP(E5016,'[1]Wheels €'!$A:$J,9,FALSE),IF(AG5016="DDP Europe",VLOOKUP(E5016,'[1]Wheels €'!$A:$J,10,FALSE),IF(AG5016="EXW Asia",VLOOKUP(E5016,'[1]Wheels $'!$A:$L,9,FALSE),IF(AG5016="DAP Taiwan &amp; American ports",VLOOKUP(E5016,'[1]Wheels $'!$A:$L,10,FALSE),IF(AG5016="EXW Jalco (Asian Rims)",VLOOKUP(E5016,'[1]Wheels $'!$A:$L,11,FALSE),IF(AG5016="C&amp;F Taiwan (Asian Rims)",VLOOKUP(E5016,'[1]Wheels $'!$A:$L,12,FALSE),"")))))))</f>
        <v>17</v>
      </c>
      <c r="AJ5016" s="30">
        <f t="shared" si="1"/>
        <v>34</v>
      </c>
      <c r="AK5016" s="31">
        <f t="shared" si="11"/>
        <v>20.399999999999999</v>
      </c>
      <c r="AL5016" s="32">
        <f t="shared" si="2"/>
        <v>20.399999999999999</v>
      </c>
      <c r="AM5016" s="33">
        <f t="shared" si="3"/>
        <v>40.799999999999997</v>
      </c>
      <c r="AN5016" s="34"/>
      <c r="AO5016" s="35">
        <f t="shared" si="4"/>
        <v>20.399999999999999</v>
      </c>
      <c r="AP5016" s="36">
        <f t="shared" si="4"/>
        <v>20.399999999999999</v>
      </c>
      <c r="AQ5016" s="37">
        <f t="shared" si="5"/>
        <v>40.799999999999997</v>
      </c>
      <c r="AR5016" s="38" t="s">
        <v>32</v>
      </c>
      <c r="AS5016" s="39">
        <f t="shared" si="6"/>
        <v>20.399999999999999</v>
      </c>
      <c r="AT5016" s="40">
        <f t="shared" si="6"/>
        <v>20.399999999999999</v>
      </c>
      <c r="AU5016" s="41">
        <f t="shared" si="7"/>
        <v>40.799999999999997</v>
      </c>
      <c r="AV5016" s="42">
        <f t="shared" si="8"/>
        <v>2039.9999999999998</v>
      </c>
      <c r="AW5016" s="43">
        <f t="shared" si="9"/>
        <v>0</v>
      </c>
      <c r="AX5016" s="44"/>
      <c r="AY5016" s="45">
        <f t="shared" si="10"/>
        <v>0</v>
      </c>
      <c r="AZ5016" s="7"/>
    </row>
    <row r="5017" spans="1:52" ht="30">
      <c r="A5017" s="8" t="str">
        <f>IF(AND(ISBLANK(D5017),ISBLANK(E5017)),"",IF(ISBLANK(D5017),VLOOKUP(E5017,'[1]Wheels €'!$A:$J,2,FALSE),IF(ISBLANK(E5017),VLOOKUP(D5017,'[1]Wheels €'!$A:$J,2,FALSE),VLOOKUP(D5017,'[1]Wheels €'!$A:$J,2,FALSE))))</f>
        <v>CROSSMAX PRO CARBON 29 INTL</v>
      </c>
      <c r="B5017" s="8" t="str">
        <f>IF(ISBLANK(D5017),"",VLOOKUP(D5017,'[1]Wheels €'!A:J,3,FALSE))</f>
        <v>Boost 15x110</v>
      </c>
      <c r="C5017" s="8" t="str">
        <f>IF(ISBLANK(E5017),"",VLOOKUP(E5017,'[1]Wheels €'!A:J,3,FALSE))</f>
        <v/>
      </c>
      <c r="D5017" s="9" t="s">
        <v>73</v>
      </c>
      <c r="E5017" s="9"/>
      <c r="F5017" s="10" t="s">
        <v>54</v>
      </c>
      <c r="G5017" s="11" t="s">
        <v>32</v>
      </c>
      <c r="H5017" s="12" t="s">
        <v>33</v>
      </c>
      <c r="I5017" s="13" t="s">
        <v>74</v>
      </c>
      <c r="J5017" s="14"/>
      <c r="K5017" s="15"/>
      <c r="L5017" s="16"/>
      <c r="M5017" s="16"/>
      <c r="N5017" s="16"/>
      <c r="O5017" s="17" t="str">
        <f t="shared" si="0"/>
        <v/>
      </c>
      <c r="P5017" s="18"/>
      <c r="Q5017" s="18"/>
      <c r="R5017" s="18"/>
      <c r="S5017" s="18"/>
      <c r="T5017" s="19"/>
      <c r="U5017" s="14"/>
      <c r="V5017" s="20"/>
      <c r="W5017" s="13"/>
      <c r="X5017" s="21"/>
      <c r="Y5017" s="22"/>
      <c r="Z5017" s="23">
        <v>3</v>
      </c>
      <c r="AA5017" s="24" t="s">
        <v>51</v>
      </c>
      <c r="AB5017" s="25" t="s">
        <v>42</v>
      </c>
      <c r="AC5017" s="26" t="s">
        <v>75</v>
      </c>
      <c r="AD5017" s="23"/>
      <c r="AE5017" s="24"/>
      <c r="AF5017" s="26"/>
      <c r="AG5017" s="27" t="s">
        <v>45</v>
      </c>
      <c r="AH5017" s="28">
        <f>IF(ISBLANK(D5017),"0",IF(AG5017="EXW Romania",VLOOKUP(D5017,'[1]Wheels €'!$A:$J,9,FALSE),IF(AG5017="DDP Europe",VLOOKUP(D5017,'[1]Wheels €'!$A:$J,10,FALSE),IF(AG5017="EXW Asia",VLOOKUP(D5017,'[1]Wheels $'!$A:$L,9,FALSE),IF(AG5017="DAP Taiwan &amp; American ports",VLOOKUP(D5017,'[1]Wheels $'!$A:$L,10,FALSE),IF(AG5017="EXW Jalco (Asian Rims)",VLOOKUP(D5017,'[1]Wheels $'!$A:$L,11,FALSE),IF(AG5017="C&amp;F Taiwan (Asian Rims)",VLOOKUP(D5017,'[1]Wheels $'!$A:$L,12,FALSE),"")))))))</f>
        <v>373</v>
      </c>
      <c r="AI5017" s="29" t="str">
        <f>IF(ISBLANK(E5017),"0",IF(AG5017="EXW Romania",VLOOKUP(E5017,'[1]Wheels €'!$A:$J,9,FALSE),IF(AG5017="DDP Europe",VLOOKUP(E5017,'[1]Wheels €'!$A:$J,10,FALSE),IF(AG5017="EXW Asia",VLOOKUP(E5017,'[1]Wheels $'!$A:$L,9,FALSE),IF(AG5017="DAP Taiwan &amp; American ports",VLOOKUP(E5017,'[1]Wheels $'!$A:$L,10,FALSE),IF(AG5017="EXW Jalco (Asian Rims)",VLOOKUP(E5017,'[1]Wheels $'!$A:$L,11,FALSE),IF(AG5017="C&amp;F Taiwan (Asian Rims)",VLOOKUP(E5017,'[1]Wheels $'!$A:$L,12,FALSE),"")))))))</f>
        <v>0</v>
      </c>
      <c r="AJ5017" s="30">
        <f t="shared" si="1"/>
        <v>373</v>
      </c>
      <c r="AK5017" s="31">
        <f t="shared" si="11"/>
        <v>447.59999999999997</v>
      </c>
      <c r="AL5017" s="32">
        <f t="shared" si="2"/>
        <v>0</v>
      </c>
      <c r="AM5017" s="33">
        <f t="shared" si="3"/>
        <v>447.59999999999997</v>
      </c>
      <c r="AN5017" s="34">
        <v>0.1</v>
      </c>
      <c r="AO5017" s="35">
        <f t="shared" si="4"/>
        <v>402.84</v>
      </c>
      <c r="AP5017" s="36">
        <f t="shared" si="4"/>
        <v>0</v>
      </c>
      <c r="AQ5017" s="37">
        <f t="shared" si="5"/>
        <v>402.84</v>
      </c>
      <c r="AR5017" s="38" t="s">
        <v>32</v>
      </c>
      <c r="AS5017" s="39">
        <f t="shared" si="6"/>
        <v>447.59999999999997</v>
      </c>
      <c r="AT5017" s="40">
        <f t="shared" si="6"/>
        <v>0</v>
      </c>
      <c r="AU5017" s="41">
        <f t="shared" si="7"/>
        <v>447.59999999999997</v>
      </c>
      <c r="AV5017" s="42">
        <f t="shared" si="8"/>
        <v>1208.52</v>
      </c>
      <c r="AW5017" s="43">
        <f t="shared" si="9"/>
        <v>-134.27999999999997</v>
      </c>
      <c r="AX5017" s="44"/>
      <c r="AY5017" s="45">
        <f t="shared" si="10"/>
        <v>0</v>
      </c>
      <c r="AZ5017" s="7"/>
    </row>
    <row r="5018" spans="1:52" ht="30">
      <c r="A5018" s="8" t="str">
        <f>IF(AND(ISBLANK(D5018),ISBLANK(E5018)),"",IF(ISBLANK(D5018),VLOOKUP(E5018,'[1]Wheels €'!$A:$J,2,FALSE),IF(ISBLANK(E5018),VLOOKUP(D5018,'[1]Wheels €'!$A:$J,2,FALSE),VLOOKUP(D5018,'[1]Wheels €'!$A:$J,2,FALSE))))</f>
        <v>CROSSMAX PRO CARBON 29 INTL</v>
      </c>
      <c r="B5018" s="8" t="str">
        <f>IF(ISBLANK(D5018),"",VLOOKUP(D5018,'[1]Wheels €'!A:J,3,FALSE))</f>
        <v/>
      </c>
      <c r="C5018" s="8" t="str">
        <f>IF(ISBLANK(E5018),"",VLOOKUP(E5018,'[1]Wheels €'!A:J,3,FALSE))</f>
        <v>XD Boost 12x148</v>
      </c>
      <c r="D5018" s="9"/>
      <c r="E5018" s="9" t="s">
        <v>76</v>
      </c>
      <c r="F5018" s="10" t="s">
        <v>54</v>
      </c>
      <c r="G5018" s="11" t="s">
        <v>32</v>
      </c>
      <c r="H5018" s="12" t="s">
        <v>33</v>
      </c>
      <c r="I5018" s="13" t="s">
        <v>74</v>
      </c>
      <c r="J5018" s="14"/>
      <c r="K5018" s="15"/>
      <c r="L5018" s="16"/>
      <c r="M5018" s="16"/>
      <c r="N5018" s="16"/>
      <c r="O5018" s="17" t="str">
        <f t="shared" si="0"/>
        <v/>
      </c>
      <c r="P5018" s="18"/>
      <c r="Q5018" s="18"/>
      <c r="R5018" s="18"/>
      <c r="S5018" s="18"/>
      <c r="T5018" s="19"/>
      <c r="U5018" s="14"/>
      <c r="V5018" s="20"/>
      <c r="W5018" s="13"/>
      <c r="X5018" s="21"/>
      <c r="Y5018" s="22"/>
      <c r="Z5018" s="23">
        <v>2</v>
      </c>
      <c r="AA5018" s="24" t="s">
        <v>51</v>
      </c>
      <c r="AB5018" s="25" t="s">
        <v>42</v>
      </c>
      <c r="AC5018" s="26" t="s">
        <v>75</v>
      </c>
      <c r="AD5018" s="23"/>
      <c r="AE5018" s="24"/>
      <c r="AF5018" s="26"/>
      <c r="AG5018" s="27" t="s">
        <v>45</v>
      </c>
      <c r="AH5018" s="28" t="str">
        <f>IF(ISBLANK(D5018),"0",IF(AG5018="EXW Romania",VLOOKUP(D5018,'[1]Wheels €'!$A:$J,9,FALSE),IF(AG5018="DDP Europe",VLOOKUP(D5018,'[1]Wheels €'!$A:$J,10,FALSE),IF(AG5018="EXW Asia",VLOOKUP(D5018,'[1]Wheels $'!$A:$L,9,FALSE),IF(AG5018="DAP Taiwan &amp; American ports",VLOOKUP(D5018,'[1]Wheels $'!$A:$L,10,FALSE),IF(AG5018="EXW Jalco (Asian Rims)",VLOOKUP(D5018,'[1]Wheels $'!$A:$L,11,FALSE),IF(AG5018="C&amp;F Taiwan (Asian Rims)",VLOOKUP(D5018,'[1]Wheels $'!$A:$L,12,FALSE),"")))))))</f>
        <v>0</v>
      </c>
      <c r="AI5018" s="29">
        <f>IF(ISBLANK(E5018),"0",IF(AG5018="EXW Romania",VLOOKUP(E5018,'[1]Wheels €'!$A:$J,9,FALSE),IF(AG5018="DDP Europe",VLOOKUP(E5018,'[1]Wheels €'!$A:$J,10,FALSE),IF(AG5018="EXW Asia",VLOOKUP(E5018,'[1]Wheels $'!$A:$L,9,FALSE),IF(AG5018="DAP Taiwan &amp; American ports",VLOOKUP(E5018,'[1]Wheels $'!$A:$L,10,FALSE),IF(AG5018="EXW Jalco (Asian Rims)",VLOOKUP(E5018,'[1]Wheels $'!$A:$L,11,FALSE),IF(AG5018="C&amp;F Taiwan (Asian Rims)",VLOOKUP(E5018,'[1]Wheels $'!$A:$L,12,FALSE),"")))))))</f>
        <v>457</v>
      </c>
      <c r="AJ5018" s="30">
        <f t="shared" si="1"/>
        <v>457</v>
      </c>
      <c r="AK5018" s="31">
        <f t="shared" si="11"/>
        <v>0</v>
      </c>
      <c r="AL5018" s="32">
        <f t="shared" si="2"/>
        <v>548.4</v>
      </c>
      <c r="AM5018" s="33">
        <f t="shared" si="3"/>
        <v>548.4</v>
      </c>
      <c r="AN5018" s="34">
        <v>0.1</v>
      </c>
      <c r="AO5018" s="35">
        <f t="shared" si="4"/>
        <v>0</v>
      </c>
      <c r="AP5018" s="36">
        <f t="shared" si="4"/>
        <v>493.56</v>
      </c>
      <c r="AQ5018" s="37">
        <f t="shared" si="5"/>
        <v>493.56</v>
      </c>
      <c r="AR5018" s="38" t="s">
        <v>32</v>
      </c>
      <c r="AS5018" s="39">
        <f t="shared" si="6"/>
        <v>0</v>
      </c>
      <c r="AT5018" s="40">
        <f t="shared" si="6"/>
        <v>548.4</v>
      </c>
      <c r="AU5018" s="41">
        <f t="shared" si="7"/>
        <v>548.4</v>
      </c>
      <c r="AV5018" s="42">
        <f t="shared" si="8"/>
        <v>987.12</v>
      </c>
      <c r="AW5018" s="43">
        <f t="shared" si="9"/>
        <v>-109.67999999999995</v>
      </c>
      <c r="AX5018" s="44"/>
      <c r="AY5018" s="45">
        <f t="shared" si="10"/>
        <v>0</v>
      </c>
      <c r="AZ5018" s="7"/>
    </row>
    <row r="5019" spans="1:52" ht="30">
      <c r="A5019" s="8" t="str">
        <f>IF(AND(ISBLANK(D5019),ISBLANK(E5019)),"",IF(ISBLANK(D5019),VLOOKUP(E5019,'[1]Wheels €'!$A:$J,2,FALSE),IF(ISBLANK(E5019),VLOOKUP(D5019,'[1]Wheels €'!$A:$J,2,FALSE),VLOOKUP(D5019,'[1]Wheels €'!$A:$J,2,FALSE))))</f>
        <v>CROSSMAX PRO CARBON 29 INTL</v>
      </c>
      <c r="B5019" s="8" t="str">
        <f>IF(ISBLANK(D5019),"",VLOOKUP(D5019,'[1]Wheels €'!A:J,3,FALSE))</f>
        <v/>
      </c>
      <c r="C5019" s="8" t="str">
        <f>IF(ISBLANK(E5019),"",VLOOKUP(E5019,'[1]Wheels €'!A:J,3,FALSE))</f>
        <v>XD/12x142</v>
      </c>
      <c r="D5019" s="9"/>
      <c r="E5019" s="9" t="s">
        <v>77</v>
      </c>
      <c r="F5019" s="10" t="s">
        <v>54</v>
      </c>
      <c r="G5019" s="11" t="s">
        <v>32</v>
      </c>
      <c r="H5019" s="12" t="s">
        <v>33</v>
      </c>
      <c r="I5019" s="13" t="s">
        <v>74</v>
      </c>
      <c r="J5019" s="14"/>
      <c r="K5019" s="15"/>
      <c r="L5019" s="16"/>
      <c r="M5019" s="16"/>
      <c r="N5019" s="16"/>
      <c r="O5019" s="17" t="str">
        <f t="shared" si="0"/>
        <v/>
      </c>
      <c r="P5019" s="18"/>
      <c r="Q5019" s="18"/>
      <c r="R5019" s="18"/>
      <c r="S5019" s="18"/>
      <c r="T5019" s="19"/>
      <c r="U5019" s="14"/>
      <c r="V5019" s="20"/>
      <c r="W5019" s="13"/>
      <c r="X5019" s="21"/>
      <c r="Y5019" s="22"/>
      <c r="Z5019" s="23">
        <v>2</v>
      </c>
      <c r="AA5019" s="24" t="s">
        <v>51</v>
      </c>
      <c r="AB5019" s="25" t="s">
        <v>42</v>
      </c>
      <c r="AC5019" s="26" t="s">
        <v>75</v>
      </c>
      <c r="AD5019" s="23"/>
      <c r="AE5019" s="24"/>
      <c r="AF5019" s="26"/>
      <c r="AG5019" s="27" t="s">
        <v>45</v>
      </c>
      <c r="AH5019" s="28" t="str">
        <f>IF(ISBLANK(D5019),"0",IF(AG5019="EXW Romania",VLOOKUP(D5019,'[1]Wheels €'!$A:$J,9,FALSE),IF(AG5019="DDP Europe",VLOOKUP(D5019,'[1]Wheels €'!$A:$J,10,FALSE),IF(AG5019="EXW Asia",VLOOKUP(D5019,'[1]Wheels $'!$A:$L,9,FALSE),IF(AG5019="DAP Taiwan &amp; American ports",VLOOKUP(D5019,'[1]Wheels $'!$A:$L,10,FALSE),IF(AG5019="EXW Jalco (Asian Rims)",VLOOKUP(D5019,'[1]Wheels $'!$A:$L,11,FALSE),IF(AG5019="C&amp;F Taiwan (Asian Rims)",VLOOKUP(D5019,'[1]Wheels $'!$A:$L,12,FALSE),"")))))))</f>
        <v>0</v>
      </c>
      <c r="AI5019" s="29">
        <f>IF(ISBLANK(E5019),"0",IF(AG5019="EXW Romania",VLOOKUP(E5019,'[1]Wheels €'!$A:$J,9,FALSE),IF(AG5019="DDP Europe",VLOOKUP(E5019,'[1]Wheels €'!$A:$J,10,FALSE),IF(AG5019="EXW Asia",VLOOKUP(E5019,'[1]Wheels $'!$A:$L,9,FALSE),IF(AG5019="DAP Taiwan &amp; American ports",VLOOKUP(E5019,'[1]Wheels $'!$A:$L,10,FALSE),IF(AG5019="EXW Jalco (Asian Rims)",VLOOKUP(E5019,'[1]Wheels $'!$A:$L,11,FALSE),IF(AG5019="C&amp;F Taiwan (Asian Rims)",VLOOKUP(E5019,'[1]Wheels $'!$A:$L,12,FALSE),"")))))))</f>
        <v>457</v>
      </c>
      <c r="AJ5019" s="30">
        <f t="shared" si="1"/>
        <v>457</v>
      </c>
      <c r="AK5019" s="31">
        <f t="shared" si="11"/>
        <v>0</v>
      </c>
      <c r="AL5019" s="32">
        <f t="shared" si="2"/>
        <v>548.4</v>
      </c>
      <c r="AM5019" s="33">
        <f t="shared" si="3"/>
        <v>548.4</v>
      </c>
      <c r="AN5019" s="34">
        <v>0.1</v>
      </c>
      <c r="AO5019" s="35">
        <f t="shared" si="4"/>
        <v>0</v>
      </c>
      <c r="AP5019" s="36">
        <f t="shared" si="4"/>
        <v>493.56</v>
      </c>
      <c r="AQ5019" s="37">
        <f t="shared" si="5"/>
        <v>493.56</v>
      </c>
      <c r="AR5019" s="38" t="s">
        <v>32</v>
      </c>
      <c r="AS5019" s="39">
        <f t="shared" si="6"/>
        <v>0</v>
      </c>
      <c r="AT5019" s="40">
        <f t="shared" si="6"/>
        <v>548.4</v>
      </c>
      <c r="AU5019" s="41">
        <f t="shared" si="7"/>
        <v>548.4</v>
      </c>
      <c r="AV5019" s="42">
        <f t="shared" si="8"/>
        <v>987.12</v>
      </c>
      <c r="AW5019" s="43">
        <f t="shared" si="9"/>
        <v>-109.67999999999995</v>
      </c>
      <c r="AX5019" s="44"/>
      <c r="AY5019" s="45">
        <f t="shared" si="10"/>
        <v>0</v>
      </c>
      <c r="AZ5019" s="7"/>
    </row>
    <row r="5020" spans="1:52" ht="30">
      <c r="A5020" s="8" t="str">
        <f>IF(AND(ISBLANK(D5020),ISBLANK(E5020)),"",IF(ISBLANK(D5020),VLOOKUP(E5020,'[1]Wheels €'!$A:$J,2,FALSE),IF(ISBLANK(E5020),VLOOKUP(D5020,'[1]Wheels €'!$A:$J,2,FALSE),VLOOKUP(D5020,'[1]Wheels €'!$A:$J,2,FALSE))))</f>
        <v>CROSSMAX PRO 29 INTL</v>
      </c>
      <c r="B5020" s="8" t="str">
        <f>IF(ISBLANK(D5020),"",VLOOKUP(D5020,'[1]Wheels €'!A:J,3,FALSE))</f>
        <v>Boost 15x110</v>
      </c>
      <c r="C5020" s="8" t="str">
        <f>IF(ISBLANK(E5020),"",VLOOKUP(E5020,'[1]Wheels €'!A:J,3,FALSE))</f>
        <v>XD Boost 12x148</v>
      </c>
      <c r="D5020" s="9" t="s">
        <v>78</v>
      </c>
      <c r="E5020" s="9" t="s">
        <v>79</v>
      </c>
      <c r="F5020" s="10" t="s">
        <v>54</v>
      </c>
      <c r="G5020" s="11" t="s">
        <v>32</v>
      </c>
      <c r="H5020" s="12" t="s">
        <v>33</v>
      </c>
      <c r="I5020" s="13" t="s">
        <v>74</v>
      </c>
      <c r="J5020" s="14"/>
      <c r="K5020" s="15"/>
      <c r="L5020" s="16"/>
      <c r="M5020" s="16"/>
      <c r="N5020" s="16"/>
      <c r="O5020" s="17" t="str">
        <f t="shared" si="0"/>
        <v/>
      </c>
      <c r="P5020" s="18"/>
      <c r="Q5020" s="18"/>
      <c r="R5020" s="18"/>
      <c r="S5020" s="18"/>
      <c r="T5020" s="19"/>
      <c r="U5020" s="14"/>
      <c r="V5020" s="20"/>
      <c r="W5020" s="13"/>
      <c r="X5020" s="21"/>
      <c r="Y5020" s="22"/>
      <c r="Z5020" s="23">
        <v>1</v>
      </c>
      <c r="AA5020" s="24" t="s">
        <v>51</v>
      </c>
      <c r="AB5020" s="25" t="s">
        <v>42</v>
      </c>
      <c r="AC5020" s="26" t="s">
        <v>75</v>
      </c>
      <c r="AD5020" s="23"/>
      <c r="AE5020" s="24"/>
      <c r="AF5020" s="26"/>
      <c r="AG5020" s="27" t="s">
        <v>45</v>
      </c>
      <c r="AH5020" s="28">
        <f>IF(ISBLANK(D5020),"0",IF(AG5020="EXW Romania",VLOOKUP(D5020,'[1]Wheels €'!$A:$J,9,FALSE),IF(AG5020="DDP Europe",VLOOKUP(D5020,'[1]Wheels €'!$A:$J,10,FALSE),IF(AG5020="EXW Asia",VLOOKUP(D5020,'[1]Wheels $'!$A:$L,9,FALSE),IF(AG5020="DAP Taiwan &amp; American ports",VLOOKUP(D5020,'[1]Wheels $'!$A:$L,10,FALSE),IF(AG5020="EXW Jalco (Asian Rims)",VLOOKUP(D5020,'[1]Wheels $'!$A:$L,11,FALSE),IF(AG5020="C&amp;F Taiwan (Asian Rims)",VLOOKUP(D5020,'[1]Wheels $'!$A:$L,12,FALSE),"")))))))</f>
        <v>223</v>
      </c>
      <c r="AI5020" s="29">
        <f>IF(ISBLANK(E5020),"0",IF(AG5020="EXW Romania",VLOOKUP(E5020,'[1]Wheels €'!$A:$J,9,FALSE),IF(AG5020="DDP Europe",VLOOKUP(E5020,'[1]Wheels €'!$A:$J,10,FALSE),IF(AG5020="EXW Asia",VLOOKUP(E5020,'[1]Wheels $'!$A:$L,9,FALSE),IF(AG5020="DAP Taiwan &amp; American ports",VLOOKUP(E5020,'[1]Wheels $'!$A:$L,10,FALSE),IF(AG5020="EXW Jalco (Asian Rims)",VLOOKUP(E5020,'[1]Wheels $'!$A:$L,11,FALSE),IF(AG5020="C&amp;F Taiwan (Asian Rims)",VLOOKUP(E5020,'[1]Wheels $'!$A:$L,12,FALSE),"")))))))</f>
        <v>272</v>
      </c>
      <c r="AJ5020" s="30">
        <f t="shared" si="1"/>
        <v>495</v>
      </c>
      <c r="AK5020" s="31">
        <f t="shared" si="11"/>
        <v>267.59999999999997</v>
      </c>
      <c r="AL5020" s="32">
        <f t="shared" si="2"/>
        <v>326.39999999999998</v>
      </c>
      <c r="AM5020" s="33">
        <f t="shared" si="3"/>
        <v>594</v>
      </c>
      <c r="AN5020" s="34">
        <v>0.1</v>
      </c>
      <c r="AO5020" s="35">
        <f t="shared" si="4"/>
        <v>240.83999999999997</v>
      </c>
      <c r="AP5020" s="36">
        <f t="shared" si="4"/>
        <v>293.76</v>
      </c>
      <c r="AQ5020" s="37">
        <f t="shared" si="5"/>
        <v>534.59999999999991</v>
      </c>
      <c r="AR5020" s="38" t="s">
        <v>32</v>
      </c>
      <c r="AS5020" s="39">
        <f t="shared" si="6"/>
        <v>267.59999999999997</v>
      </c>
      <c r="AT5020" s="40">
        <f t="shared" si="6"/>
        <v>326.39999999999998</v>
      </c>
      <c r="AU5020" s="41">
        <f t="shared" si="7"/>
        <v>594</v>
      </c>
      <c r="AV5020" s="42">
        <f t="shared" si="8"/>
        <v>534.59999999999991</v>
      </c>
      <c r="AW5020" s="43">
        <f t="shared" si="9"/>
        <v>-59.400000000000091</v>
      </c>
      <c r="AX5020" s="44"/>
      <c r="AY5020" s="45">
        <f t="shared" si="10"/>
        <v>0</v>
      </c>
      <c r="AZ5020" s="7"/>
    </row>
    <row r="5021" spans="1:52" ht="30">
      <c r="A5021" s="8" t="str">
        <f>IF(AND(ISBLANK(D5021),ISBLANK(E5021)),"",IF(ISBLANK(D5021),VLOOKUP(E5021,'[1]Wheels €'!$A:$J,2,FALSE),IF(ISBLANK(E5021),VLOOKUP(D5021,'[1]Wheels €'!$A:$J,2,FALSE),VLOOKUP(D5021,'[1]Wheels €'!$A:$J,2,FALSE))))</f>
        <v>CROSSMAX PRO 29 INTL</v>
      </c>
      <c r="B5021" s="8" t="str">
        <f>IF(ISBLANK(D5021),"",VLOOKUP(D5021,'[1]Wheels €'!A:J,3,FALSE))</f>
        <v>Boost 15x110</v>
      </c>
      <c r="C5021" s="8" t="str">
        <f>IF(ISBLANK(E5021),"",VLOOKUP(E5021,'[1]Wheels €'!A:J,3,FALSE))</f>
        <v>12x142</v>
      </c>
      <c r="D5021" s="9" t="s">
        <v>78</v>
      </c>
      <c r="E5021" s="9" t="s">
        <v>80</v>
      </c>
      <c r="F5021" s="10" t="s">
        <v>54</v>
      </c>
      <c r="G5021" s="11" t="s">
        <v>32</v>
      </c>
      <c r="H5021" s="12" t="s">
        <v>33</v>
      </c>
      <c r="I5021" s="13" t="s">
        <v>74</v>
      </c>
      <c r="J5021" s="14"/>
      <c r="K5021" s="15"/>
      <c r="L5021" s="16"/>
      <c r="M5021" s="16"/>
      <c r="N5021" s="16"/>
      <c r="O5021" s="17" t="str">
        <f t="shared" si="0"/>
        <v/>
      </c>
      <c r="P5021" s="18"/>
      <c r="Q5021" s="18"/>
      <c r="R5021" s="18"/>
      <c r="S5021" s="18"/>
      <c r="T5021" s="19"/>
      <c r="U5021" s="14"/>
      <c r="V5021" s="20"/>
      <c r="W5021" s="13"/>
      <c r="X5021" s="21"/>
      <c r="Y5021" s="22"/>
      <c r="Z5021" s="23">
        <v>1</v>
      </c>
      <c r="AA5021" s="24" t="s">
        <v>51</v>
      </c>
      <c r="AB5021" s="25" t="s">
        <v>42</v>
      </c>
      <c r="AC5021" s="26" t="s">
        <v>75</v>
      </c>
      <c r="AD5021" s="23"/>
      <c r="AE5021" s="24"/>
      <c r="AF5021" s="26"/>
      <c r="AG5021" s="27" t="s">
        <v>45</v>
      </c>
      <c r="AH5021" s="28">
        <f>IF(ISBLANK(D5021),"0",IF(AG5021="EXW Romania",VLOOKUP(D5021,'[1]Wheels €'!$A:$J,9,FALSE),IF(AG5021="DDP Europe",VLOOKUP(D5021,'[1]Wheels €'!$A:$J,10,FALSE),IF(AG5021="EXW Asia",VLOOKUP(D5021,'[1]Wheels $'!$A:$L,9,FALSE),IF(AG5021="DAP Taiwan &amp; American ports",VLOOKUP(D5021,'[1]Wheels $'!$A:$L,10,FALSE),IF(AG5021="EXW Jalco (Asian Rims)",VLOOKUP(D5021,'[1]Wheels $'!$A:$L,11,FALSE),IF(AG5021="C&amp;F Taiwan (Asian Rims)",VLOOKUP(D5021,'[1]Wheels $'!$A:$L,12,FALSE),"")))))))</f>
        <v>223</v>
      </c>
      <c r="AI5021" s="29">
        <f>IF(ISBLANK(E5021),"0",IF(AG5021="EXW Romania",VLOOKUP(E5021,'[1]Wheels €'!$A:$J,9,FALSE),IF(AG5021="DDP Europe",VLOOKUP(E5021,'[1]Wheels €'!$A:$J,10,FALSE),IF(AG5021="EXW Asia",VLOOKUP(E5021,'[1]Wheels $'!$A:$L,9,FALSE),IF(AG5021="DAP Taiwan &amp; American ports",VLOOKUP(E5021,'[1]Wheels $'!$A:$L,10,FALSE),IF(AG5021="EXW Jalco (Asian Rims)",VLOOKUP(E5021,'[1]Wheels $'!$A:$L,11,FALSE),IF(AG5021="C&amp;F Taiwan (Asian Rims)",VLOOKUP(E5021,'[1]Wheels $'!$A:$L,12,FALSE),"")))))))</f>
        <v>272</v>
      </c>
      <c r="AJ5021" s="30">
        <f t="shared" si="1"/>
        <v>495</v>
      </c>
      <c r="AK5021" s="31">
        <f t="shared" si="11"/>
        <v>267.59999999999997</v>
      </c>
      <c r="AL5021" s="32">
        <f t="shared" si="2"/>
        <v>326.39999999999998</v>
      </c>
      <c r="AM5021" s="33">
        <f t="shared" si="3"/>
        <v>594</v>
      </c>
      <c r="AN5021" s="34">
        <v>0.1</v>
      </c>
      <c r="AO5021" s="35">
        <f t="shared" si="4"/>
        <v>240.83999999999997</v>
      </c>
      <c r="AP5021" s="36">
        <f t="shared" si="4"/>
        <v>293.76</v>
      </c>
      <c r="AQ5021" s="37">
        <f t="shared" si="5"/>
        <v>534.59999999999991</v>
      </c>
      <c r="AR5021" s="38" t="s">
        <v>32</v>
      </c>
      <c r="AS5021" s="39">
        <f t="shared" si="6"/>
        <v>267.59999999999997</v>
      </c>
      <c r="AT5021" s="40">
        <f t="shared" si="6"/>
        <v>326.39999999999998</v>
      </c>
      <c r="AU5021" s="41">
        <f t="shared" si="7"/>
        <v>594</v>
      </c>
      <c r="AV5021" s="42">
        <f t="shared" si="8"/>
        <v>534.59999999999991</v>
      </c>
      <c r="AW5021" s="43">
        <f t="shared" si="9"/>
        <v>-59.400000000000091</v>
      </c>
      <c r="AX5021" s="44"/>
      <c r="AY5021" s="45">
        <f t="shared" si="10"/>
        <v>0</v>
      </c>
      <c r="AZ5021" s="7"/>
    </row>
    <row r="5022" spans="1:52" ht="30">
      <c r="A5022" s="8" t="str">
        <f>IF(AND(ISBLANK(D5022),ISBLANK(E5022)),"",IF(ISBLANK(D5022),VLOOKUP(E5022,'[1]Wheels €'!$A:$J,2,FALSE),IF(ISBLANK(E5022),VLOOKUP(D5022,'[1]Wheels €'!$A:$J,2,FALSE),VLOOKUP(D5022,'[1]Wheels €'!$A:$J,2,FALSE))))</f>
        <v>CROSSMAX ELITE 29 INTL Black</v>
      </c>
      <c r="B5022" s="8" t="str">
        <f>IF(ISBLANK(D5022),"",VLOOKUP(D5022,'[1]Wheels €'!A:J,3,FALSE))</f>
        <v>Boost 15x110</v>
      </c>
      <c r="C5022" s="8" t="str">
        <f>IF(ISBLANK(E5022),"",VLOOKUP(E5022,'[1]Wheels €'!A:J,3,FALSE))</f>
        <v>XD Boost 12x148</v>
      </c>
      <c r="D5022" s="9" t="s">
        <v>81</v>
      </c>
      <c r="E5022" s="9" t="s">
        <v>82</v>
      </c>
      <c r="F5022" s="10" t="s">
        <v>54</v>
      </c>
      <c r="G5022" s="11" t="s">
        <v>32</v>
      </c>
      <c r="H5022" s="12" t="s">
        <v>33</v>
      </c>
      <c r="I5022" s="13" t="s">
        <v>74</v>
      </c>
      <c r="J5022" s="14"/>
      <c r="K5022" s="15"/>
      <c r="L5022" s="16"/>
      <c r="M5022" s="16"/>
      <c r="N5022" s="16"/>
      <c r="O5022" s="17" t="str">
        <f t="shared" si="0"/>
        <v/>
      </c>
      <c r="P5022" s="18"/>
      <c r="Q5022" s="18"/>
      <c r="R5022" s="18"/>
      <c r="S5022" s="18"/>
      <c r="T5022" s="19"/>
      <c r="U5022" s="14"/>
      <c r="V5022" s="20"/>
      <c r="W5022" s="13"/>
      <c r="X5022" s="21"/>
      <c r="Y5022" s="22"/>
      <c r="Z5022" s="23">
        <v>1</v>
      </c>
      <c r="AA5022" s="24" t="s">
        <v>51</v>
      </c>
      <c r="AB5022" s="25" t="s">
        <v>42</v>
      </c>
      <c r="AC5022" s="26" t="s">
        <v>75</v>
      </c>
      <c r="AD5022" s="23"/>
      <c r="AE5022" s="24"/>
      <c r="AF5022" s="26"/>
      <c r="AG5022" s="27" t="s">
        <v>45</v>
      </c>
      <c r="AH5022" s="28">
        <f>IF(ISBLANK(D5022),"0",IF(AG5022="EXW Romania",VLOOKUP(D5022,'[1]Wheels €'!$A:$J,9,FALSE),IF(AG5022="DDP Europe",VLOOKUP(D5022,'[1]Wheels €'!$A:$J,10,FALSE),IF(AG5022="EXW Asia",VLOOKUP(D5022,'[1]Wheels $'!$A:$L,9,FALSE),IF(AG5022="DAP Taiwan &amp; American ports",VLOOKUP(D5022,'[1]Wheels $'!$A:$L,10,FALSE),IF(AG5022="EXW Jalco (Asian Rims)",VLOOKUP(D5022,'[1]Wheels $'!$A:$L,11,FALSE),IF(AG5022="C&amp;F Taiwan (Asian Rims)",VLOOKUP(D5022,'[1]Wheels $'!$A:$L,12,FALSE),"")))))))</f>
        <v>99</v>
      </c>
      <c r="AI5022" s="29">
        <f>IF(ISBLANK(E5022),"0",IF(AG5022="EXW Romania",VLOOKUP(E5022,'[1]Wheels €'!$A:$J,9,FALSE),IF(AG5022="DDP Europe",VLOOKUP(E5022,'[1]Wheels €'!$A:$J,10,FALSE),IF(AG5022="EXW Asia",VLOOKUP(E5022,'[1]Wheels $'!$A:$L,9,FALSE),IF(AG5022="DAP Taiwan &amp; American ports",VLOOKUP(E5022,'[1]Wheels $'!$A:$L,10,FALSE),IF(AG5022="EXW Jalco (Asian Rims)",VLOOKUP(E5022,'[1]Wheels $'!$A:$L,11,FALSE),IF(AG5022="C&amp;F Taiwan (Asian Rims)",VLOOKUP(E5022,'[1]Wheels $'!$A:$L,12,FALSE),"")))))))</f>
        <v>121</v>
      </c>
      <c r="AJ5022" s="30">
        <f t="shared" si="1"/>
        <v>220</v>
      </c>
      <c r="AK5022" s="31">
        <f t="shared" si="11"/>
        <v>118.8</v>
      </c>
      <c r="AL5022" s="32">
        <f t="shared" si="2"/>
        <v>145.19999999999999</v>
      </c>
      <c r="AM5022" s="33">
        <f t="shared" si="3"/>
        <v>264</v>
      </c>
      <c r="AN5022" s="34">
        <v>0.1</v>
      </c>
      <c r="AO5022" s="35">
        <f t="shared" si="4"/>
        <v>106.92</v>
      </c>
      <c r="AP5022" s="36">
        <f t="shared" si="4"/>
        <v>130.68</v>
      </c>
      <c r="AQ5022" s="37">
        <f t="shared" si="5"/>
        <v>237.60000000000002</v>
      </c>
      <c r="AR5022" s="38" t="s">
        <v>32</v>
      </c>
      <c r="AS5022" s="39">
        <f t="shared" si="6"/>
        <v>118.8</v>
      </c>
      <c r="AT5022" s="40">
        <f t="shared" si="6"/>
        <v>145.19999999999999</v>
      </c>
      <c r="AU5022" s="41">
        <f t="shared" si="7"/>
        <v>264</v>
      </c>
      <c r="AV5022" s="42">
        <f t="shared" si="8"/>
        <v>237.60000000000002</v>
      </c>
      <c r="AW5022" s="43">
        <f t="shared" si="9"/>
        <v>-26.399999999999977</v>
      </c>
      <c r="AX5022" s="44"/>
      <c r="AY5022" s="45">
        <f t="shared" si="10"/>
        <v>0</v>
      </c>
      <c r="AZ5022" s="7"/>
    </row>
    <row r="5023" spans="1:52" ht="30">
      <c r="A5023" s="8" t="str">
        <f>IF(AND(ISBLANK(D5023),ISBLANK(E5023)),"",IF(ISBLANK(D5023),VLOOKUP(E5023,'[1]Wheels €'!$A:$J,2,FALSE),IF(ISBLANK(E5023),VLOOKUP(D5023,'[1]Wheels €'!$A:$J,2,FALSE),VLOOKUP(D5023,'[1]Wheels €'!$A:$J,2,FALSE))))</f>
        <v>CROSSMAX ELITE 29 INTL Black</v>
      </c>
      <c r="B5023" s="8" t="str">
        <f>IF(ISBLANK(D5023),"",VLOOKUP(D5023,'[1]Wheels €'!A:J,3,FALSE))</f>
        <v>Boost 15x110</v>
      </c>
      <c r="C5023" s="8" t="str">
        <f>IF(ISBLANK(E5023),"",VLOOKUP(E5023,'[1]Wheels €'!A:J,3,FALSE))</f>
        <v>XD/12x142</v>
      </c>
      <c r="D5023" s="9" t="s">
        <v>81</v>
      </c>
      <c r="E5023" s="9" t="s">
        <v>83</v>
      </c>
      <c r="F5023" s="10" t="s">
        <v>54</v>
      </c>
      <c r="G5023" s="11" t="s">
        <v>32</v>
      </c>
      <c r="H5023" s="12" t="s">
        <v>33</v>
      </c>
      <c r="I5023" s="13" t="s">
        <v>74</v>
      </c>
      <c r="J5023" s="14"/>
      <c r="K5023" s="15"/>
      <c r="L5023" s="16"/>
      <c r="M5023" s="16"/>
      <c r="N5023" s="16"/>
      <c r="O5023" s="17" t="str">
        <f t="shared" si="0"/>
        <v/>
      </c>
      <c r="P5023" s="18"/>
      <c r="Q5023" s="18"/>
      <c r="R5023" s="18"/>
      <c r="S5023" s="18"/>
      <c r="T5023" s="19"/>
      <c r="U5023" s="14"/>
      <c r="V5023" s="20"/>
      <c r="W5023" s="13"/>
      <c r="X5023" s="21"/>
      <c r="Y5023" s="22"/>
      <c r="Z5023" s="23">
        <v>1</v>
      </c>
      <c r="AA5023" s="24" t="s">
        <v>51</v>
      </c>
      <c r="AB5023" s="25" t="s">
        <v>42</v>
      </c>
      <c r="AC5023" s="26" t="s">
        <v>75</v>
      </c>
      <c r="AD5023" s="23"/>
      <c r="AE5023" s="24"/>
      <c r="AF5023" s="26"/>
      <c r="AG5023" s="27" t="s">
        <v>45</v>
      </c>
      <c r="AH5023" s="28">
        <f>IF(ISBLANK(D5023),"0",IF(AG5023="EXW Romania",VLOOKUP(D5023,'[1]Wheels €'!$A:$J,9,FALSE),IF(AG5023="DDP Europe",VLOOKUP(D5023,'[1]Wheels €'!$A:$J,10,FALSE),IF(AG5023="EXW Asia",VLOOKUP(D5023,'[1]Wheels $'!$A:$L,9,FALSE),IF(AG5023="DAP Taiwan &amp; American ports",VLOOKUP(D5023,'[1]Wheels $'!$A:$L,10,FALSE),IF(AG5023="EXW Jalco (Asian Rims)",VLOOKUP(D5023,'[1]Wheels $'!$A:$L,11,FALSE),IF(AG5023="C&amp;F Taiwan (Asian Rims)",VLOOKUP(D5023,'[1]Wheels $'!$A:$L,12,FALSE),"")))))))</f>
        <v>99</v>
      </c>
      <c r="AI5023" s="29">
        <f>IF(ISBLANK(E5023),"0",IF(AG5023="EXW Romania",VLOOKUP(E5023,'[1]Wheels €'!$A:$J,9,FALSE),IF(AG5023="DDP Europe",VLOOKUP(E5023,'[1]Wheels €'!$A:$J,10,FALSE),IF(AG5023="EXW Asia",VLOOKUP(E5023,'[1]Wheels $'!$A:$L,9,FALSE),IF(AG5023="DAP Taiwan &amp; American ports",VLOOKUP(E5023,'[1]Wheels $'!$A:$L,10,FALSE),IF(AG5023="EXW Jalco (Asian Rims)",VLOOKUP(E5023,'[1]Wheels $'!$A:$L,11,FALSE),IF(AG5023="C&amp;F Taiwan (Asian Rims)",VLOOKUP(E5023,'[1]Wheels $'!$A:$L,12,FALSE),"")))))))</f>
        <v>121</v>
      </c>
      <c r="AJ5023" s="30">
        <f t="shared" si="1"/>
        <v>220</v>
      </c>
      <c r="AK5023" s="31">
        <f t="shared" si="11"/>
        <v>118.8</v>
      </c>
      <c r="AL5023" s="32">
        <f t="shared" si="2"/>
        <v>145.19999999999999</v>
      </c>
      <c r="AM5023" s="33">
        <f t="shared" si="3"/>
        <v>264</v>
      </c>
      <c r="AN5023" s="34">
        <v>0.1</v>
      </c>
      <c r="AO5023" s="35">
        <f t="shared" si="4"/>
        <v>106.92</v>
      </c>
      <c r="AP5023" s="36">
        <f t="shared" si="4"/>
        <v>130.68</v>
      </c>
      <c r="AQ5023" s="37">
        <f t="shared" si="5"/>
        <v>237.60000000000002</v>
      </c>
      <c r="AR5023" s="38" t="s">
        <v>32</v>
      </c>
      <c r="AS5023" s="39">
        <f t="shared" si="6"/>
        <v>118.8</v>
      </c>
      <c r="AT5023" s="40">
        <f t="shared" si="6"/>
        <v>145.19999999999999</v>
      </c>
      <c r="AU5023" s="41">
        <f t="shared" si="7"/>
        <v>264</v>
      </c>
      <c r="AV5023" s="42">
        <f t="shared" si="8"/>
        <v>237.60000000000002</v>
      </c>
      <c r="AW5023" s="43">
        <f t="shared" si="9"/>
        <v>-26.399999999999977</v>
      </c>
      <c r="AX5023" s="44"/>
      <c r="AY5023" s="45">
        <f t="shared" si="10"/>
        <v>0</v>
      </c>
      <c r="AZ5023" s="7"/>
    </row>
    <row r="5024" spans="1:52" ht="60">
      <c r="A5024" s="8" t="str">
        <f>IF(AND(ISBLANK(D5024),ISBLANK(E5024)),"",IF(ISBLANK(D5024),VLOOKUP(E5024,'[1]Wheels €'!$A:$J,2,FALSE),IF(ISBLANK(E5024),VLOOKUP(D5024,'[1]Wheels €'!$A:$J,2,FALSE),VLOOKUP(D5024,'[1]Wheels €'!$A:$J,2,FALSE))))</f>
        <v>E-XM 430 Disc 29</v>
      </c>
      <c r="B5024" s="8" t="str">
        <f>IF(ISBLANK(D5024),"",VLOOKUP(D5024,'[1]Wheels €'!A:J,3,FALSE))</f>
        <v>-</v>
      </c>
      <c r="C5024" s="8" t="str">
        <f>IF(ISBLANK(E5024),"",VLOOKUP(E5024,'[1]Wheels €'!A:J,3,FALSE))</f>
        <v>-</v>
      </c>
      <c r="D5024" s="88" t="s">
        <v>84</v>
      </c>
      <c r="E5024" s="88" t="s">
        <v>84</v>
      </c>
      <c r="F5024" s="10" t="s">
        <v>54</v>
      </c>
      <c r="G5024" s="11" t="s">
        <v>32</v>
      </c>
      <c r="H5024" s="12" t="s">
        <v>33</v>
      </c>
      <c r="I5024" s="13" t="s">
        <v>34</v>
      </c>
      <c r="J5024" s="46" t="s">
        <v>85</v>
      </c>
      <c r="K5024" s="15"/>
      <c r="L5024" s="16"/>
      <c r="M5024" s="16"/>
      <c r="N5024" s="16"/>
      <c r="O5024" s="17" t="str">
        <f t="shared" si="0"/>
        <v/>
      </c>
      <c r="P5024" s="18"/>
      <c r="Q5024" s="18"/>
      <c r="R5024" s="18"/>
      <c r="S5024" s="18"/>
      <c r="T5024" s="19"/>
      <c r="U5024" s="14"/>
      <c r="V5024" s="20"/>
      <c r="W5024" s="13"/>
      <c r="X5024" s="21"/>
      <c r="Y5024" s="22"/>
      <c r="Z5024" s="23">
        <v>150</v>
      </c>
      <c r="AA5024" s="24" t="s">
        <v>47</v>
      </c>
      <c r="AB5024" s="25" t="s">
        <v>42</v>
      </c>
      <c r="AC5024" s="26" t="s">
        <v>43</v>
      </c>
      <c r="AD5024" s="23">
        <v>15</v>
      </c>
      <c r="AE5024" s="24" t="s">
        <v>86</v>
      </c>
      <c r="AF5024" s="26" t="s">
        <v>42</v>
      </c>
      <c r="AG5024" s="27" t="s">
        <v>45</v>
      </c>
      <c r="AH5024" s="28">
        <f>IF(ISBLANK(D5024),"0",IF(AG5024="EXW Romania",VLOOKUP(D5024,'[1]Wheels €'!$A:$J,9,FALSE),IF(AG5024="DDP Europe",VLOOKUP(D5024,'[1]Wheels €'!$A:$J,10,FALSE),IF(AG5024="EXW Asia",VLOOKUP(D5024,'[1]Wheels $'!$A:$L,9,FALSE),IF(AG5024="DAP Taiwan &amp; American ports",VLOOKUP(D5024,'[1]Wheels $'!$A:$L,10,FALSE),IF(AG5024="EXW Jalco (Asian Rims)",VLOOKUP(D5024,'[1]Wheels $'!$A:$L,11,FALSE),IF(AG5024="C&amp;F Taiwan (Asian Rims)",VLOOKUP(D5024,'[1]Wheels $'!$A:$L,12,FALSE),"")))))))</f>
        <v>17.100000000000001</v>
      </c>
      <c r="AI5024" s="29">
        <f>IF(ISBLANK(E5024),"0",IF(AG5024="EXW Romania",VLOOKUP(E5024,'[1]Wheels €'!$A:$J,9,FALSE),IF(AG5024="DDP Europe",VLOOKUP(E5024,'[1]Wheels €'!$A:$J,10,FALSE),IF(AG5024="EXW Asia",VLOOKUP(E5024,'[1]Wheels $'!$A:$L,9,FALSE),IF(AG5024="DAP Taiwan &amp; American ports",VLOOKUP(E5024,'[1]Wheels $'!$A:$L,10,FALSE),IF(AG5024="EXW Jalco (Asian Rims)",VLOOKUP(E5024,'[1]Wheels $'!$A:$L,11,FALSE),IF(AG5024="C&amp;F Taiwan (Asian Rims)",VLOOKUP(E5024,'[1]Wheels $'!$A:$L,12,FALSE),"")))))))</f>
        <v>17.100000000000001</v>
      </c>
      <c r="AJ5024" s="30">
        <f t="shared" si="1"/>
        <v>34.200000000000003</v>
      </c>
      <c r="AK5024" s="31">
        <f t="shared" si="11"/>
        <v>20.52</v>
      </c>
      <c r="AL5024" s="32">
        <f t="shared" si="2"/>
        <v>20.52</v>
      </c>
      <c r="AM5024" s="33">
        <f t="shared" si="3"/>
        <v>41.04</v>
      </c>
      <c r="AN5024" s="34"/>
      <c r="AO5024" s="35">
        <f t="shared" si="4"/>
        <v>20.52</v>
      </c>
      <c r="AP5024" s="36">
        <f t="shared" si="4"/>
        <v>20.52</v>
      </c>
      <c r="AQ5024" s="37">
        <f t="shared" si="5"/>
        <v>41.04</v>
      </c>
      <c r="AR5024" s="38"/>
      <c r="AS5024" s="39">
        <f t="shared" si="6"/>
        <v>20.52</v>
      </c>
      <c r="AT5024" s="40">
        <f t="shared" si="6"/>
        <v>20.52</v>
      </c>
      <c r="AU5024" s="41">
        <f t="shared" si="7"/>
        <v>41.04</v>
      </c>
      <c r="AV5024" s="42">
        <f t="shared" si="8"/>
        <v>6156</v>
      </c>
      <c r="AW5024" s="43">
        <f t="shared" si="9"/>
        <v>0</v>
      </c>
      <c r="AX5024" s="44"/>
      <c r="AY5024" s="45">
        <f t="shared" si="10"/>
        <v>0</v>
      </c>
      <c r="AZ5024" s="7"/>
    </row>
    <row r="5025" spans="1:52" ht="60">
      <c r="A5025" s="8" t="str">
        <f>IF(AND(ISBLANK(D5025),ISBLANK(E5025)),"",IF(ISBLANK(D5025),VLOOKUP(E5025,'[1]Wheels €'!$A:$J,2,FALSE),IF(ISBLANK(E5025),VLOOKUP(D5025,'[1]Wheels €'!$A:$J,2,FALSE),VLOOKUP(D5025,'[1]Wheels €'!$A:$J,2,FALSE))))</f>
        <v>E-XM 430 Disc 29</v>
      </c>
      <c r="B5025" s="8" t="str">
        <f>IF(ISBLANK(D5025),"",VLOOKUP(D5025,'[1]Wheels €'!A:J,3,FALSE))</f>
        <v>-</v>
      </c>
      <c r="C5025" s="8" t="str">
        <f>IF(ISBLANK(E5025),"",VLOOKUP(E5025,'[1]Wheels €'!A:J,3,FALSE))</f>
        <v>-</v>
      </c>
      <c r="D5025" s="88" t="s">
        <v>84</v>
      </c>
      <c r="E5025" s="88" t="s">
        <v>84</v>
      </c>
      <c r="F5025" s="10" t="s">
        <v>54</v>
      </c>
      <c r="G5025" s="11" t="s">
        <v>32</v>
      </c>
      <c r="H5025" s="12" t="s">
        <v>33</v>
      </c>
      <c r="I5025" s="13" t="s">
        <v>34</v>
      </c>
      <c r="J5025" s="46" t="s">
        <v>85</v>
      </c>
      <c r="K5025" s="15"/>
      <c r="L5025" s="16"/>
      <c r="M5025" s="16"/>
      <c r="N5025" s="16"/>
      <c r="O5025" s="17" t="str">
        <f t="shared" si="0"/>
        <v/>
      </c>
      <c r="P5025" s="18"/>
      <c r="Q5025" s="18"/>
      <c r="R5025" s="18"/>
      <c r="S5025" s="18"/>
      <c r="T5025" s="19"/>
      <c r="U5025" s="14"/>
      <c r="V5025" s="20"/>
      <c r="W5025" s="13"/>
      <c r="X5025" s="21"/>
      <c r="Y5025" s="22"/>
      <c r="Z5025" s="23">
        <v>200</v>
      </c>
      <c r="AA5025" s="24" t="s">
        <v>49</v>
      </c>
      <c r="AB5025" s="25" t="s">
        <v>42</v>
      </c>
      <c r="AC5025" s="26" t="s">
        <v>43</v>
      </c>
      <c r="AD5025" s="23">
        <v>15</v>
      </c>
      <c r="AE5025" s="24" t="s">
        <v>86</v>
      </c>
      <c r="AF5025" s="26" t="s">
        <v>42</v>
      </c>
      <c r="AG5025" s="27" t="s">
        <v>45</v>
      </c>
      <c r="AH5025" s="28">
        <f>IF(ISBLANK(D5025),"0",IF(AG5025="EXW Romania",VLOOKUP(D5025,'[1]Wheels €'!$A:$J,9,FALSE),IF(AG5025="DDP Europe",VLOOKUP(D5025,'[1]Wheels €'!$A:$J,10,FALSE),IF(AG5025="EXW Asia",VLOOKUP(D5025,'[1]Wheels $'!$A:$L,9,FALSE),IF(AG5025="DAP Taiwan &amp; American ports",VLOOKUP(D5025,'[1]Wheels $'!$A:$L,10,FALSE),IF(AG5025="EXW Jalco (Asian Rims)",VLOOKUP(D5025,'[1]Wheels $'!$A:$L,11,FALSE),IF(AG5025="C&amp;F Taiwan (Asian Rims)",VLOOKUP(D5025,'[1]Wheels $'!$A:$L,12,FALSE),"")))))))</f>
        <v>17.100000000000001</v>
      </c>
      <c r="AI5025" s="29">
        <f>IF(ISBLANK(E5025),"0",IF(AG5025="EXW Romania",VLOOKUP(E5025,'[1]Wheels €'!$A:$J,9,FALSE),IF(AG5025="DDP Europe",VLOOKUP(E5025,'[1]Wheels €'!$A:$J,10,FALSE),IF(AG5025="EXW Asia",VLOOKUP(E5025,'[1]Wheels $'!$A:$L,9,FALSE),IF(AG5025="DAP Taiwan &amp; American ports",VLOOKUP(E5025,'[1]Wheels $'!$A:$L,10,FALSE),IF(AG5025="EXW Jalco (Asian Rims)",VLOOKUP(E5025,'[1]Wheels $'!$A:$L,11,FALSE),IF(AG5025="C&amp;F Taiwan (Asian Rims)",VLOOKUP(E5025,'[1]Wheels $'!$A:$L,12,FALSE),"")))))))</f>
        <v>17.100000000000001</v>
      </c>
      <c r="AJ5025" s="30">
        <f t="shared" si="1"/>
        <v>34.200000000000003</v>
      </c>
      <c r="AK5025" s="31">
        <f t="shared" si="11"/>
        <v>20.52</v>
      </c>
      <c r="AL5025" s="32">
        <f t="shared" si="2"/>
        <v>20.52</v>
      </c>
      <c r="AM5025" s="33">
        <f t="shared" si="3"/>
        <v>41.04</v>
      </c>
      <c r="AN5025" s="34"/>
      <c r="AO5025" s="35">
        <f t="shared" si="4"/>
        <v>20.52</v>
      </c>
      <c r="AP5025" s="36">
        <f t="shared" si="4"/>
        <v>20.52</v>
      </c>
      <c r="AQ5025" s="37">
        <f t="shared" si="5"/>
        <v>41.04</v>
      </c>
      <c r="AR5025" s="38"/>
      <c r="AS5025" s="39">
        <f t="shared" si="6"/>
        <v>20.52</v>
      </c>
      <c r="AT5025" s="40">
        <f t="shared" si="6"/>
        <v>20.52</v>
      </c>
      <c r="AU5025" s="41">
        <f t="shared" si="7"/>
        <v>41.04</v>
      </c>
      <c r="AV5025" s="42">
        <f t="shared" si="8"/>
        <v>8208</v>
      </c>
      <c r="AW5025" s="43">
        <f t="shared" si="9"/>
        <v>0</v>
      </c>
      <c r="AX5025" s="44"/>
      <c r="AY5025" s="45">
        <f t="shared" si="10"/>
        <v>0</v>
      </c>
      <c r="AZ5025" s="7"/>
    </row>
    <row r="5026" spans="1:52" ht="60">
      <c r="A5026" s="8" t="str">
        <f>IF(AND(ISBLANK(D5026),ISBLANK(E5026)),"",IF(ISBLANK(D5026),VLOOKUP(E5026,'[1]Wheels €'!$A:$J,2,FALSE),IF(ISBLANK(E5026),VLOOKUP(D5026,'[1]Wheels €'!$A:$J,2,FALSE),VLOOKUP(D5026,'[1]Wheels €'!$A:$J,2,FALSE))))</f>
        <v>E-XM 430 Disc 29</v>
      </c>
      <c r="B5026" s="8" t="str">
        <f>IF(ISBLANK(D5026),"",VLOOKUP(D5026,'[1]Wheels €'!A:J,3,FALSE))</f>
        <v>-</v>
      </c>
      <c r="C5026" s="8" t="str">
        <f>IF(ISBLANK(E5026),"",VLOOKUP(E5026,'[1]Wheels €'!A:J,3,FALSE))</f>
        <v>-</v>
      </c>
      <c r="D5026" s="88" t="s">
        <v>84</v>
      </c>
      <c r="E5026" s="88" t="s">
        <v>84</v>
      </c>
      <c r="F5026" s="10" t="s">
        <v>54</v>
      </c>
      <c r="G5026" s="11" t="s">
        <v>32</v>
      </c>
      <c r="H5026" s="12" t="s">
        <v>33</v>
      </c>
      <c r="I5026" s="11" t="s">
        <v>34</v>
      </c>
      <c r="J5026" s="46" t="s">
        <v>85</v>
      </c>
      <c r="K5026" s="89"/>
      <c r="L5026" s="90"/>
      <c r="M5026" s="90"/>
      <c r="N5026" s="90"/>
      <c r="O5026" s="17" t="str">
        <f t="shared" si="0"/>
        <v/>
      </c>
      <c r="P5026" s="91"/>
      <c r="Q5026" s="91"/>
      <c r="R5026" s="91"/>
      <c r="S5026" s="91"/>
      <c r="T5026" s="92"/>
      <c r="U5026" s="91"/>
      <c r="V5026" s="93"/>
      <c r="W5026" s="13"/>
      <c r="X5026" s="94"/>
      <c r="Y5026" s="95"/>
      <c r="Z5026" s="96">
        <v>100</v>
      </c>
      <c r="AA5026" s="97" t="s">
        <v>51</v>
      </c>
      <c r="AB5026" s="98" t="s">
        <v>42</v>
      </c>
      <c r="AC5026" s="26" t="s">
        <v>43</v>
      </c>
      <c r="AD5026" s="96">
        <v>15</v>
      </c>
      <c r="AE5026" s="97" t="s">
        <v>86</v>
      </c>
      <c r="AF5026" s="26" t="s">
        <v>42</v>
      </c>
      <c r="AG5026" s="99" t="s">
        <v>45</v>
      </c>
      <c r="AH5026" s="28">
        <f>IF(ISBLANK(D5026),"0",IF(AG5026="EXW Romania",VLOOKUP(D5026,'[1]Wheels €'!$A:$J,9,FALSE),IF(AG5026="DDP Europe",VLOOKUP(D5026,'[1]Wheels €'!$A:$J,10,FALSE),IF(AG5026="EXW Asia",VLOOKUP(D5026,'[1]Wheels $'!$A:$L,9,FALSE),IF(AG5026="DAP Taiwan &amp; American ports",VLOOKUP(D5026,'[1]Wheels $'!$A:$L,10,FALSE),IF(AG5026="EXW Jalco (Asian Rims)",VLOOKUP(D5026,'[1]Wheels $'!$A:$L,11,FALSE),IF(AG5026="C&amp;F Taiwan (Asian Rims)",VLOOKUP(D5026,'[1]Wheels $'!$A:$L,12,FALSE),"")))))))</f>
        <v>17.100000000000001</v>
      </c>
      <c r="AI5026" s="29">
        <f>IF(ISBLANK(E5026),"0",IF(AG5026="EXW Romania",VLOOKUP(E5026,'[1]Wheels €'!$A:$J,9,FALSE),IF(AG5026="DDP Europe",VLOOKUP(E5026,'[1]Wheels €'!$A:$J,10,FALSE),IF(AG5026="EXW Asia",VLOOKUP(E5026,'[1]Wheels $'!$A:$L,9,FALSE),IF(AG5026="DAP Taiwan &amp; American ports",VLOOKUP(E5026,'[1]Wheels $'!$A:$L,10,FALSE),IF(AG5026="EXW Jalco (Asian Rims)",VLOOKUP(E5026,'[1]Wheels $'!$A:$L,11,FALSE),IF(AG5026="C&amp;F Taiwan (Asian Rims)",VLOOKUP(E5026,'[1]Wheels $'!$A:$L,12,FALSE),"")))))))</f>
        <v>17.100000000000001</v>
      </c>
      <c r="AJ5026" s="30">
        <f t="shared" si="1"/>
        <v>34.200000000000003</v>
      </c>
      <c r="AK5026" s="31">
        <f t="shared" si="11"/>
        <v>20.52</v>
      </c>
      <c r="AL5026" s="32">
        <f t="shared" si="2"/>
        <v>20.52</v>
      </c>
      <c r="AM5026" s="33">
        <f t="shared" si="3"/>
        <v>41.04</v>
      </c>
      <c r="AN5026" s="34"/>
      <c r="AO5026" s="35">
        <f t="shared" si="4"/>
        <v>20.52</v>
      </c>
      <c r="AP5026" s="36">
        <f t="shared" si="4"/>
        <v>20.52</v>
      </c>
      <c r="AQ5026" s="37">
        <f t="shared" si="5"/>
        <v>41.04</v>
      </c>
      <c r="AR5026" s="38"/>
      <c r="AS5026" s="39">
        <f t="shared" si="6"/>
        <v>20.52</v>
      </c>
      <c r="AT5026" s="40">
        <f t="shared" si="6"/>
        <v>20.52</v>
      </c>
      <c r="AU5026" s="41">
        <f t="shared" si="7"/>
        <v>41.04</v>
      </c>
      <c r="AV5026" s="42">
        <f t="shared" si="8"/>
        <v>4104</v>
      </c>
      <c r="AW5026" s="43">
        <f t="shared" si="9"/>
        <v>0</v>
      </c>
      <c r="AX5026" s="44"/>
      <c r="AY5026" s="45">
        <f t="shared" si="10"/>
        <v>0</v>
      </c>
      <c r="AZ5026" s="7"/>
    </row>
    <row r="5027" spans="1:52">
      <c r="A5027" s="8" t="str">
        <f>IF(AND(ISBLANK(D5027),ISBLANK(E5027)),"",IF(ISBLANK(D5027),VLOOKUP(E5027,'[1]Wheels €'!$A:$J,2,FALSE),IF(ISBLANK(E5027),VLOOKUP(D5027,'[1]Wheels €'!$A:$J,2,FALSE),VLOOKUP(D5027,'[1]Wheels €'!$A:$J,2,FALSE))))</f>
        <v/>
      </c>
      <c r="B5027" s="8" t="str">
        <f>IF(ISBLANK(D5027),"",VLOOKUP(D5027,'[1]Wheels €'!A:J,3,FALSE))</f>
        <v/>
      </c>
      <c r="C5027" s="8" t="str">
        <f>IF(ISBLANK(E5027),"",VLOOKUP(E5027,'[1]Wheels €'!A:J,3,FALSE))</f>
        <v/>
      </c>
      <c r="D5027" s="9"/>
      <c r="E5027" s="9"/>
      <c r="F5027" s="10"/>
      <c r="G5027" s="11"/>
      <c r="H5027" s="12"/>
      <c r="I5027" s="11"/>
      <c r="J5027" s="10"/>
      <c r="K5027" s="89"/>
      <c r="L5027" s="90"/>
      <c r="M5027" s="90"/>
      <c r="N5027" s="90"/>
      <c r="O5027" s="17" t="str">
        <f t="shared" si="0"/>
        <v/>
      </c>
      <c r="P5027" s="91"/>
      <c r="Q5027" s="91"/>
      <c r="R5027" s="100"/>
      <c r="S5027" s="91"/>
      <c r="T5027" s="92"/>
      <c r="U5027" s="10"/>
      <c r="V5027" s="101"/>
      <c r="W5027" s="13"/>
      <c r="X5027" s="102"/>
      <c r="Y5027" s="103"/>
      <c r="Z5027" s="96"/>
      <c r="AA5027" s="97"/>
      <c r="AB5027" s="98"/>
      <c r="AC5027" s="104"/>
      <c r="AD5027" s="96"/>
      <c r="AE5027" s="97"/>
      <c r="AF5027" s="104"/>
      <c r="AG5027" s="99"/>
      <c r="AH5027" s="28" t="str">
        <f>IF(ISBLANK(D5027),"0",IF(AG5027="EXW Romania",VLOOKUP(D5027,'[1]Wheels €'!$A:$J,9,FALSE),IF(AG5027="DDP Europe",VLOOKUP(D5027,'[1]Wheels €'!$A:$J,10,FALSE),IF(AG5027="EXW Asia",VLOOKUP(D5027,'[1]Wheels $'!$A:$L,9,FALSE),IF(AG5027="DAP Taiwan &amp; American ports",VLOOKUP(D5027,'[1]Wheels $'!$A:$L,10,FALSE),IF(AG5027="EXW Jalco (Asian Rims)",VLOOKUP(D5027,'[1]Wheels $'!$A:$L,11,FALSE),IF(AG5027="C&amp;F Taiwan (Asian Rims)",VLOOKUP(D5027,'[1]Wheels $'!$A:$L,12,FALSE),"")))))))</f>
        <v>0</v>
      </c>
      <c r="AI5027" s="29" t="str">
        <f>IF(ISBLANK(E5027),"0",IF(AG5027="EXW Romania",VLOOKUP(E5027,'[1]Wheels €'!$A:$J,9,FALSE),IF(AG5027="DDP Europe",VLOOKUP(E5027,'[1]Wheels €'!$A:$J,10,FALSE),IF(AG5027="EXW Asia",VLOOKUP(E5027,'[1]Wheels $'!$A:$L,9,FALSE),IF(AG5027="DAP Taiwan &amp; American ports",VLOOKUP(E5027,'[1]Wheels $'!$A:$L,10,FALSE),IF(AG5027="EXW Jalco (Asian Rims)",VLOOKUP(E5027,'[1]Wheels $'!$A:$L,11,FALSE),IF(AG5027="C&amp;F Taiwan (Asian Rims)",VLOOKUP(E5027,'[1]Wheels $'!$A:$L,12,FALSE),"")))))))</f>
        <v>0</v>
      </c>
      <c r="AJ5027" s="30">
        <f t="shared" si="1"/>
        <v>0</v>
      </c>
      <c r="AK5027" s="31">
        <f t="shared" si="11"/>
        <v>0</v>
      </c>
      <c r="AL5027" s="32">
        <f t="shared" si="2"/>
        <v>0</v>
      </c>
      <c r="AM5027" s="33">
        <f t="shared" si="3"/>
        <v>0</v>
      </c>
      <c r="AN5027" s="34"/>
      <c r="AO5027" s="35">
        <f t="shared" si="4"/>
        <v>0</v>
      </c>
      <c r="AP5027" s="36">
        <f t="shared" si="4"/>
        <v>0</v>
      </c>
      <c r="AQ5027" s="37">
        <f t="shared" si="5"/>
        <v>0</v>
      </c>
      <c r="AR5027" s="38"/>
      <c r="AS5027" s="39">
        <f t="shared" si="6"/>
        <v>0</v>
      </c>
      <c r="AT5027" s="40">
        <f t="shared" si="6"/>
        <v>0</v>
      </c>
      <c r="AU5027" s="41">
        <f t="shared" si="7"/>
        <v>0</v>
      </c>
      <c r="AV5027" s="42">
        <f t="shared" si="8"/>
        <v>0</v>
      </c>
      <c r="AW5027" s="43">
        <f t="shared" si="9"/>
        <v>0</v>
      </c>
      <c r="AX5027" s="44"/>
      <c r="AY5027" s="45">
        <f t="shared" si="10"/>
        <v>0</v>
      </c>
      <c r="AZ5027" s="7"/>
    </row>
    <row r="5028" spans="1:52">
      <c r="A5028" s="8" t="str">
        <f>IF(AND(ISBLANK(D5028),ISBLANK(E5028)),"",IF(ISBLANK(D5028),VLOOKUP(E5028,'[1]Wheels €'!$A:$J,2,FALSE),IF(ISBLANK(E5028),VLOOKUP(D5028,'[1]Wheels €'!$A:$J,2,FALSE),VLOOKUP(D5028,'[1]Wheels €'!$A:$J,2,FALSE))))</f>
        <v/>
      </c>
      <c r="B5028" s="8" t="str">
        <f>IF(ISBLANK(D5028),"",VLOOKUP(D5028,'[1]Wheels €'!A:J,3,FALSE))</f>
        <v/>
      </c>
      <c r="C5028" s="8" t="str">
        <f>IF(ISBLANK(E5028),"",VLOOKUP(E5028,'[1]Wheels €'!A:J,3,FALSE))</f>
        <v/>
      </c>
      <c r="D5028" s="9"/>
      <c r="E5028" s="9"/>
      <c r="F5028" s="10"/>
      <c r="G5028" s="11"/>
      <c r="H5028" s="12"/>
      <c r="I5028" s="11"/>
      <c r="J5028" s="10"/>
      <c r="K5028" s="89"/>
      <c r="L5028" s="90"/>
      <c r="M5028" s="90"/>
      <c r="N5028" s="90"/>
      <c r="O5028" s="17" t="str">
        <f t="shared" si="0"/>
        <v/>
      </c>
      <c r="P5028" s="91"/>
      <c r="Q5028" s="91"/>
      <c r="R5028" s="100"/>
      <c r="S5028" s="91"/>
      <c r="T5028" s="92"/>
      <c r="U5028" s="10"/>
      <c r="V5028" s="101"/>
      <c r="W5028" s="13"/>
      <c r="X5028" s="102"/>
      <c r="Y5028" s="103"/>
      <c r="Z5028" s="96"/>
      <c r="AA5028" s="97"/>
      <c r="AB5028" s="98"/>
      <c r="AC5028" s="104"/>
      <c r="AD5028" s="96"/>
      <c r="AE5028" s="97"/>
      <c r="AF5028" s="104"/>
      <c r="AG5028" s="99"/>
      <c r="AH5028" s="28" t="str">
        <f>IF(ISBLANK(D5028),"0",IF(AG5028="EXW Romania",VLOOKUP(D5028,'[1]Wheels €'!$A:$J,9,FALSE),IF(AG5028="DDP Europe",VLOOKUP(D5028,'[1]Wheels €'!$A:$J,10,FALSE),IF(AG5028="EXW Asia",VLOOKUP(D5028,'[1]Wheels $'!$A:$L,9,FALSE),IF(AG5028="DAP Taiwan &amp; American ports",VLOOKUP(D5028,'[1]Wheels $'!$A:$L,10,FALSE),IF(AG5028="EXW Jalco (Asian Rims)",VLOOKUP(D5028,'[1]Wheels $'!$A:$L,11,FALSE),IF(AG5028="C&amp;F Taiwan (Asian Rims)",VLOOKUP(D5028,'[1]Wheels $'!$A:$L,12,FALSE),"")))))))</f>
        <v>0</v>
      </c>
      <c r="AI5028" s="29" t="str">
        <f>IF(ISBLANK(E5028),"0",IF(AG5028="EXW Romania",VLOOKUP(E5028,'[1]Wheels €'!$A:$J,9,FALSE),IF(AG5028="DDP Europe",VLOOKUP(E5028,'[1]Wheels €'!$A:$J,10,FALSE),IF(AG5028="EXW Asia",VLOOKUP(E5028,'[1]Wheels $'!$A:$L,9,FALSE),IF(AG5028="DAP Taiwan &amp; American ports",VLOOKUP(E5028,'[1]Wheels $'!$A:$L,10,FALSE),IF(AG5028="EXW Jalco (Asian Rims)",VLOOKUP(E5028,'[1]Wheels $'!$A:$L,11,FALSE),IF(AG5028="C&amp;F Taiwan (Asian Rims)",VLOOKUP(E5028,'[1]Wheels $'!$A:$L,12,FALSE),"")))))))</f>
        <v>0</v>
      </c>
      <c r="AJ5028" s="30">
        <f t="shared" si="1"/>
        <v>0</v>
      </c>
      <c r="AK5028" s="31">
        <f t="shared" si="11"/>
        <v>0</v>
      </c>
      <c r="AL5028" s="32">
        <f t="shared" si="2"/>
        <v>0</v>
      </c>
      <c r="AM5028" s="33">
        <f t="shared" si="3"/>
        <v>0</v>
      </c>
      <c r="AN5028" s="34"/>
      <c r="AO5028" s="35">
        <f t="shared" si="4"/>
        <v>0</v>
      </c>
      <c r="AP5028" s="36">
        <f t="shared" si="4"/>
        <v>0</v>
      </c>
      <c r="AQ5028" s="37">
        <f t="shared" si="5"/>
        <v>0</v>
      </c>
      <c r="AR5028" s="38"/>
      <c r="AS5028" s="39">
        <f t="shared" si="6"/>
        <v>0</v>
      </c>
      <c r="AT5028" s="40">
        <f t="shared" si="6"/>
        <v>0</v>
      </c>
      <c r="AU5028" s="41">
        <f t="shared" si="7"/>
        <v>0</v>
      </c>
      <c r="AV5028" s="42">
        <f t="shared" si="8"/>
        <v>0</v>
      </c>
      <c r="AW5028" s="43">
        <f t="shared" si="9"/>
        <v>0</v>
      </c>
      <c r="AX5028" s="44"/>
      <c r="AY5028" s="45">
        <f t="shared" si="10"/>
        <v>0</v>
      </c>
      <c r="AZ5028" s="7"/>
    </row>
    <row r="5029" spans="1:52">
      <c r="A5029" s="8" t="str">
        <f>IF(AND(ISBLANK(D5029),ISBLANK(E5029)),"",IF(ISBLANK(D5029),VLOOKUP(E5029,'[1]Wheels €'!$A:$J,2,FALSE),IF(ISBLANK(E5029),VLOOKUP(D5029,'[1]Wheels €'!$A:$J,2,FALSE),VLOOKUP(D5029,'[1]Wheels €'!$A:$J,2,FALSE))))</f>
        <v/>
      </c>
      <c r="B5029" s="8" t="str">
        <f>IF(ISBLANK(D5029),"",VLOOKUP(D5029,'[1]Wheels €'!A:J,3,FALSE))</f>
        <v/>
      </c>
      <c r="C5029" s="8" t="str">
        <f>IF(ISBLANK(E5029),"",VLOOKUP(E5029,'[1]Wheels €'!A:J,3,FALSE))</f>
        <v/>
      </c>
      <c r="D5029" s="9"/>
      <c r="E5029" s="9"/>
      <c r="F5029" s="10"/>
      <c r="G5029" s="11"/>
      <c r="H5029" s="12"/>
      <c r="I5029" s="11"/>
      <c r="J5029" s="10"/>
      <c r="K5029" s="89"/>
      <c r="L5029" s="90"/>
      <c r="M5029" s="90"/>
      <c r="N5029" s="90"/>
      <c r="O5029" s="17" t="str">
        <f t="shared" si="0"/>
        <v/>
      </c>
      <c r="P5029" s="91"/>
      <c r="Q5029" s="91"/>
      <c r="R5029" s="100"/>
      <c r="S5029" s="91"/>
      <c r="T5029" s="92"/>
      <c r="U5029" s="10"/>
      <c r="V5029" s="101"/>
      <c r="W5029" s="13"/>
      <c r="X5029" s="102"/>
      <c r="Y5029" s="103"/>
      <c r="Z5029" s="96"/>
      <c r="AA5029" s="97"/>
      <c r="AB5029" s="98"/>
      <c r="AC5029" s="104"/>
      <c r="AD5029" s="96"/>
      <c r="AE5029" s="97"/>
      <c r="AF5029" s="104"/>
      <c r="AG5029" s="99"/>
      <c r="AH5029" s="28" t="str">
        <f>IF(ISBLANK(D5029),"0",IF(AG5029="EXW Romania",VLOOKUP(D5029,'[1]Wheels €'!$A:$J,9,FALSE),IF(AG5029="DDP Europe",VLOOKUP(D5029,'[1]Wheels €'!$A:$J,10,FALSE),IF(AG5029="EXW Asia",VLOOKUP(D5029,'[1]Wheels $'!$A:$L,9,FALSE),IF(AG5029="DAP Taiwan &amp; American ports",VLOOKUP(D5029,'[1]Wheels $'!$A:$L,10,FALSE),IF(AG5029="EXW Jalco (Asian Rims)",VLOOKUP(D5029,'[1]Wheels $'!$A:$L,11,FALSE),IF(AG5029="C&amp;F Taiwan (Asian Rims)",VLOOKUP(D5029,'[1]Wheels $'!$A:$L,12,FALSE),"")))))))</f>
        <v>0</v>
      </c>
      <c r="AI5029" s="29" t="str">
        <f>IF(ISBLANK(E5029),"0",IF(AG5029="EXW Romania",VLOOKUP(E5029,'[1]Wheels €'!$A:$J,9,FALSE),IF(AG5029="DDP Europe",VLOOKUP(E5029,'[1]Wheels €'!$A:$J,10,FALSE),IF(AG5029="EXW Asia",VLOOKUP(E5029,'[1]Wheels $'!$A:$L,9,FALSE),IF(AG5029="DAP Taiwan &amp; American ports",VLOOKUP(E5029,'[1]Wheels $'!$A:$L,10,FALSE),IF(AG5029="EXW Jalco (Asian Rims)",VLOOKUP(E5029,'[1]Wheels $'!$A:$L,11,FALSE),IF(AG5029="C&amp;F Taiwan (Asian Rims)",VLOOKUP(E5029,'[1]Wheels $'!$A:$L,12,FALSE),"")))))))</f>
        <v>0</v>
      </c>
      <c r="AJ5029" s="30">
        <f t="shared" si="1"/>
        <v>0</v>
      </c>
      <c r="AK5029" s="31">
        <f t="shared" si="11"/>
        <v>0</v>
      </c>
      <c r="AL5029" s="32">
        <f t="shared" si="2"/>
        <v>0</v>
      </c>
      <c r="AM5029" s="33">
        <f t="shared" si="3"/>
        <v>0</v>
      </c>
      <c r="AN5029" s="34"/>
      <c r="AO5029" s="35">
        <f t="shared" si="4"/>
        <v>0</v>
      </c>
      <c r="AP5029" s="36">
        <f t="shared" si="4"/>
        <v>0</v>
      </c>
      <c r="AQ5029" s="37">
        <f t="shared" si="5"/>
        <v>0</v>
      </c>
      <c r="AR5029" s="38"/>
      <c r="AS5029" s="39">
        <f t="shared" si="6"/>
        <v>0</v>
      </c>
      <c r="AT5029" s="40">
        <f t="shared" si="6"/>
        <v>0</v>
      </c>
      <c r="AU5029" s="41">
        <f t="shared" si="7"/>
        <v>0</v>
      </c>
      <c r="AV5029" s="42">
        <f t="shared" si="8"/>
        <v>0</v>
      </c>
      <c r="AW5029" s="43">
        <f t="shared" si="9"/>
        <v>0</v>
      </c>
      <c r="AX5029" s="44"/>
      <c r="AY5029" s="45">
        <f t="shared" si="10"/>
        <v>0</v>
      </c>
      <c r="AZ5029" s="7"/>
    </row>
    <row r="5030" spans="1:52">
      <c r="A5030" s="8" t="str">
        <f>IF(AND(ISBLANK(D5030),ISBLANK(E5030)),"",IF(ISBLANK(D5030),VLOOKUP(E5030,'[1]Wheels €'!$A:$J,2,FALSE),IF(ISBLANK(E5030),VLOOKUP(D5030,'[1]Wheels €'!$A:$J,2,FALSE),VLOOKUP(D5030,'[1]Wheels €'!$A:$J,2,FALSE))))</f>
        <v/>
      </c>
      <c r="B5030" s="8" t="str">
        <f>IF(ISBLANK(D5030),"",VLOOKUP(D5030,'[1]Wheels €'!A:J,3,FALSE))</f>
        <v/>
      </c>
      <c r="C5030" s="8" t="str">
        <f>IF(ISBLANK(E5030),"",VLOOKUP(E5030,'[1]Wheels €'!A:J,3,FALSE))</f>
        <v/>
      </c>
      <c r="D5030" s="9"/>
      <c r="E5030" s="9"/>
      <c r="F5030" s="10"/>
      <c r="G5030" s="11"/>
      <c r="H5030" s="12"/>
      <c r="I5030" s="11"/>
      <c r="J5030" s="10"/>
      <c r="K5030" s="89"/>
      <c r="L5030" s="90"/>
      <c r="M5030" s="90"/>
      <c r="N5030" s="90"/>
      <c r="O5030" s="17" t="str">
        <f t="shared" si="0"/>
        <v/>
      </c>
      <c r="P5030" s="91"/>
      <c r="Q5030" s="91"/>
      <c r="R5030" s="100"/>
      <c r="S5030" s="91"/>
      <c r="T5030" s="92"/>
      <c r="U5030" s="10"/>
      <c r="V5030" s="101"/>
      <c r="W5030" s="13"/>
      <c r="X5030" s="102"/>
      <c r="Y5030" s="103"/>
      <c r="Z5030" s="96"/>
      <c r="AA5030" s="97"/>
      <c r="AB5030" s="98"/>
      <c r="AC5030" s="104"/>
      <c r="AD5030" s="96"/>
      <c r="AE5030" s="97"/>
      <c r="AF5030" s="104"/>
      <c r="AG5030" s="99"/>
      <c r="AH5030" s="28" t="str">
        <f>IF(ISBLANK(D5030),"0",IF(AG5030="EXW Romania",VLOOKUP(D5030,'[1]Wheels €'!$A:$J,9,FALSE),IF(AG5030="DDP Europe",VLOOKUP(D5030,'[1]Wheels €'!$A:$J,10,FALSE),IF(AG5030="EXW Asia",VLOOKUP(D5030,'[1]Wheels $'!$A:$L,9,FALSE),IF(AG5030="DAP Taiwan &amp; American ports",VLOOKUP(D5030,'[1]Wheels $'!$A:$L,10,FALSE),IF(AG5030="EXW Jalco (Asian Rims)",VLOOKUP(D5030,'[1]Wheels $'!$A:$L,11,FALSE),IF(AG5030="C&amp;F Taiwan (Asian Rims)",VLOOKUP(D5030,'[1]Wheels $'!$A:$L,12,FALSE),"")))))))</f>
        <v>0</v>
      </c>
      <c r="AI5030" s="29" t="str">
        <f>IF(ISBLANK(E5030),"0",IF(AG5030="EXW Romania",VLOOKUP(E5030,'[1]Wheels €'!$A:$J,9,FALSE),IF(AG5030="DDP Europe",VLOOKUP(E5030,'[1]Wheels €'!$A:$J,10,FALSE),IF(AG5030="EXW Asia",VLOOKUP(E5030,'[1]Wheels $'!$A:$L,9,FALSE),IF(AG5030="DAP Taiwan &amp; American ports",VLOOKUP(E5030,'[1]Wheels $'!$A:$L,10,FALSE),IF(AG5030="EXW Jalco (Asian Rims)",VLOOKUP(E5030,'[1]Wheels $'!$A:$L,11,FALSE),IF(AG5030="C&amp;F Taiwan (Asian Rims)",VLOOKUP(E5030,'[1]Wheels $'!$A:$L,12,FALSE),"")))))))</f>
        <v>0</v>
      </c>
      <c r="AJ5030" s="30">
        <f t="shared" si="1"/>
        <v>0</v>
      </c>
      <c r="AK5030" s="31">
        <f t="shared" si="11"/>
        <v>0</v>
      </c>
      <c r="AL5030" s="32">
        <f t="shared" si="2"/>
        <v>0</v>
      </c>
      <c r="AM5030" s="33">
        <f t="shared" si="3"/>
        <v>0</v>
      </c>
      <c r="AN5030" s="34"/>
      <c r="AO5030" s="35">
        <f t="shared" si="4"/>
        <v>0</v>
      </c>
      <c r="AP5030" s="36">
        <f t="shared" si="4"/>
        <v>0</v>
      </c>
      <c r="AQ5030" s="37">
        <f t="shared" si="5"/>
        <v>0</v>
      </c>
      <c r="AR5030" s="38"/>
      <c r="AS5030" s="39">
        <f t="shared" si="6"/>
        <v>0</v>
      </c>
      <c r="AT5030" s="40">
        <f t="shared" si="6"/>
        <v>0</v>
      </c>
      <c r="AU5030" s="41">
        <f t="shared" si="7"/>
        <v>0</v>
      </c>
      <c r="AV5030" s="42">
        <f t="shared" si="8"/>
        <v>0</v>
      </c>
      <c r="AW5030" s="43">
        <f t="shared" si="9"/>
        <v>0</v>
      </c>
      <c r="AX5030" s="44"/>
      <c r="AY5030" s="45">
        <f t="shared" si="10"/>
        <v>0</v>
      </c>
      <c r="AZ5030" s="7"/>
    </row>
    <row r="5031" spans="1:52">
      <c r="A5031" s="8" t="str">
        <f>IF(AND(ISBLANK(D5031),ISBLANK(E5031)),"",IF(ISBLANK(D5031),VLOOKUP(E5031,'[1]Wheels €'!$A:$J,2,FALSE),IF(ISBLANK(E5031),VLOOKUP(D5031,'[1]Wheels €'!$A:$J,2,FALSE),VLOOKUP(D5031,'[1]Wheels €'!$A:$J,2,FALSE))))</f>
        <v/>
      </c>
      <c r="B5031" s="8" t="str">
        <f>IF(ISBLANK(D5031),"",VLOOKUP(D5031,'[1]Wheels €'!A:J,3,FALSE))</f>
        <v/>
      </c>
      <c r="C5031" s="8" t="str">
        <f>IF(ISBLANK(E5031),"",VLOOKUP(E5031,'[1]Wheels €'!A:J,3,FALSE))</f>
        <v/>
      </c>
      <c r="D5031" s="9"/>
      <c r="E5031" s="9"/>
      <c r="F5031" s="10"/>
      <c r="G5031" s="11"/>
      <c r="H5031" s="12"/>
      <c r="I5031" s="11"/>
      <c r="J5031" s="10"/>
      <c r="K5031" s="89"/>
      <c r="L5031" s="90"/>
      <c r="M5031" s="90"/>
      <c r="N5031" s="90"/>
      <c r="O5031" s="17" t="str">
        <f t="shared" si="0"/>
        <v/>
      </c>
      <c r="P5031" s="91"/>
      <c r="Q5031" s="91"/>
      <c r="R5031" s="100"/>
      <c r="S5031" s="91"/>
      <c r="T5031" s="92"/>
      <c r="U5031" s="10"/>
      <c r="V5031" s="101"/>
      <c r="W5031" s="13"/>
      <c r="X5031" s="102"/>
      <c r="Y5031" s="103"/>
      <c r="Z5031" s="96"/>
      <c r="AA5031" s="97"/>
      <c r="AB5031" s="98"/>
      <c r="AC5031" s="104"/>
      <c r="AD5031" s="96"/>
      <c r="AE5031" s="97"/>
      <c r="AF5031" s="104"/>
      <c r="AG5031" s="99"/>
      <c r="AH5031" s="28" t="str">
        <f>IF(ISBLANK(D5031),"0",IF(AG5031="EXW Romania",VLOOKUP(D5031,'[1]Wheels €'!$A:$J,9,FALSE),IF(AG5031="DDP Europe",VLOOKUP(D5031,'[1]Wheels €'!$A:$J,10,FALSE),IF(AG5031="EXW Asia",VLOOKUP(D5031,'[1]Wheels $'!$A:$L,9,FALSE),IF(AG5031="DAP Taiwan &amp; American ports",VLOOKUP(D5031,'[1]Wheels $'!$A:$L,10,FALSE),IF(AG5031="EXW Jalco (Asian Rims)",VLOOKUP(D5031,'[1]Wheels $'!$A:$L,11,FALSE),IF(AG5031="C&amp;F Taiwan (Asian Rims)",VLOOKUP(D5031,'[1]Wheels $'!$A:$L,12,FALSE),"")))))))</f>
        <v>0</v>
      </c>
      <c r="AI5031" s="29" t="str">
        <f>IF(ISBLANK(E5031),"0",IF(AG5031="EXW Romania",VLOOKUP(E5031,'[1]Wheels €'!$A:$J,9,FALSE),IF(AG5031="DDP Europe",VLOOKUP(E5031,'[1]Wheels €'!$A:$J,10,FALSE),IF(AG5031="EXW Asia",VLOOKUP(E5031,'[1]Wheels $'!$A:$L,9,FALSE),IF(AG5031="DAP Taiwan &amp; American ports",VLOOKUP(E5031,'[1]Wheels $'!$A:$L,10,FALSE),IF(AG5031="EXW Jalco (Asian Rims)",VLOOKUP(E5031,'[1]Wheels $'!$A:$L,11,FALSE),IF(AG5031="C&amp;F Taiwan (Asian Rims)",VLOOKUP(E5031,'[1]Wheels $'!$A:$L,12,FALSE),"")))))))</f>
        <v>0</v>
      </c>
      <c r="AJ5031" s="30">
        <f t="shared" si="1"/>
        <v>0</v>
      </c>
      <c r="AK5031" s="31">
        <f t="shared" si="11"/>
        <v>0</v>
      </c>
      <c r="AL5031" s="32">
        <f t="shared" si="2"/>
        <v>0</v>
      </c>
      <c r="AM5031" s="33">
        <f t="shared" si="3"/>
        <v>0</v>
      </c>
      <c r="AN5031" s="34"/>
      <c r="AO5031" s="35">
        <f t="shared" si="4"/>
        <v>0</v>
      </c>
      <c r="AP5031" s="36">
        <f t="shared" si="4"/>
        <v>0</v>
      </c>
      <c r="AQ5031" s="37">
        <f t="shared" si="5"/>
        <v>0</v>
      </c>
      <c r="AR5031" s="38"/>
      <c r="AS5031" s="39">
        <f t="shared" si="6"/>
        <v>0</v>
      </c>
      <c r="AT5031" s="40">
        <f t="shared" si="6"/>
        <v>0</v>
      </c>
      <c r="AU5031" s="41">
        <f t="shared" si="7"/>
        <v>0</v>
      </c>
      <c r="AV5031" s="42">
        <f t="shared" si="8"/>
        <v>0</v>
      </c>
      <c r="AW5031" s="43">
        <f t="shared" si="9"/>
        <v>0</v>
      </c>
      <c r="AX5031" s="44"/>
      <c r="AY5031" s="45">
        <f t="shared" si="10"/>
        <v>0</v>
      </c>
      <c r="AZ5031" s="7"/>
    </row>
    <row r="5032" spans="1:52">
      <c r="A5032" s="8" t="str">
        <f>IF(AND(ISBLANK(D5032),ISBLANK(E5032)),"",IF(ISBLANK(D5032),VLOOKUP(E5032,'[1]Wheels €'!$A:$J,2,FALSE),IF(ISBLANK(E5032),VLOOKUP(D5032,'[1]Wheels €'!$A:$J,2,FALSE),VLOOKUP(D5032,'[1]Wheels €'!$A:$J,2,FALSE))))</f>
        <v/>
      </c>
      <c r="B5032" s="8" t="str">
        <f>IF(ISBLANK(D5032),"",VLOOKUP(D5032,'[1]Wheels €'!A:J,3,FALSE))</f>
        <v/>
      </c>
      <c r="C5032" s="8" t="str">
        <f>IF(ISBLANK(E5032),"",VLOOKUP(E5032,'[1]Wheels €'!A:J,3,FALSE))</f>
        <v/>
      </c>
      <c r="D5032" s="9"/>
      <c r="E5032" s="9"/>
      <c r="F5032" s="10"/>
      <c r="G5032" s="11"/>
      <c r="H5032" s="12"/>
      <c r="I5032" s="11"/>
      <c r="J5032" s="10"/>
      <c r="K5032" s="89"/>
      <c r="L5032" s="90"/>
      <c r="M5032" s="90"/>
      <c r="N5032" s="90"/>
      <c r="O5032" s="17" t="str">
        <f t="shared" si="0"/>
        <v/>
      </c>
      <c r="P5032" s="91"/>
      <c r="Q5032" s="91"/>
      <c r="R5032" s="100"/>
      <c r="S5032" s="91"/>
      <c r="T5032" s="92"/>
      <c r="U5032" s="10"/>
      <c r="V5032" s="101"/>
      <c r="W5032" s="13"/>
      <c r="X5032" s="102"/>
      <c r="Y5032" s="103"/>
      <c r="Z5032" s="96"/>
      <c r="AA5032" s="97"/>
      <c r="AB5032" s="98"/>
      <c r="AC5032" s="104"/>
      <c r="AD5032" s="96"/>
      <c r="AE5032" s="97"/>
      <c r="AF5032" s="104"/>
      <c r="AG5032" s="99"/>
      <c r="AH5032" s="28" t="str">
        <f>IF(ISBLANK(D5032),"0",IF(AG5032="EXW Romania",VLOOKUP(D5032,'[1]Wheels €'!$A:$J,9,FALSE),IF(AG5032="DDP Europe",VLOOKUP(D5032,'[1]Wheels €'!$A:$J,10,FALSE),IF(AG5032="EXW Asia",VLOOKUP(D5032,'[1]Wheels $'!$A:$L,9,FALSE),IF(AG5032="DAP Taiwan &amp; American ports",VLOOKUP(D5032,'[1]Wheels $'!$A:$L,10,FALSE),IF(AG5032="EXW Jalco (Asian Rims)",VLOOKUP(D5032,'[1]Wheels $'!$A:$L,11,FALSE),IF(AG5032="C&amp;F Taiwan (Asian Rims)",VLOOKUP(D5032,'[1]Wheels $'!$A:$L,12,FALSE),"")))))))</f>
        <v>0</v>
      </c>
      <c r="AI5032" s="29" t="str">
        <f>IF(ISBLANK(E5032),"0",IF(AG5032="EXW Romania",VLOOKUP(E5032,'[1]Wheels €'!$A:$J,9,FALSE),IF(AG5032="DDP Europe",VLOOKUP(E5032,'[1]Wheels €'!$A:$J,10,FALSE),IF(AG5032="EXW Asia",VLOOKUP(E5032,'[1]Wheels $'!$A:$L,9,FALSE),IF(AG5032="DAP Taiwan &amp; American ports",VLOOKUP(E5032,'[1]Wheels $'!$A:$L,10,FALSE),IF(AG5032="EXW Jalco (Asian Rims)",VLOOKUP(E5032,'[1]Wheels $'!$A:$L,11,FALSE),IF(AG5032="C&amp;F Taiwan (Asian Rims)",VLOOKUP(E5032,'[1]Wheels $'!$A:$L,12,FALSE),"")))))))</f>
        <v>0</v>
      </c>
      <c r="AJ5032" s="30">
        <f t="shared" si="1"/>
        <v>0</v>
      </c>
      <c r="AK5032" s="31">
        <f t="shared" si="11"/>
        <v>0</v>
      </c>
      <c r="AL5032" s="32">
        <f t="shared" si="2"/>
        <v>0</v>
      </c>
      <c r="AM5032" s="33">
        <f t="shared" si="3"/>
        <v>0</v>
      </c>
      <c r="AN5032" s="34"/>
      <c r="AO5032" s="35">
        <f t="shared" si="4"/>
        <v>0</v>
      </c>
      <c r="AP5032" s="36">
        <f t="shared" si="4"/>
        <v>0</v>
      </c>
      <c r="AQ5032" s="37">
        <f t="shared" si="5"/>
        <v>0</v>
      </c>
      <c r="AR5032" s="38"/>
      <c r="AS5032" s="39">
        <f t="shared" si="6"/>
        <v>0</v>
      </c>
      <c r="AT5032" s="40">
        <f t="shared" si="6"/>
        <v>0</v>
      </c>
      <c r="AU5032" s="41">
        <f t="shared" si="7"/>
        <v>0</v>
      </c>
      <c r="AV5032" s="42">
        <f t="shared" si="8"/>
        <v>0</v>
      </c>
      <c r="AW5032" s="43">
        <f t="shared" si="9"/>
        <v>0</v>
      </c>
      <c r="AX5032" s="44"/>
      <c r="AY5032" s="45">
        <f t="shared" si="10"/>
        <v>0</v>
      </c>
      <c r="AZ5032" s="7"/>
    </row>
    <row r="5033" spans="1:52">
      <c r="A5033" s="8" t="str">
        <f>IF(AND(ISBLANK(D5033),ISBLANK(E5033)),"",IF(ISBLANK(D5033),VLOOKUP(E5033,'[1]Wheels €'!$A:$J,2,FALSE),IF(ISBLANK(E5033),VLOOKUP(D5033,'[1]Wheels €'!$A:$J,2,FALSE),VLOOKUP(D5033,'[1]Wheels €'!$A:$J,2,FALSE))))</f>
        <v/>
      </c>
      <c r="B5033" s="8" t="str">
        <f>IF(ISBLANK(D5033),"",VLOOKUP(D5033,'[1]Wheels €'!A:J,3,FALSE))</f>
        <v/>
      </c>
      <c r="C5033" s="8" t="str">
        <f>IF(ISBLANK(E5033),"",VLOOKUP(E5033,'[1]Wheels €'!A:J,3,FALSE))</f>
        <v/>
      </c>
      <c r="D5033" s="9"/>
      <c r="E5033" s="9"/>
      <c r="F5033" s="10"/>
      <c r="G5033" s="11"/>
      <c r="H5033" s="12"/>
      <c r="I5033" s="11"/>
      <c r="J5033" s="10"/>
      <c r="K5033" s="89"/>
      <c r="L5033" s="90"/>
      <c r="M5033" s="90"/>
      <c r="N5033" s="90"/>
      <c r="O5033" s="17" t="str">
        <f t="shared" si="0"/>
        <v/>
      </c>
      <c r="P5033" s="91"/>
      <c r="Q5033" s="91"/>
      <c r="R5033" s="100"/>
      <c r="S5033" s="91"/>
      <c r="T5033" s="92"/>
      <c r="U5033" s="10"/>
      <c r="V5033" s="101"/>
      <c r="W5033" s="13"/>
      <c r="X5033" s="102"/>
      <c r="Y5033" s="103"/>
      <c r="Z5033" s="96"/>
      <c r="AA5033" s="97"/>
      <c r="AB5033" s="98"/>
      <c r="AC5033" s="104"/>
      <c r="AD5033" s="96"/>
      <c r="AE5033" s="97"/>
      <c r="AF5033" s="104"/>
      <c r="AG5033" s="99"/>
      <c r="AH5033" s="28" t="str">
        <f>IF(ISBLANK(D5033),"0",IF(AG5033="EXW Romania",VLOOKUP(D5033,'[1]Wheels €'!$A:$J,9,FALSE),IF(AG5033="DDP Europe",VLOOKUP(D5033,'[1]Wheels €'!$A:$J,10,FALSE),IF(AG5033="EXW Asia",VLOOKUP(D5033,'[1]Wheels $'!$A:$L,9,FALSE),IF(AG5033="DAP Taiwan &amp; American ports",VLOOKUP(D5033,'[1]Wheels $'!$A:$L,10,FALSE),IF(AG5033="EXW Jalco (Asian Rims)",VLOOKUP(D5033,'[1]Wheels $'!$A:$L,11,FALSE),IF(AG5033="C&amp;F Taiwan (Asian Rims)",VLOOKUP(D5033,'[1]Wheels $'!$A:$L,12,FALSE),"")))))))</f>
        <v>0</v>
      </c>
      <c r="AI5033" s="29" t="str">
        <f>IF(ISBLANK(E5033),"0",IF(AG5033="EXW Romania",VLOOKUP(E5033,'[1]Wheels €'!$A:$J,9,FALSE),IF(AG5033="DDP Europe",VLOOKUP(E5033,'[1]Wheels €'!$A:$J,10,FALSE),IF(AG5033="EXW Asia",VLOOKUP(E5033,'[1]Wheels $'!$A:$L,9,FALSE),IF(AG5033="DAP Taiwan &amp; American ports",VLOOKUP(E5033,'[1]Wheels $'!$A:$L,10,FALSE),IF(AG5033="EXW Jalco (Asian Rims)",VLOOKUP(E5033,'[1]Wheels $'!$A:$L,11,FALSE),IF(AG5033="C&amp;F Taiwan (Asian Rims)",VLOOKUP(E5033,'[1]Wheels $'!$A:$L,12,FALSE),"")))))))</f>
        <v>0</v>
      </c>
      <c r="AJ5033" s="30">
        <f t="shared" si="1"/>
        <v>0</v>
      </c>
      <c r="AK5033" s="31">
        <f t="shared" si="11"/>
        <v>0</v>
      </c>
      <c r="AL5033" s="32">
        <f t="shared" si="2"/>
        <v>0</v>
      </c>
      <c r="AM5033" s="33">
        <f t="shared" si="3"/>
        <v>0</v>
      </c>
      <c r="AN5033" s="34"/>
      <c r="AO5033" s="35">
        <f t="shared" si="4"/>
        <v>0</v>
      </c>
      <c r="AP5033" s="36">
        <f t="shared" si="4"/>
        <v>0</v>
      </c>
      <c r="AQ5033" s="37">
        <f t="shared" si="5"/>
        <v>0</v>
      </c>
      <c r="AR5033" s="38"/>
      <c r="AS5033" s="39">
        <f t="shared" si="6"/>
        <v>0</v>
      </c>
      <c r="AT5033" s="40">
        <f t="shared" si="6"/>
        <v>0</v>
      </c>
      <c r="AU5033" s="41">
        <f t="shared" si="7"/>
        <v>0</v>
      </c>
      <c r="AV5033" s="42">
        <f t="shared" si="8"/>
        <v>0</v>
      </c>
      <c r="AW5033" s="43">
        <f t="shared" si="9"/>
        <v>0</v>
      </c>
      <c r="AX5033" s="44"/>
      <c r="AY5033" s="45">
        <f t="shared" si="10"/>
        <v>0</v>
      </c>
      <c r="AZ5033" s="7"/>
    </row>
    <row r="5034" spans="1:52">
      <c r="A5034" s="8" t="str">
        <f>IF(AND(ISBLANK(D5034),ISBLANK(E5034)),"",IF(ISBLANK(D5034),VLOOKUP(E5034,'[1]Wheels €'!$A:$J,2,FALSE),IF(ISBLANK(E5034),VLOOKUP(D5034,'[1]Wheels €'!$A:$J,2,FALSE),VLOOKUP(D5034,'[1]Wheels €'!$A:$J,2,FALSE))))</f>
        <v/>
      </c>
      <c r="B5034" s="8" t="str">
        <f>IF(ISBLANK(D5034),"",VLOOKUP(D5034,'[1]Wheels €'!A:J,3,FALSE))</f>
        <v/>
      </c>
      <c r="C5034" s="8" t="str">
        <f>IF(ISBLANK(E5034),"",VLOOKUP(E5034,'[1]Wheels €'!A:J,3,FALSE))</f>
        <v/>
      </c>
      <c r="D5034" s="9"/>
      <c r="E5034" s="9"/>
      <c r="F5034" s="10"/>
      <c r="G5034" s="11"/>
      <c r="H5034" s="12"/>
      <c r="I5034" s="11"/>
      <c r="J5034" s="10"/>
      <c r="K5034" s="89"/>
      <c r="L5034" s="90"/>
      <c r="M5034" s="90"/>
      <c r="N5034" s="90"/>
      <c r="O5034" s="17" t="str">
        <f t="shared" si="0"/>
        <v/>
      </c>
      <c r="P5034" s="91"/>
      <c r="Q5034" s="91"/>
      <c r="R5034" s="100"/>
      <c r="S5034" s="91"/>
      <c r="T5034" s="92"/>
      <c r="U5034" s="10"/>
      <c r="V5034" s="101"/>
      <c r="W5034" s="13"/>
      <c r="X5034" s="102"/>
      <c r="Y5034" s="103"/>
      <c r="Z5034" s="96"/>
      <c r="AA5034" s="97"/>
      <c r="AB5034" s="98"/>
      <c r="AC5034" s="104"/>
      <c r="AD5034" s="96"/>
      <c r="AE5034" s="97"/>
      <c r="AF5034" s="104"/>
      <c r="AG5034" s="99"/>
      <c r="AH5034" s="28" t="str">
        <f>IF(ISBLANK(D5034),"0",IF(AG5034="EXW Romania",VLOOKUP(D5034,'[1]Wheels €'!$A:$J,9,FALSE),IF(AG5034="DDP Europe",VLOOKUP(D5034,'[1]Wheels €'!$A:$J,10,FALSE),IF(AG5034="EXW Asia",VLOOKUP(D5034,'[1]Wheels $'!$A:$L,9,FALSE),IF(AG5034="DAP Taiwan &amp; American ports",VLOOKUP(D5034,'[1]Wheels $'!$A:$L,10,FALSE),IF(AG5034="EXW Jalco (Asian Rims)",VLOOKUP(D5034,'[1]Wheels $'!$A:$L,11,FALSE),IF(AG5034="C&amp;F Taiwan (Asian Rims)",VLOOKUP(D5034,'[1]Wheels $'!$A:$L,12,FALSE),"")))))))</f>
        <v>0</v>
      </c>
      <c r="AI5034" s="29" t="str">
        <f>IF(ISBLANK(E5034),"0",IF(AG5034="EXW Romania",VLOOKUP(E5034,'[1]Wheels €'!$A:$J,9,FALSE),IF(AG5034="DDP Europe",VLOOKUP(E5034,'[1]Wheels €'!$A:$J,10,FALSE),IF(AG5034="EXW Asia",VLOOKUP(E5034,'[1]Wheels $'!$A:$L,9,FALSE),IF(AG5034="DAP Taiwan &amp; American ports",VLOOKUP(E5034,'[1]Wheels $'!$A:$L,10,FALSE),IF(AG5034="EXW Jalco (Asian Rims)",VLOOKUP(E5034,'[1]Wheels $'!$A:$L,11,FALSE),IF(AG5034="C&amp;F Taiwan (Asian Rims)",VLOOKUP(E5034,'[1]Wheels $'!$A:$L,12,FALSE),"")))))))</f>
        <v>0</v>
      </c>
      <c r="AJ5034" s="30">
        <f t="shared" si="1"/>
        <v>0</v>
      </c>
      <c r="AK5034" s="31">
        <f t="shared" si="11"/>
        <v>0</v>
      </c>
      <c r="AL5034" s="32">
        <f t="shared" si="2"/>
        <v>0</v>
      </c>
      <c r="AM5034" s="33">
        <f t="shared" si="3"/>
        <v>0</v>
      </c>
      <c r="AN5034" s="34"/>
      <c r="AO5034" s="35">
        <f t="shared" si="4"/>
        <v>0</v>
      </c>
      <c r="AP5034" s="36">
        <f t="shared" si="4"/>
        <v>0</v>
      </c>
      <c r="AQ5034" s="37">
        <f t="shared" si="5"/>
        <v>0</v>
      </c>
      <c r="AR5034" s="38"/>
      <c r="AS5034" s="39">
        <f t="shared" si="6"/>
        <v>0</v>
      </c>
      <c r="AT5034" s="40">
        <f t="shared" si="6"/>
        <v>0</v>
      </c>
      <c r="AU5034" s="41">
        <f t="shared" si="7"/>
        <v>0</v>
      </c>
      <c r="AV5034" s="42">
        <f t="shared" si="8"/>
        <v>0</v>
      </c>
      <c r="AW5034" s="43">
        <f t="shared" si="9"/>
        <v>0</v>
      </c>
      <c r="AX5034" s="44"/>
      <c r="AY5034" s="45">
        <f t="shared" si="10"/>
        <v>0</v>
      </c>
      <c r="AZ5034" s="7"/>
    </row>
    <row r="5035" spans="1:52">
      <c r="A5035" s="8" t="str">
        <f>IF(AND(ISBLANK(D5035),ISBLANK(E5035)),"",IF(ISBLANK(D5035),VLOOKUP(E5035,'[1]Wheels €'!$A:$J,2,FALSE),IF(ISBLANK(E5035),VLOOKUP(D5035,'[1]Wheels €'!$A:$J,2,FALSE),VLOOKUP(D5035,'[1]Wheels €'!$A:$J,2,FALSE))))</f>
        <v/>
      </c>
      <c r="B5035" s="8" t="str">
        <f>IF(ISBLANK(D5035),"",VLOOKUP(D5035,'[1]Wheels €'!A:J,3,FALSE))</f>
        <v/>
      </c>
      <c r="C5035" s="8" t="str">
        <f>IF(ISBLANK(E5035),"",VLOOKUP(E5035,'[1]Wheels €'!A:J,3,FALSE))</f>
        <v/>
      </c>
      <c r="D5035" s="9"/>
      <c r="E5035" s="9"/>
      <c r="F5035" s="10"/>
      <c r="G5035" s="11"/>
      <c r="H5035" s="12"/>
      <c r="I5035" s="11"/>
      <c r="J5035" s="10"/>
      <c r="K5035" s="89"/>
      <c r="L5035" s="90"/>
      <c r="M5035" s="90"/>
      <c r="N5035" s="90"/>
      <c r="O5035" s="17" t="str">
        <f t="shared" si="0"/>
        <v/>
      </c>
      <c r="P5035" s="91"/>
      <c r="Q5035" s="91"/>
      <c r="R5035" s="91"/>
      <c r="S5035" s="91"/>
      <c r="T5035" s="92"/>
      <c r="U5035" s="91"/>
      <c r="V5035" s="93"/>
      <c r="W5035" s="13"/>
      <c r="X5035" s="94"/>
      <c r="Y5035" s="95"/>
      <c r="Z5035" s="96"/>
      <c r="AA5035" s="97"/>
      <c r="AB5035" s="98"/>
      <c r="AC5035" s="104"/>
      <c r="AD5035" s="96"/>
      <c r="AE5035" s="97"/>
      <c r="AF5035" s="104"/>
      <c r="AG5035" s="99"/>
      <c r="AH5035" s="28" t="str">
        <f>IF(ISBLANK(D5035),"0",IF(AG5035="EXW Romania",VLOOKUP(D5035,'[1]Wheels €'!$A:$J,9,FALSE),IF(AG5035="DDP Europe",VLOOKUP(D5035,'[1]Wheels €'!$A:$J,10,FALSE),IF(AG5035="EXW Asia",VLOOKUP(D5035,'[1]Wheels $'!$A:$L,9,FALSE),IF(AG5035="DAP Taiwan &amp; American ports",VLOOKUP(D5035,'[1]Wheels $'!$A:$L,10,FALSE),IF(AG5035="EXW Jalco (Asian Rims)",VLOOKUP(D5035,'[1]Wheels $'!$A:$L,11,FALSE),IF(AG5035="C&amp;F Taiwan (Asian Rims)",VLOOKUP(D5035,'[1]Wheels $'!$A:$L,12,FALSE),"")))))))</f>
        <v>0</v>
      </c>
      <c r="AI5035" s="29" t="str">
        <f>IF(ISBLANK(E5035),"0",IF(AG5035="EXW Romania",VLOOKUP(E5035,'[1]Wheels €'!$A:$J,9,FALSE),IF(AG5035="DDP Europe",VLOOKUP(E5035,'[1]Wheels €'!$A:$J,10,FALSE),IF(AG5035="EXW Asia",VLOOKUP(E5035,'[1]Wheels $'!$A:$L,9,FALSE),IF(AG5035="DAP Taiwan &amp; American ports",VLOOKUP(E5035,'[1]Wheels $'!$A:$L,10,FALSE),IF(AG5035="EXW Jalco (Asian Rims)",VLOOKUP(E5035,'[1]Wheels $'!$A:$L,11,FALSE),IF(AG5035="C&amp;F Taiwan (Asian Rims)",VLOOKUP(E5035,'[1]Wheels $'!$A:$L,12,FALSE),"")))))))</f>
        <v>0</v>
      </c>
      <c r="AJ5035" s="30">
        <f t="shared" si="1"/>
        <v>0</v>
      </c>
      <c r="AK5035" s="31">
        <f t="shared" si="11"/>
        <v>0</v>
      </c>
      <c r="AL5035" s="32">
        <f t="shared" si="2"/>
        <v>0</v>
      </c>
      <c r="AM5035" s="33">
        <f t="shared" si="3"/>
        <v>0</v>
      </c>
      <c r="AN5035" s="105"/>
      <c r="AO5035" s="35">
        <f t="shared" si="4"/>
        <v>0</v>
      </c>
      <c r="AP5035" s="36">
        <f t="shared" si="4"/>
        <v>0</v>
      </c>
      <c r="AQ5035" s="37">
        <f t="shared" si="5"/>
        <v>0</v>
      </c>
      <c r="AR5035" s="38"/>
      <c r="AS5035" s="39">
        <f t="shared" si="6"/>
        <v>0</v>
      </c>
      <c r="AT5035" s="40">
        <f t="shared" si="6"/>
        <v>0</v>
      </c>
      <c r="AU5035" s="41">
        <f t="shared" si="7"/>
        <v>0</v>
      </c>
      <c r="AV5035" s="42">
        <f t="shared" si="8"/>
        <v>0</v>
      </c>
      <c r="AW5035" s="43">
        <f t="shared" si="9"/>
        <v>0</v>
      </c>
      <c r="AX5035" s="44"/>
      <c r="AY5035" s="45">
        <f t="shared" si="10"/>
        <v>0</v>
      </c>
      <c r="AZ5035" s="7"/>
    </row>
    <row r="5036" spans="1:52">
      <c r="A5036" s="8" t="str">
        <f>IF(AND(ISBLANK(D5036),ISBLANK(E5036)),"",IF(ISBLANK(D5036),VLOOKUP(E5036,'[1]Wheels €'!$A:$J,2,FALSE),IF(ISBLANK(E5036),VLOOKUP(D5036,'[1]Wheels €'!$A:$J,2,FALSE),VLOOKUP(D5036,'[1]Wheels €'!$A:$J,2,FALSE))))</f>
        <v/>
      </c>
      <c r="B5036" s="8" t="str">
        <f>IF(ISBLANK(D5036),"",VLOOKUP(D5036,'[1]Wheels €'!A:J,3,FALSE))</f>
        <v/>
      </c>
      <c r="C5036" s="8" t="str">
        <f>IF(ISBLANK(E5036),"",VLOOKUP(E5036,'[1]Wheels €'!A:J,3,FALSE))</f>
        <v/>
      </c>
      <c r="D5036" s="9"/>
      <c r="E5036" s="9"/>
      <c r="F5036" s="10"/>
      <c r="G5036" s="11"/>
      <c r="H5036" s="12"/>
      <c r="I5036" s="11"/>
      <c r="J5036" s="10"/>
      <c r="K5036" s="89"/>
      <c r="L5036" s="90"/>
      <c r="M5036" s="90"/>
      <c r="N5036" s="90"/>
      <c r="O5036" s="17" t="str">
        <f t="shared" si="0"/>
        <v/>
      </c>
      <c r="P5036" s="91"/>
      <c r="Q5036" s="91"/>
      <c r="R5036" s="100"/>
      <c r="S5036" s="91"/>
      <c r="T5036" s="92"/>
      <c r="U5036" s="10"/>
      <c r="V5036" s="101"/>
      <c r="W5036" s="13"/>
      <c r="X5036" s="102"/>
      <c r="Y5036" s="103"/>
      <c r="Z5036" s="96"/>
      <c r="AA5036" s="97"/>
      <c r="AB5036" s="98"/>
      <c r="AC5036" s="104"/>
      <c r="AD5036" s="96"/>
      <c r="AE5036" s="97"/>
      <c r="AF5036" s="104"/>
      <c r="AG5036" s="99"/>
      <c r="AH5036" s="28" t="str">
        <f>IF(ISBLANK(D5036),"0",IF(AG5036="EXW Romania",VLOOKUP(D5036,'[1]Wheels €'!$A:$J,9,FALSE),IF(AG5036="DDP Europe",VLOOKUP(D5036,'[1]Wheels €'!$A:$J,10,FALSE),IF(AG5036="EXW Asia",VLOOKUP(D5036,'[1]Wheels $'!$A:$L,9,FALSE),IF(AG5036="DAP Taiwan &amp; American ports",VLOOKUP(D5036,'[1]Wheels $'!$A:$L,10,FALSE),IF(AG5036="EXW Jalco (Asian Rims)",VLOOKUP(D5036,'[1]Wheels $'!$A:$L,11,FALSE),IF(AG5036="C&amp;F Taiwan (Asian Rims)",VLOOKUP(D5036,'[1]Wheels $'!$A:$L,12,FALSE),"")))))))</f>
        <v>0</v>
      </c>
      <c r="AI5036" s="29" t="str">
        <f>IF(ISBLANK(E5036),"0",IF(AG5036="EXW Romania",VLOOKUP(E5036,'[1]Wheels €'!$A:$J,9,FALSE),IF(AG5036="DDP Europe",VLOOKUP(E5036,'[1]Wheels €'!$A:$J,10,FALSE),IF(AG5036="EXW Asia",VLOOKUP(E5036,'[1]Wheels $'!$A:$L,9,FALSE),IF(AG5036="DAP Taiwan &amp; American ports",VLOOKUP(E5036,'[1]Wheels $'!$A:$L,10,FALSE),IF(AG5036="EXW Jalco (Asian Rims)",VLOOKUP(E5036,'[1]Wheels $'!$A:$L,11,FALSE),IF(AG5036="C&amp;F Taiwan (Asian Rims)",VLOOKUP(E5036,'[1]Wheels $'!$A:$L,12,FALSE),"")))))))</f>
        <v>0</v>
      </c>
      <c r="AJ5036" s="30">
        <f t="shared" si="1"/>
        <v>0</v>
      </c>
      <c r="AK5036" s="31">
        <f t="shared" si="11"/>
        <v>0</v>
      </c>
      <c r="AL5036" s="32">
        <f t="shared" si="2"/>
        <v>0</v>
      </c>
      <c r="AM5036" s="33">
        <f t="shared" si="3"/>
        <v>0</v>
      </c>
      <c r="AN5036" s="105"/>
      <c r="AO5036" s="35">
        <f t="shared" si="4"/>
        <v>0</v>
      </c>
      <c r="AP5036" s="36">
        <f t="shared" si="4"/>
        <v>0</v>
      </c>
      <c r="AQ5036" s="37">
        <f t="shared" si="5"/>
        <v>0</v>
      </c>
      <c r="AR5036" s="38"/>
      <c r="AS5036" s="39">
        <f t="shared" si="6"/>
        <v>0</v>
      </c>
      <c r="AT5036" s="40">
        <f t="shared" si="6"/>
        <v>0</v>
      </c>
      <c r="AU5036" s="41">
        <f t="shared" si="7"/>
        <v>0</v>
      </c>
      <c r="AV5036" s="42">
        <f t="shared" si="8"/>
        <v>0</v>
      </c>
      <c r="AW5036" s="43">
        <f t="shared" si="9"/>
        <v>0</v>
      </c>
      <c r="AX5036" s="44"/>
      <c r="AY5036" s="45">
        <f t="shared" si="10"/>
        <v>0</v>
      </c>
      <c r="AZ5036" s="7"/>
    </row>
    <row r="5037" spans="1:52">
      <c r="A5037" s="8" t="str">
        <f>IF(AND(ISBLANK(D5037),ISBLANK(E5037)),"",IF(ISBLANK(D5037),VLOOKUP(E5037,'[1]Wheels €'!$A:$J,2,FALSE),IF(ISBLANK(E5037),VLOOKUP(D5037,'[1]Wheels €'!$A:$J,2,FALSE),VLOOKUP(D5037,'[1]Wheels €'!$A:$J,2,FALSE))))</f>
        <v/>
      </c>
      <c r="B5037" s="8" t="str">
        <f>IF(ISBLANK(D5037),"",VLOOKUP(D5037,'[1]Wheels €'!A:J,3,FALSE))</f>
        <v/>
      </c>
      <c r="C5037" s="8" t="str">
        <f>IF(ISBLANK(E5037),"",VLOOKUP(E5037,'[1]Wheels €'!A:J,3,FALSE))</f>
        <v/>
      </c>
      <c r="D5037" s="9"/>
      <c r="E5037" s="9"/>
      <c r="F5037" s="10"/>
      <c r="G5037" s="11"/>
      <c r="H5037" s="12"/>
      <c r="I5037" s="11"/>
      <c r="J5037" s="10"/>
      <c r="K5037" s="89"/>
      <c r="L5037" s="90"/>
      <c r="M5037" s="90"/>
      <c r="N5037" s="90"/>
      <c r="O5037" s="17" t="str">
        <f t="shared" si="0"/>
        <v/>
      </c>
      <c r="P5037" s="91"/>
      <c r="Q5037" s="91"/>
      <c r="R5037" s="91"/>
      <c r="S5037" s="91"/>
      <c r="T5037" s="92"/>
      <c r="U5037" s="10"/>
      <c r="V5037" s="101"/>
      <c r="W5037" s="13"/>
      <c r="X5037" s="102"/>
      <c r="Y5037" s="103"/>
      <c r="Z5037" s="96"/>
      <c r="AA5037" s="97"/>
      <c r="AB5037" s="98"/>
      <c r="AC5037" s="104"/>
      <c r="AD5037" s="96"/>
      <c r="AE5037" s="97"/>
      <c r="AF5037" s="104"/>
      <c r="AG5037" s="99"/>
      <c r="AH5037" s="28" t="str">
        <f>IF(ISBLANK(D5037),"0",IF(AG5037="EXW Romania",VLOOKUP(D5037,'[1]Wheels €'!$A:$J,9,FALSE),IF(AG5037="DDP Europe",VLOOKUP(D5037,'[1]Wheels €'!$A:$J,10,FALSE),IF(AG5037="EXW Asia",VLOOKUP(D5037,'[1]Wheels $'!$A:$L,9,FALSE),IF(AG5037="DAP Taiwan &amp; American ports",VLOOKUP(D5037,'[1]Wheels $'!$A:$L,10,FALSE),IF(AG5037="EXW Jalco (Asian Rims)",VLOOKUP(D5037,'[1]Wheels $'!$A:$L,11,FALSE),IF(AG5037="C&amp;F Taiwan (Asian Rims)",VLOOKUP(D5037,'[1]Wheels $'!$A:$L,12,FALSE),"")))))))</f>
        <v>0</v>
      </c>
      <c r="AI5037" s="29" t="str">
        <f>IF(ISBLANK(E5037),"0",IF(AG5037="EXW Romania",VLOOKUP(E5037,'[1]Wheels €'!$A:$J,9,FALSE),IF(AG5037="DDP Europe",VLOOKUP(E5037,'[1]Wheels €'!$A:$J,10,FALSE),IF(AG5037="EXW Asia",VLOOKUP(E5037,'[1]Wheels $'!$A:$L,9,FALSE),IF(AG5037="DAP Taiwan &amp; American ports",VLOOKUP(E5037,'[1]Wheels $'!$A:$L,10,FALSE),IF(AG5037="EXW Jalco (Asian Rims)",VLOOKUP(E5037,'[1]Wheels $'!$A:$L,11,FALSE),IF(AG5037="C&amp;F Taiwan (Asian Rims)",VLOOKUP(E5037,'[1]Wheels $'!$A:$L,12,FALSE),"")))))))</f>
        <v>0</v>
      </c>
      <c r="AJ5037" s="30">
        <f t="shared" si="1"/>
        <v>0</v>
      </c>
      <c r="AK5037" s="31">
        <f t="shared" si="11"/>
        <v>0</v>
      </c>
      <c r="AL5037" s="32">
        <f t="shared" si="2"/>
        <v>0</v>
      </c>
      <c r="AM5037" s="33">
        <f t="shared" si="3"/>
        <v>0</v>
      </c>
      <c r="AN5037" s="105"/>
      <c r="AO5037" s="35">
        <f t="shared" si="4"/>
        <v>0</v>
      </c>
      <c r="AP5037" s="36">
        <f t="shared" si="4"/>
        <v>0</v>
      </c>
      <c r="AQ5037" s="37">
        <f t="shared" si="5"/>
        <v>0</v>
      </c>
      <c r="AR5037" s="38"/>
      <c r="AS5037" s="39">
        <f t="shared" si="6"/>
        <v>0</v>
      </c>
      <c r="AT5037" s="40">
        <f t="shared" si="6"/>
        <v>0</v>
      </c>
      <c r="AU5037" s="41">
        <f t="shared" si="7"/>
        <v>0</v>
      </c>
      <c r="AV5037" s="42">
        <f t="shared" si="8"/>
        <v>0</v>
      </c>
      <c r="AW5037" s="43">
        <f t="shared" si="9"/>
        <v>0</v>
      </c>
      <c r="AX5037" s="44"/>
      <c r="AY5037" s="45">
        <f t="shared" si="10"/>
        <v>0</v>
      </c>
      <c r="AZ5037" s="7"/>
    </row>
    <row r="5038" spans="1:52">
      <c r="A5038" s="8" t="str">
        <f>IF(AND(ISBLANK(D5038),ISBLANK(E5038)),"",IF(ISBLANK(D5038),VLOOKUP(E5038,'[1]Wheels €'!$A:$J,2,FALSE),IF(ISBLANK(E5038),VLOOKUP(D5038,'[1]Wheels €'!$A:$J,2,FALSE),VLOOKUP(D5038,'[1]Wheels €'!$A:$J,2,FALSE))))</f>
        <v/>
      </c>
      <c r="B5038" s="8" t="str">
        <f>IF(ISBLANK(D5038),"",VLOOKUP(D5038,'[1]Wheels €'!A:J,3,FALSE))</f>
        <v/>
      </c>
      <c r="C5038" s="8" t="str">
        <f>IF(ISBLANK(E5038),"",VLOOKUP(E5038,'[1]Wheels €'!A:J,3,FALSE))</f>
        <v/>
      </c>
      <c r="D5038" s="9"/>
      <c r="E5038" s="9"/>
      <c r="F5038" s="10"/>
      <c r="G5038" s="11"/>
      <c r="H5038" s="12"/>
      <c r="I5038" s="11"/>
      <c r="J5038" s="10"/>
      <c r="K5038" s="89"/>
      <c r="L5038" s="90"/>
      <c r="M5038" s="90"/>
      <c r="N5038" s="90"/>
      <c r="O5038" s="17" t="str">
        <f t="shared" si="0"/>
        <v/>
      </c>
      <c r="P5038" s="91"/>
      <c r="Q5038" s="91"/>
      <c r="R5038" s="91"/>
      <c r="S5038" s="91"/>
      <c r="T5038" s="92"/>
      <c r="U5038" s="91"/>
      <c r="V5038" s="93"/>
      <c r="W5038" s="13"/>
      <c r="X5038" s="94"/>
      <c r="Y5038" s="95"/>
      <c r="Z5038" s="96"/>
      <c r="AA5038" s="97"/>
      <c r="AB5038" s="98"/>
      <c r="AC5038" s="104"/>
      <c r="AD5038" s="96"/>
      <c r="AE5038" s="97"/>
      <c r="AF5038" s="104"/>
      <c r="AG5038" s="99"/>
      <c r="AH5038" s="28" t="str">
        <f>IF(ISBLANK(D5038),"0",IF(AG5038="EXW Romania",VLOOKUP(D5038,'[1]Wheels €'!$A:$J,9,FALSE),IF(AG5038="DDP Europe",VLOOKUP(D5038,'[1]Wheels €'!$A:$J,10,FALSE),IF(AG5038="EXW Asia",VLOOKUP(D5038,'[1]Wheels $'!$A:$L,9,FALSE),IF(AG5038="DAP Taiwan &amp; American ports",VLOOKUP(D5038,'[1]Wheels $'!$A:$L,10,FALSE),IF(AG5038="EXW Jalco (Asian Rims)",VLOOKUP(D5038,'[1]Wheels $'!$A:$L,11,FALSE),IF(AG5038="C&amp;F Taiwan (Asian Rims)",VLOOKUP(D5038,'[1]Wheels $'!$A:$L,12,FALSE),"")))))))</f>
        <v>0</v>
      </c>
      <c r="AI5038" s="29" t="str">
        <f>IF(ISBLANK(E5038),"0",IF(AG5038="EXW Romania",VLOOKUP(E5038,'[1]Wheels €'!$A:$J,9,FALSE),IF(AG5038="DDP Europe",VLOOKUP(E5038,'[1]Wheels €'!$A:$J,10,FALSE),IF(AG5038="EXW Asia",VLOOKUP(E5038,'[1]Wheels $'!$A:$L,9,FALSE),IF(AG5038="DAP Taiwan &amp; American ports",VLOOKUP(E5038,'[1]Wheels $'!$A:$L,10,FALSE),IF(AG5038="EXW Jalco (Asian Rims)",VLOOKUP(E5038,'[1]Wheels $'!$A:$L,11,FALSE),IF(AG5038="C&amp;F Taiwan (Asian Rims)",VLOOKUP(E5038,'[1]Wheels $'!$A:$L,12,FALSE),"")))))))</f>
        <v>0</v>
      </c>
      <c r="AJ5038" s="30">
        <f t="shared" si="1"/>
        <v>0</v>
      </c>
      <c r="AK5038" s="31">
        <f t="shared" si="11"/>
        <v>0</v>
      </c>
      <c r="AL5038" s="32">
        <f t="shared" si="2"/>
        <v>0</v>
      </c>
      <c r="AM5038" s="33">
        <f t="shared" si="3"/>
        <v>0</v>
      </c>
      <c r="AN5038" s="105"/>
      <c r="AO5038" s="35">
        <f t="shared" si="4"/>
        <v>0</v>
      </c>
      <c r="AP5038" s="36">
        <f t="shared" si="4"/>
        <v>0</v>
      </c>
      <c r="AQ5038" s="37">
        <f t="shared" si="5"/>
        <v>0</v>
      </c>
      <c r="AR5038" s="38"/>
      <c r="AS5038" s="39">
        <f t="shared" si="6"/>
        <v>0</v>
      </c>
      <c r="AT5038" s="40">
        <f t="shared" si="6"/>
        <v>0</v>
      </c>
      <c r="AU5038" s="41">
        <f t="shared" si="7"/>
        <v>0</v>
      </c>
      <c r="AV5038" s="42">
        <f t="shared" si="8"/>
        <v>0</v>
      </c>
      <c r="AW5038" s="43">
        <f t="shared" si="9"/>
        <v>0</v>
      </c>
      <c r="AX5038" s="44"/>
      <c r="AY5038" s="45">
        <f t="shared" si="10"/>
        <v>0</v>
      </c>
      <c r="AZ5038" s="7"/>
    </row>
    <row r="5039" spans="1:52">
      <c r="A5039" s="8" t="str">
        <f>IF(AND(ISBLANK(D5039),ISBLANK(E5039)),"",IF(ISBLANK(D5039),VLOOKUP(E5039,'[1]Wheels €'!$A:$J,2,FALSE),IF(ISBLANK(E5039),VLOOKUP(D5039,'[1]Wheels €'!$A:$J,2,FALSE),VLOOKUP(D5039,'[1]Wheels €'!$A:$J,2,FALSE))))</f>
        <v/>
      </c>
      <c r="B5039" s="8" t="str">
        <f>IF(ISBLANK(D5039),"",VLOOKUP(D5039,'[1]Wheels €'!A:J,3,FALSE))</f>
        <v/>
      </c>
      <c r="C5039" s="8" t="str">
        <f>IF(ISBLANK(E5039),"",VLOOKUP(E5039,'[1]Wheels €'!A:J,3,FALSE))</f>
        <v/>
      </c>
      <c r="D5039" s="9"/>
      <c r="E5039" s="9"/>
      <c r="F5039" s="10"/>
      <c r="G5039" s="11"/>
      <c r="H5039" s="12"/>
      <c r="I5039" s="11"/>
      <c r="J5039" s="10"/>
      <c r="K5039" s="89"/>
      <c r="L5039" s="90"/>
      <c r="M5039" s="90"/>
      <c r="N5039" s="90"/>
      <c r="O5039" s="17" t="str">
        <f t="shared" si="0"/>
        <v/>
      </c>
      <c r="P5039" s="91"/>
      <c r="Q5039" s="91"/>
      <c r="R5039" s="91"/>
      <c r="S5039" s="91"/>
      <c r="T5039" s="92"/>
      <c r="U5039" s="91"/>
      <c r="V5039" s="93"/>
      <c r="W5039" s="13"/>
      <c r="X5039" s="94"/>
      <c r="Y5039" s="95"/>
      <c r="Z5039" s="96"/>
      <c r="AA5039" s="97"/>
      <c r="AB5039" s="98"/>
      <c r="AC5039" s="104"/>
      <c r="AD5039" s="96"/>
      <c r="AE5039" s="97"/>
      <c r="AF5039" s="104"/>
      <c r="AG5039" s="99"/>
      <c r="AH5039" s="28" t="str">
        <f>IF(ISBLANK(D5039),"0",IF(AG5039="EXW Romania",VLOOKUP(D5039,'[1]Wheels €'!$A:$J,9,FALSE),IF(AG5039="DDP Europe",VLOOKUP(D5039,'[1]Wheels €'!$A:$J,10,FALSE),IF(AG5039="EXW Asia",VLOOKUP(D5039,'[1]Wheels $'!$A:$L,9,FALSE),IF(AG5039="DAP Taiwan &amp; American ports",VLOOKUP(D5039,'[1]Wheels $'!$A:$L,10,FALSE),IF(AG5039="EXW Jalco (Asian Rims)",VLOOKUP(D5039,'[1]Wheels $'!$A:$L,11,FALSE),IF(AG5039="C&amp;F Taiwan (Asian Rims)",VLOOKUP(D5039,'[1]Wheels $'!$A:$L,12,FALSE),"")))))))</f>
        <v>0</v>
      </c>
      <c r="AI5039" s="29" t="str">
        <f>IF(ISBLANK(E5039),"0",IF(AG5039="EXW Romania",VLOOKUP(E5039,'[1]Wheels €'!$A:$J,9,FALSE),IF(AG5039="DDP Europe",VLOOKUP(E5039,'[1]Wheels €'!$A:$J,10,FALSE),IF(AG5039="EXW Asia",VLOOKUP(E5039,'[1]Wheels $'!$A:$L,9,FALSE),IF(AG5039="DAP Taiwan &amp; American ports",VLOOKUP(E5039,'[1]Wheels $'!$A:$L,10,FALSE),IF(AG5039="EXW Jalco (Asian Rims)",VLOOKUP(E5039,'[1]Wheels $'!$A:$L,11,FALSE),IF(AG5039="C&amp;F Taiwan (Asian Rims)",VLOOKUP(E5039,'[1]Wheels $'!$A:$L,12,FALSE),"")))))))</f>
        <v>0</v>
      </c>
      <c r="AJ5039" s="30">
        <f t="shared" si="1"/>
        <v>0</v>
      </c>
      <c r="AK5039" s="31">
        <f t="shared" si="11"/>
        <v>0</v>
      </c>
      <c r="AL5039" s="32">
        <f t="shared" si="2"/>
        <v>0</v>
      </c>
      <c r="AM5039" s="33">
        <f t="shared" si="3"/>
        <v>0</v>
      </c>
      <c r="AN5039" s="105"/>
      <c r="AO5039" s="35">
        <f t="shared" si="4"/>
        <v>0</v>
      </c>
      <c r="AP5039" s="36">
        <f t="shared" si="4"/>
        <v>0</v>
      </c>
      <c r="AQ5039" s="37">
        <f t="shared" si="5"/>
        <v>0</v>
      </c>
      <c r="AR5039" s="38"/>
      <c r="AS5039" s="39">
        <f t="shared" si="6"/>
        <v>0</v>
      </c>
      <c r="AT5039" s="40">
        <f t="shared" si="6"/>
        <v>0</v>
      </c>
      <c r="AU5039" s="41">
        <f t="shared" si="7"/>
        <v>0</v>
      </c>
      <c r="AV5039" s="42">
        <f t="shared" si="8"/>
        <v>0</v>
      </c>
      <c r="AW5039" s="43">
        <f t="shared" si="9"/>
        <v>0</v>
      </c>
      <c r="AX5039" s="44"/>
      <c r="AY5039" s="45">
        <f t="shared" si="10"/>
        <v>0</v>
      </c>
      <c r="AZ5039" s="7"/>
    </row>
    <row r="5040" spans="1:52">
      <c r="A5040" s="8" t="str">
        <f>IF(AND(ISBLANK(D5040),ISBLANK(E5040)),"",IF(ISBLANK(D5040),VLOOKUP(E5040,'[1]Wheels €'!$A:$J,2,FALSE),IF(ISBLANK(E5040),VLOOKUP(D5040,'[1]Wheels €'!$A:$J,2,FALSE),VLOOKUP(D5040,'[1]Wheels €'!$A:$J,2,FALSE))))</f>
        <v/>
      </c>
      <c r="B5040" s="8" t="str">
        <f>IF(ISBLANK(D5040),"",VLOOKUP(D5040,'[1]Wheels €'!A:J,3,FALSE))</f>
        <v/>
      </c>
      <c r="C5040" s="8" t="str">
        <f>IF(ISBLANK(E5040),"",VLOOKUP(E5040,'[1]Wheels €'!A:J,3,FALSE))</f>
        <v/>
      </c>
      <c r="D5040" s="9"/>
      <c r="E5040" s="9"/>
      <c r="F5040" s="10"/>
      <c r="G5040" s="11"/>
      <c r="H5040" s="12"/>
      <c r="I5040" s="11"/>
      <c r="J5040" s="10"/>
      <c r="K5040" s="89"/>
      <c r="L5040" s="90"/>
      <c r="M5040" s="90"/>
      <c r="N5040" s="90"/>
      <c r="O5040" s="17" t="str">
        <f t="shared" si="0"/>
        <v/>
      </c>
      <c r="P5040" s="91"/>
      <c r="Q5040" s="91"/>
      <c r="R5040" s="91"/>
      <c r="S5040" s="91"/>
      <c r="T5040" s="92"/>
      <c r="U5040" s="91"/>
      <c r="V5040" s="93"/>
      <c r="W5040" s="13"/>
      <c r="X5040" s="94"/>
      <c r="Y5040" s="95"/>
      <c r="Z5040" s="96"/>
      <c r="AA5040" s="97"/>
      <c r="AB5040" s="98"/>
      <c r="AC5040" s="104"/>
      <c r="AD5040" s="96"/>
      <c r="AE5040" s="97"/>
      <c r="AF5040" s="104"/>
      <c r="AG5040" s="99"/>
      <c r="AH5040" s="28" t="str">
        <f>IF(ISBLANK(D5040),"0",IF(AG5040="EXW Romania",VLOOKUP(D5040,'[1]Wheels €'!$A:$J,9,FALSE),IF(AG5040="DDP Europe",VLOOKUP(D5040,'[1]Wheels €'!$A:$J,10,FALSE),IF(AG5040="EXW Asia",VLOOKUP(D5040,'[1]Wheels $'!$A:$L,9,FALSE),IF(AG5040="DAP Taiwan &amp; American ports",VLOOKUP(D5040,'[1]Wheels $'!$A:$L,10,FALSE),IF(AG5040="EXW Jalco (Asian Rims)",VLOOKUP(D5040,'[1]Wheels $'!$A:$L,11,FALSE),IF(AG5040="C&amp;F Taiwan (Asian Rims)",VLOOKUP(D5040,'[1]Wheels $'!$A:$L,12,FALSE),"")))))))</f>
        <v>0</v>
      </c>
      <c r="AI5040" s="29" t="str">
        <f>IF(ISBLANK(E5040),"0",IF(AG5040="EXW Romania",VLOOKUP(E5040,'[1]Wheels €'!$A:$J,9,FALSE),IF(AG5040="DDP Europe",VLOOKUP(E5040,'[1]Wheels €'!$A:$J,10,FALSE),IF(AG5040="EXW Asia",VLOOKUP(E5040,'[1]Wheels $'!$A:$L,9,FALSE),IF(AG5040="DAP Taiwan &amp; American ports",VLOOKUP(E5040,'[1]Wheels $'!$A:$L,10,FALSE),IF(AG5040="EXW Jalco (Asian Rims)",VLOOKUP(E5040,'[1]Wheels $'!$A:$L,11,FALSE),IF(AG5040="C&amp;F Taiwan (Asian Rims)",VLOOKUP(E5040,'[1]Wheels $'!$A:$L,12,FALSE),"")))))))</f>
        <v>0</v>
      </c>
      <c r="AJ5040" s="30">
        <f t="shared" si="1"/>
        <v>0</v>
      </c>
      <c r="AK5040" s="31">
        <f t="shared" si="11"/>
        <v>0</v>
      </c>
      <c r="AL5040" s="32">
        <f t="shared" si="2"/>
        <v>0</v>
      </c>
      <c r="AM5040" s="33">
        <f t="shared" si="3"/>
        <v>0</v>
      </c>
      <c r="AN5040" s="105"/>
      <c r="AO5040" s="35">
        <f t="shared" si="4"/>
        <v>0</v>
      </c>
      <c r="AP5040" s="36">
        <f t="shared" si="4"/>
        <v>0</v>
      </c>
      <c r="AQ5040" s="37">
        <f t="shared" si="5"/>
        <v>0</v>
      </c>
      <c r="AR5040" s="38"/>
      <c r="AS5040" s="39">
        <f t="shared" si="6"/>
        <v>0</v>
      </c>
      <c r="AT5040" s="40">
        <f t="shared" si="6"/>
        <v>0</v>
      </c>
      <c r="AU5040" s="41">
        <f t="shared" si="7"/>
        <v>0</v>
      </c>
      <c r="AV5040" s="42">
        <f t="shared" si="8"/>
        <v>0</v>
      </c>
      <c r="AW5040" s="43">
        <f t="shared" si="9"/>
        <v>0</v>
      </c>
      <c r="AX5040" s="44"/>
      <c r="AY5040" s="45">
        <f t="shared" si="10"/>
        <v>0</v>
      </c>
      <c r="AZ5040" s="7"/>
    </row>
    <row r="5041" spans="1:52">
      <c r="A5041" s="8" t="str">
        <f>IF(AND(ISBLANK(D5041),ISBLANK(E5041)),"",IF(ISBLANK(D5041),VLOOKUP(E5041,'[1]Wheels €'!$A:$J,2,FALSE),IF(ISBLANK(E5041),VLOOKUP(D5041,'[1]Wheels €'!$A:$J,2,FALSE),VLOOKUP(D5041,'[1]Wheels €'!$A:$J,2,FALSE))))</f>
        <v/>
      </c>
      <c r="B5041" s="8" t="str">
        <f>IF(ISBLANK(D5041),"",VLOOKUP(D5041,'[1]Wheels €'!A:J,3,FALSE))</f>
        <v/>
      </c>
      <c r="C5041" s="8" t="str">
        <f>IF(ISBLANK(E5041),"",VLOOKUP(E5041,'[1]Wheels €'!A:J,3,FALSE))</f>
        <v/>
      </c>
      <c r="D5041" s="9"/>
      <c r="E5041" s="9"/>
      <c r="F5041" s="10"/>
      <c r="G5041" s="11"/>
      <c r="H5041" s="12"/>
      <c r="I5041" s="11"/>
      <c r="J5041" s="10"/>
      <c r="K5041" s="89"/>
      <c r="L5041" s="90"/>
      <c r="M5041" s="90"/>
      <c r="N5041" s="90"/>
      <c r="O5041" s="17" t="str">
        <f t="shared" si="0"/>
        <v/>
      </c>
      <c r="P5041" s="91"/>
      <c r="Q5041" s="91"/>
      <c r="R5041" s="100"/>
      <c r="S5041" s="91"/>
      <c r="T5041" s="92"/>
      <c r="U5041" s="10"/>
      <c r="V5041" s="101"/>
      <c r="W5041" s="13"/>
      <c r="X5041" s="102"/>
      <c r="Y5041" s="103"/>
      <c r="Z5041" s="96"/>
      <c r="AA5041" s="97"/>
      <c r="AB5041" s="98"/>
      <c r="AC5041" s="104"/>
      <c r="AD5041" s="96"/>
      <c r="AE5041" s="97"/>
      <c r="AF5041" s="104"/>
      <c r="AG5041" s="99"/>
      <c r="AH5041" s="28" t="str">
        <f>IF(ISBLANK(D5041),"0",IF(AG5041="EXW Romania",VLOOKUP(D5041,'[1]Wheels €'!$A:$J,9,FALSE),IF(AG5041="DDP Europe",VLOOKUP(D5041,'[1]Wheels €'!$A:$J,10,FALSE),IF(AG5041="EXW Asia",VLOOKUP(D5041,'[1]Wheels $'!$A:$L,9,FALSE),IF(AG5041="DAP Taiwan &amp; American ports",VLOOKUP(D5041,'[1]Wheels $'!$A:$L,10,FALSE),IF(AG5041="EXW Jalco (Asian Rims)",VLOOKUP(D5041,'[1]Wheels $'!$A:$L,11,FALSE),IF(AG5041="C&amp;F Taiwan (Asian Rims)",VLOOKUP(D5041,'[1]Wheels $'!$A:$L,12,FALSE),"")))))))</f>
        <v>0</v>
      </c>
      <c r="AI5041" s="29" t="str">
        <f>IF(ISBLANK(E5041),"0",IF(AG5041="EXW Romania",VLOOKUP(E5041,'[1]Wheels €'!$A:$J,9,FALSE),IF(AG5041="DDP Europe",VLOOKUP(E5041,'[1]Wheels €'!$A:$J,10,FALSE),IF(AG5041="EXW Asia",VLOOKUP(E5041,'[1]Wheels $'!$A:$L,9,FALSE),IF(AG5041="DAP Taiwan &amp; American ports",VLOOKUP(E5041,'[1]Wheels $'!$A:$L,10,FALSE),IF(AG5041="EXW Jalco (Asian Rims)",VLOOKUP(E5041,'[1]Wheels $'!$A:$L,11,FALSE),IF(AG5041="C&amp;F Taiwan (Asian Rims)",VLOOKUP(E5041,'[1]Wheels $'!$A:$L,12,FALSE),"")))))))</f>
        <v>0</v>
      </c>
      <c r="AJ5041" s="30">
        <f t="shared" si="1"/>
        <v>0</v>
      </c>
      <c r="AK5041" s="31">
        <f t="shared" si="11"/>
        <v>0</v>
      </c>
      <c r="AL5041" s="32">
        <f t="shared" si="2"/>
        <v>0</v>
      </c>
      <c r="AM5041" s="33">
        <f t="shared" si="3"/>
        <v>0</v>
      </c>
      <c r="AN5041" s="105"/>
      <c r="AO5041" s="35">
        <f t="shared" si="4"/>
        <v>0</v>
      </c>
      <c r="AP5041" s="36">
        <f t="shared" si="4"/>
        <v>0</v>
      </c>
      <c r="AQ5041" s="37">
        <f t="shared" si="5"/>
        <v>0</v>
      </c>
      <c r="AR5041" s="38"/>
      <c r="AS5041" s="39">
        <f t="shared" si="6"/>
        <v>0</v>
      </c>
      <c r="AT5041" s="40">
        <f t="shared" si="6"/>
        <v>0</v>
      </c>
      <c r="AU5041" s="41">
        <f t="shared" si="7"/>
        <v>0</v>
      </c>
      <c r="AV5041" s="42">
        <f t="shared" si="8"/>
        <v>0</v>
      </c>
      <c r="AW5041" s="43">
        <f t="shared" si="9"/>
        <v>0</v>
      </c>
      <c r="AX5041" s="44"/>
      <c r="AY5041" s="45">
        <f t="shared" si="10"/>
        <v>0</v>
      </c>
      <c r="AZ5041" s="7"/>
    </row>
    <row r="5042" spans="1:52">
      <c r="A5042" s="8" t="str">
        <f>IF(AND(ISBLANK(D5042),ISBLANK(E5042)),"",IF(ISBLANK(D5042),VLOOKUP(E5042,'[1]Wheels €'!$A:$J,2,FALSE),IF(ISBLANK(E5042),VLOOKUP(D5042,'[1]Wheels €'!$A:$J,2,FALSE),VLOOKUP(D5042,'[1]Wheels €'!$A:$J,2,FALSE))))</f>
        <v/>
      </c>
      <c r="B5042" s="8" t="str">
        <f>IF(ISBLANK(D5042),"",VLOOKUP(D5042,'[1]Wheels €'!A:J,3,FALSE))</f>
        <v/>
      </c>
      <c r="C5042" s="8" t="str">
        <f>IF(ISBLANK(E5042),"",VLOOKUP(E5042,'[1]Wheels €'!A:J,3,FALSE))</f>
        <v/>
      </c>
      <c r="D5042" s="9"/>
      <c r="E5042" s="9"/>
      <c r="F5042" s="10"/>
      <c r="G5042" s="11"/>
      <c r="H5042" s="12"/>
      <c r="I5042" s="11"/>
      <c r="J5042" s="10"/>
      <c r="K5042" s="89"/>
      <c r="L5042" s="90"/>
      <c r="M5042" s="90"/>
      <c r="N5042" s="90"/>
      <c r="O5042" s="17" t="str">
        <f t="shared" si="0"/>
        <v/>
      </c>
      <c r="P5042" s="91"/>
      <c r="Q5042" s="91"/>
      <c r="R5042" s="91"/>
      <c r="S5042" s="91"/>
      <c r="T5042" s="92"/>
      <c r="U5042" s="91"/>
      <c r="V5042" s="93"/>
      <c r="W5042" s="13"/>
      <c r="X5042" s="94"/>
      <c r="Y5042" s="95"/>
      <c r="Z5042" s="96"/>
      <c r="AA5042" s="97"/>
      <c r="AB5042" s="98"/>
      <c r="AC5042" s="104"/>
      <c r="AD5042" s="96"/>
      <c r="AE5042" s="97"/>
      <c r="AF5042" s="104"/>
      <c r="AG5042" s="99"/>
      <c r="AH5042" s="28" t="str">
        <f>IF(ISBLANK(D5042),"0",IF(AG5042="EXW Romania",VLOOKUP(D5042,'[1]Wheels €'!$A:$J,9,FALSE),IF(AG5042="DDP Europe",VLOOKUP(D5042,'[1]Wheels €'!$A:$J,10,FALSE),IF(AG5042="EXW Asia",VLOOKUP(D5042,'[1]Wheels $'!$A:$L,9,FALSE),IF(AG5042="DAP Taiwan &amp; American ports",VLOOKUP(D5042,'[1]Wheels $'!$A:$L,10,FALSE),IF(AG5042="EXW Jalco (Asian Rims)",VLOOKUP(D5042,'[1]Wheels $'!$A:$L,11,FALSE),IF(AG5042="C&amp;F Taiwan (Asian Rims)",VLOOKUP(D5042,'[1]Wheels $'!$A:$L,12,FALSE),"")))))))</f>
        <v>0</v>
      </c>
      <c r="AI5042" s="29" t="str">
        <f>IF(ISBLANK(E5042),"0",IF(AG5042="EXW Romania",VLOOKUP(E5042,'[1]Wheels €'!$A:$J,9,FALSE),IF(AG5042="DDP Europe",VLOOKUP(E5042,'[1]Wheels €'!$A:$J,10,FALSE),IF(AG5042="EXW Asia",VLOOKUP(E5042,'[1]Wheels $'!$A:$L,9,FALSE),IF(AG5042="DAP Taiwan &amp; American ports",VLOOKUP(E5042,'[1]Wheels $'!$A:$L,10,FALSE),IF(AG5042="EXW Jalco (Asian Rims)",VLOOKUP(E5042,'[1]Wheels $'!$A:$L,11,FALSE),IF(AG5042="C&amp;F Taiwan (Asian Rims)",VLOOKUP(E5042,'[1]Wheels $'!$A:$L,12,FALSE),"")))))))</f>
        <v>0</v>
      </c>
      <c r="AJ5042" s="30">
        <f t="shared" si="1"/>
        <v>0</v>
      </c>
      <c r="AK5042" s="31">
        <f t="shared" si="11"/>
        <v>0</v>
      </c>
      <c r="AL5042" s="32">
        <f t="shared" si="2"/>
        <v>0</v>
      </c>
      <c r="AM5042" s="33">
        <f t="shared" si="3"/>
        <v>0</v>
      </c>
      <c r="AN5042" s="105"/>
      <c r="AO5042" s="35">
        <f t="shared" si="4"/>
        <v>0</v>
      </c>
      <c r="AP5042" s="36">
        <f t="shared" si="4"/>
        <v>0</v>
      </c>
      <c r="AQ5042" s="37">
        <f t="shared" si="5"/>
        <v>0</v>
      </c>
      <c r="AR5042" s="38"/>
      <c r="AS5042" s="39">
        <f t="shared" si="6"/>
        <v>0</v>
      </c>
      <c r="AT5042" s="40">
        <f t="shared" si="6"/>
        <v>0</v>
      </c>
      <c r="AU5042" s="41">
        <f t="shared" si="7"/>
        <v>0</v>
      </c>
      <c r="AV5042" s="42">
        <f t="shared" si="8"/>
        <v>0</v>
      </c>
      <c r="AW5042" s="43">
        <f t="shared" si="9"/>
        <v>0</v>
      </c>
      <c r="AX5042" s="44"/>
      <c r="AY5042" s="45">
        <f t="shared" si="10"/>
        <v>0</v>
      </c>
      <c r="AZ5042" s="7"/>
    </row>
    <row r="5043" spans="1:52">
      <c r="A5043" s="8" t="str">
        <f>IF(AND(ISBLANK(D5043),ISBLANK(E5043)),"",IF(ISBLANK(D5043),VLOOKUP(E5043,'[1]Wheels €'!$A:$J,2,FALSE),IF(ISBLANK(E5043),VLOOKUP(D5043,'[1]Wheels €'!$A:$J,2,FALSE),VLOOKUP(D5043,'[1]Wheels €'!$A:$J,2,FALSE))))</f>
        <v/>
      </c>
      <c r="B5043" s="8" t="str">
        <f>IF(ISBLANK(D5043),"",VLOOKUP(D5043,'[1]Wheels €'!A:J,3,FALSE))</f>
        <v/>
      </c>
      <c r="C5043" s="8" t="str">
        <f>IF(ISBLANK(E5043),"",VLOOKUP(E5043,'[1]Wheels €'!A:J,3,FALSE))</f>
        <v/>
      </c>
      <c r="D5043" s="9"/>
      <c r="E5043" s="9"/>
      <c r="F5043" s="10"/>
      <c r="G5043" s="11"/>
      <c r="H5043" s="12"/>
      <c r="I5043" s="11"/>
      <c r="J5043" s="10"/>
      <c r="K5043" s="89"/>
      <c r="L5043" s="90"/>
      <c r="M5043" s="90"/>
      <c r="N5043" s="90"/>
      <c r="O5043" s="17" t="str">
        <f t="shared" si="0"/>
        <v/>
      </c>
      <c r="P5043" s="91"/>
      <c r="Q5043" s="91"/>
      <c r="R5043" s="100"/>
      <c r="S5043" s="91"/>
      <c r="T5043" s="92"/>
      <c r="U5043" s="10"/>
      <c r="V5043" s="101"/>
      <c r="W5043" s="13"/>
      <c r="X5043" s="102"/>
      <c r="Y5043" s="103"/>
      <c r="Z5043" s="96"/>
      <c r="AA5043" s="97"/>
      <c r="AB5043" s="98"/>
      <c r="AC5043" s="104"/>
      <c r="AD5043" s="96"/>
      <c r="AE5043" s="97"/>
      <c r="AF5043" s="104"/>
      <c r="AG5043" s="99"/>
      <c r="AH5043" s="28" t="str">
        <f>IF(ISBLANK(D5043),"0",IF(AG5043="EXW Romania",VLOOKUP(D5043,'[1]Wheels €'!$A:$J,9,FALSE),IF(AG5043="DDP Europe",VLOOKUP(D5043,'[1]Wheels €'!$A:$J,10,FALSE),IF(AG5043="EXW Asia",VLOOKUP(D5043,'[1]Wheels $'!$A:$L,9,FALSE),IF(AG5043="DAP Taiwan &amp; American ports",VLOOKUP(D5043,'[1]Wheels $'!$A:$L,10,FALSE),IF(AG5043="EXW Jalco (Asian Rims)",VLOOKUP(D5043,'[1]Wheels $'!$A:$L,11,FALSE),IF(AG5043="C&amp;F Taiwan (Asian Rims)",VLOOKUP(D5043,'[1]Wheels $'!$A:$L,12,FALSE),"")))))))</f>
        <v>0</v>
      </c>
      <c r="AI5043" s="29" t="str">
        <f>IF(ISBLANK(E5043),"0",IF(AG5043="EXW Romania",VLOOKUP(E5043,'[1]Wheels €'!$A:$J,9,FALSE),IF(AG5043="DDP Europe",VLOOKUP(E5043,'[1]Wheels €'!$A:$J,10,FALSE),IF(AG5043="EXW Asia",VLOOKUP(E5043,'[1]Wheels $'!$A:$L,9,FALSE),IF(AG5043="DAP Taiwan &amp; American ports",VLOOKUP(E5043,'[1]Wheels $'!$A:$L,10,FALSE),IF(AG5043="EXW Jalco (Asian Rims)",VLOOKUP(E5043,'[1]Wheels $'!$A:$L,11,FALSE),IF(AG5043="C&amp;F Taiwan (Asian Rims)",VLOOKUP(E5043,'[1]Wheels $'!$A:$L,12,FALSE),"")))))))</f>
        <v>0</v>
      </c>
      <c r="AJ5043" s="30">
        <f t="shared" si="1"/>
        <v>0</v>
      </c>
      <c r="AK5043" s="31">
        <f t="shared" si="11"/>
        <v>0</v>
      </c>
      <c r="AL5043" s="32">
        <f t="shared" si="2"/>
        <v>0</v>
      </c>
      <c r="AM5043" s="33">
        <f t="shared" si="3"/>
        <v>0</v>
      </c>
      <c r="AN5043" s="105"/>
      <c r="AO5043" s="35">
        <f t="shared" si="4"/>
        <v>0</v>
      </c>
      <c r="AP5043" s="36">
        <f t="shared" si="4"/>
        <v>0</v>
      </c>
      <c r="AQ5043" s="37">
        <f t="shared" si="5"/>
        <v>0</v>
      </c>
      <c r="AR5043" s="38"/>
      <c r="AS5043" s="39">
        <f t="shared" si="6"/>
        <v>0</v>
      </c>
      <c r="AT5043" s="40">
        <f t="shared" si="6"/>
        <v>0</v>
      </c>
      <c r="AU5043" s="41">
        <f t="shared" si="7"/>
        <v>0</v>
      </c>
      <c r="AV5043" s="42">
        <f t="shared" si="8"/>
        <v>0</v>
      </c>
      <c r="AW5043" s="43">
        <f t="shared" si="9"/>
        <v>0</v>
      </c>
      <c r="AX5043" s="44"/>
      <c r="AY5043" s="45">
        <f t="shared" si="10"/>
        <v>0</v>
      </c>
      <c r="AZ5043" s="7"/>
    </row>
    <row r="5044" spans="1:52">
      <c r="A5044" s="8" t="str">
        <f>IF(AND(ISBLANK(D5044),ISBLANK(E5044)),"",IF(ISBLANK(D5044),VLOOKUP(E5044,'[1]Wheels €'!$A:$J,2,FALSE),IF(ISBLANK(E5044),VLOOKUP(D5044,'[1]Wheels €'!$A:$J,2,FALSE),VLOOKUP(D5044,'[1]Wheels €'!$A:$J,2,FALSE))))</f>
        <v/>
      </c>
      <c r="B5044" s="8" t="str">
        <f>IF(ISBLANK(D5044),"",VLOOKUP(D5044,'[1]Wheels €'!A:J,3,FALSE))</f>
        <v/>
      </c>
      <c r="C5044" s="8" t="str">
        <f>IF(ISBLANK(E5044),"",VLOOKUP(E5044,'[1]Wheels €'!A:J,3,FALSE))</f>
        <v/>
      </c>
      <c r="D5044" s="9"/>
      <c r="E5044" s="9"/>
      <c r="F5044" s="10"/>
      <c r="G5044" s="11"/>
      <c r="H5044" s="12"/>
      <c r="I5044" s="11"/>
      <c r="J5044" s="10"/>
      <c r="K5044" s="89"/>
      <c r="L5044" s="90"/>
      <c r="M5044" s="90"/>
      <c r="N5044" s="90"/>
      <c r="O5044" s="17" t="str">
        <f t="shared" si="0"/>
        <v/>
      </c>
      <c r="P5044" s="91"/>
      <c r="Q5044" s="91"/>
      <c r="R5044" s="91"/>
      <c r="S5044" s="91"/>
      <c r="T5044" s="92"/>
      <c r="U5044" s="10"/>
      <c r="V5044" s="101"/>
      <c r="W5044" s="13"/>
      <c r="X5044" s="102"/>
      <c r="Y5044" s="103"/>
      <c r="Z5044" s="96"/>
      <c r="AA5044" s="97"/>
      <c r="AB5044" s="98"/>
      <c r="AC5044" s="104"/>
      <c r="AD5044" s="96"/>
      <c r="AE5044" s="97"/>
      <c r="AF5044" s="104"/>
      <c r="AG5044" s="99"/>
      <c r="AH5044" s="28" t="str">
        <f>IF(ISBLANK(D5044),"0",IF(AG5044="EXW Romania",VLOOKUP(D5044,'[1]Wheels €'!$A:$J,9,FALSE),IF(AG5044="DDP Europe",VLOOKUP(D5044,'[1]Wheels €'!$A:$J,10,FALSE),IF(AG5044="EXW Asia",VLOOKUP(D5044,'[1]Wheels $'!$A:$L,9,FALSE),IF(AG5044="DAP Taiwan &amp; American ports",VLOOKUP(D5044,'[1]Wheels $'!$A:$L,10,FALSE),IF(AG5044="EXW Jalco (Asian Rims)",VLOOKUP(D5044,'[1]Wheels $'!$A:$L,11,FALSE),IF(AG5044="C&amp;F Taiwan (Asian Rims)",VLOOKUP(D5044,'[1]Wheels $'!$A:$L,12,FALSE),"")))))))</f>
        <v>0</v>
      </c>
      <c r="AI5044" s="29" t="str">
        <f>IF(ISBLANK(E5044),"0",IF(AG5044="EXW Romania",VLOOKUP(E5044,'[1]Wheels €'!$A:$J,9,FALSE),IF(AG5044="DDP Europe",VLOOKUP(E5044,'[1]Wheels €'!$A:$J,10,FALSE),IF(AG5044="EXW Asia",VLOOKUP(E5044,'[1]Wheels $'!$A:$L,9,FALSE),IF(AG5044="DAP Taiwan &amp; American ports",VLOOKUP(E5044,'[1]Wheels $'!$A:$L,10,FALSE),IF(AG5044="EXW Jalco (Asian Rims)",VLOOKUP(E5044,'[1]Wheels $'!$A:$L,11,FALSE),IF(AG5044="C&amp;F Taiwan (Asian Rims)",VLOOKUP(E5044,'[1]Wheels $'!$A:$L,12,FALSE),"")))))))</f>
        <v>0</v>
      </c>
      <c r="AJ5044" s="30">
        <f t="shared" si="1"/>
        <v>0</v>
      </c>
      <c r="AK5044" s="31">
        <f t="shared" si="11"/>
        <v>0</v>
      </c>
      <c r="AL5044" s="32">
        <f t="shared" si="2"/>
        <v>0</v>
      </c>
      <c r="AM5044" s="33">
        <f t="shared" si="3"/>
        <v>0</v>
      </c>
      <c r="AN5044" s="105"/>
      <c r="AO5044" s="35">
        <f t="shared" si="4"/>
        <v>0</v>
      </c>
      <c r="AP5044" s="36">
        <f t="shared" si="4"/>
        <v>0</v>
      </c>
      <c r="AQ5044" s="37">
        <f t="shared" si="5"/>
        <v>0</v>
      </c>
      <c r="AR5044" s="38"/>
      <c r="AS5044" s="39">
        <f t="shared" si="6"/>
        <v>0</v>
      </c>
      <c r="AT5044" s="40">
        <f t="shared" si="6"/>
        <v>0</v>
      </c>
      <c r="AU5044" s="41">
        <f t="shared" si="7"/>
        <v>0</v>
      </c>
      <c r="AV5044" s="42">
        <f t="shared" si="8"/>
        <v>0</v>
      </c>
      <c r="AW5044" s="43">
        <f t="shared" si="9"/>
        <v>0</v>
      </c>
      <c r="AX5044" s="44"/>
      <c r="AY5044" s="45">
        <f t="shared" si="10"/>
        <v>0</v>
      </c>
      <c r="AZ5044" s="7"/>
    </row>
    <row r="5045" spans="1:52" ht="15.75" thickBot="1">
      <c r="A5045" s="8" t="str">
        <f>IF(AND(ISBLANK(D5045),ISBLANK(E5045)),"",IF(ISBLANK(D5045),VLOOKUP(E5045,'[1]Wheels €'!$A:$J,2,FALSE),IF(ISBLANK(E5045),VLOOKUP(D5045,'[1]Wheels €'!$A:$J,2,FALSE),VLOOKUP(D5045,'[1]Wheels €'!$A:$J,2,FALSE))))</f>
        <v/>
      </c>
      <c r="B5045" s="8" t="str">
        <f>IF(ISBLANK(D5045),"",VLOOKUP(D5045,'[1]Wheels €'!A:J,3,FALSE))</f>
        <v/>
      </c>
      <c r="C5045" s="8" t="str">
        <f>IF(ISBLANK(E5045),"",VLOOKUP(E5045,'[1]Wheels €'!A:J,3,FALSE))</f>
        <v/>
      </c>
      <c r="D5045" s="9"/>
      <c r="E5045" s="9"/>
      <c r="F5045" s="10"/>
      <c r="G5045" s="106"/>
      <c r="H5045" s="107"/>
      <c r="I5045" s="106"/>
      <c r="J5045" s="108"/>
      <c r="K5045" s="109"/>
      <c r="L5045" s="110"/>
      <c r="M5045" s="110"/>
      <c r="N5045" s="110"/>
      <c r="O5045" s="17" t="str">
        <f t="shared" si="0"/>
        <v/>
      </c>
      <c r="P5045" s="111"/>
      <c r="Q5045" s="111"/>
      <c r="R5045" s="111"/>
      <c r="S5045" s="111"/>
      <c r="T5045" s="112"/>
      <c r="U5045" s="108"/>
      <c r="V5045" s="113"/>
      <c r="W5045" s="13"/>
      <c r="X5045" s="114"/>
      <c r="Y5045" s="115"/>
      <c r="Z5045" s="116"/>
      <c r="AA5045" s="117"/>
      <c r="AB5045" s="118"/>
      <c r="AC5045" s="119"/>
      <c r="AD5045" s="116"/>
      <c r="AE5045" s="117"/>
      <c r="AF5045" s="119"/>
      <c r="AG5045" s="120"/>
      <c r="AH5045" s="28" t="str">
        <f>IF(ISBLANK(D5045),"0",IF(AG5045="EXW Romania",VLOOKUP(D5045,'[1]Wheels €'!$A:$J,9,FALSE),IF(AG5045="DDP Europe",VLOOKUP(D5045,'[1]Wheels €'!$A:$J,10,FALSE),IF(AG5045="EXW Asia",VLOOKUP(D5045,'[1]Wheels $'!$A:$L,9,FALSE),IF(AG5045="DAP Taiwan &amp; American ports",VLOOKUP(D5045,'[1]Wheels $'!$A:$L,10,FALSE),IF(AG5045="EXW Jalco (Asian Rims)",VLOOKUP(D5045,'[1]Wheels $'!$A:$L,11,FALSE),IF(AG5045="C&amp;F Taiwan (Asian Rims)",VLOOKUP(D5045,'[1]Wheels $'!$A:$L,12,FALSE),"")))))))</f>
        <v>0</v>
      </c>
      <c r="AI5045" s="29" t="str">
        <f>IF(ISBLANK(E5045),"0",IF(AG5045="EXW Romania",VLOOKUP(E5045,'[1]Wheels €'!$A:$J,9,FALSE),IF(AG5045="DDP Europe",VLOOKUP(E5045,'[1]Wheels €'!$A:$J,10,FALSE),IF(AG5045="EXW Asia",VLOOKUP(E5045,'[1]Wheels $'!$A:$L,9,FALSE),IF(AG5045="DAP Taiwan &amp; American ports",VLOOKUP(E5045,'[1]Wheels $'!$A:$L,10,FALSE),IF(AG5045="EXW Jalco (Asian Rims)",VLOOKUP(E5045,'[1]Wheels $'!$A:$L,11,FALSE),IF(AG5045="C&amp;F Taiwan (Asian Rims)",VLOOKUP(E5045,'[1]Wheels $'!$A:$L,12,FALSE),"")))))))</f>
        <v>0</v>
      </c>
      <c r="AJ5045" s="30">
        <f t="shared" si="1"/>
        <v>0</v>
      </c>
      <c r="AK5045" s="31">
        <f t="shared" si="11"/>
        <v>0</v>
      </c>
      <c r="AL5045" s="32">
        <f t="shared" si="2"/>
        <v>0</v>
      </c>
      <c r="AM5045" s="33">
        <f t="shared" si="3"/>
        <v>0</v>
      </c>
      <c r="AN5045" s="121"/>
      <c r="AO5045" s="35">
        <f t="shared" si="4"/>
        <v>0</v>
      </c>
      <c r="AP5045" s="36">
        <f t="shared" si="4"/>
        <v>0</v>
      </c>
      <c r="AQ5045" s="37">
        <f t="shared" si="5"/>
        <v>0</v>
      </c>
      <c r="AR5045" s="38"/>
      <c r="AS5045" s="39">
        <f t="shared" si="6"/>
        <v>0</v>
      </c>
      <c r="AT5045" s="40">
        <f t="shared" si="6"/>
        <v>0</v>
      </c>
      <c r="AU5045" s="41">
        <f t="shared" si="7"/>
        <v>0</v>
      </c>
      <c r="AV5045" s="42">
        <f t="shared" si="8"/>
        <v>0</v>
      </c>
      <c r="AW5045" s="43">
        <f t="shared" si="9"/>
        <v>0</v>
      </c>
      <c r="AX5045" s="44"/>
      <c r="AY5045" s="45">
        <f t="shared" si="10"/>
        <v>0</v>
      </c>
      <c r="AZ5045" s="7"/>
    </row>
    <row r="5046" spans="1:52" ht="18.75">
      <c r="A5046" s="122" t="s">
        <v>87</v>
      </c>
      <c r="B5046" s="123"/>
      <c r="C5046" s="123"/>
      <c r="D5046" s="2"/>
      <c r="E5046" s="2"/>
      <c r="F5046" s="2"/>
      <c r="G5046" s="3"/>
      <c r="H5046" s="4"/>
      <c r="I5046" s="4"/>
      <c r="J5046" s="4"/>
      <c r="K5046" s="4"/>
      <c r="L5046" s="4"/>
      <c r="M5046" s="4"/>
      <c r="N5046" s="4"/>
      <c r="O5046" s="4"/>
      <c r="P5046" s="4"/>
      <c r="Q5046" s="4"/>
      <c r="R5046" s="4"/>
      <c r="S5046" s="4"/>
      <c r="T5046" s="4"/>
      <c r="U5046" s="4"/>
      <c r="V5046" s="4"/>
      <c r="W5046" s="4"/>
      <c r="X5046" s="4"/>
      <c r="Y5046" s="4"/>
      <c r="Z5046" s="4"/>
      <c r="AA5046" s="4"/>
      <c r="AB5046" s="4"/>
      <c r="AC5046" s="4"/>
      <c r="AD5046" s="4"/>
      <c r="AE5046" s="4"/>
      <c r="AF5046" s="4"/>
      <c r="AG5046" s="5"/>
      <c r="AH5046" s="4"/>
      <c r="AI5046" s="4"/>
      <c r="AJ5046" s="4"/>
      <c r="AK5046" s="4"/>
      <c r="AL5046" s="4"/>
      <c r="AM5046" s="4"/>
      <c r="AN5046" s="124"/>
      <c r="AO5046" s="4"/>
      <c r="AP5046" s="4"/>
      <c r="AQ5046" s="4"/>
      <c r="AR5046" s="125"/>
      <c r="AS5046" s="4"/>
      <c r="AT5046" s="4"/>
      <c r="AU5046" s="4"/>
      <c r="AV5046" s="4"/>
      <c r="AW5046" s="4"/>
      <c r="AX5046" s="4"/>
      <c r="AY5046" s="6"/>
      <c r="AZ5046" s="7"/>
    </row>
    <row r="5047" spans="1:52" ht="60">
      <c r="A5047" s="8" t="str">
        <f>IF(AND(ISBLANK(D5047),ISBLANK(E5047)),"",IF(ISBLANK(D5047),VLOOKUP(E5047,'[1]Wheels $'!$A:$J,2,FALSE),IF(ISBLANK(E5047),VLOOKUP(D5047,'[1]Wheels $'!$A:$J,2,FALSE),VLOOKUP(D5047,'[1]Wheels $'!$A:$J,2,FALSE))))</f>
        <v>ALLROAD DISC CL (w/o tyre)</v>
      </c>
      <c r="B5047" s="8" t="str">
        <f>IF(ISBLANK(D5047),"",VLOOKUP(D5047,'[1]Wheels €'!A:J,3,FALSE))</f>
        <v>12x100</v>
      </c>
      <c r="C5047" s="8" t="str">
        <f>IF(ISBLANK(E5047),"",VLOOKUP(E5047,'[1]Wheels €'!A:J,3,FALSE))</f>
        <v>12x142</v>
      </c>
      <c r="D5047" s="126" t="s">
        <v>88</v>
      </c>
      <c r="E5047" s="127" t="s">
        <v>89</v>
      </c>
      <c r="F5047" s="128" t="s">
        <v>16</v>
      </c>
      <c r="G5047" s="129" t="s">
        <v>32</v>
      </c>
      <c r="H5047" s="130" t="s">
        <v>33</v>
      </c>
      <c r="I5047" s="131" t="s">
        <v>90</v>
      </c>
      <c r="J5047" s="132"/>
      <c r="K5047" s="133" t="s">
        <v>91</v>
      </c>
      <c r="L5047" s="134" t="s">
        <v>92</v>
      </c>
      <c r="M5047" s="134" t="s">
        <v>93</v>
      </c>
      <c r="N5047" s="134" t="s">
        <v>94</v>
      </c>
      <c r="O5047" s="17" t="str">
        <f t="shared" si="0"/>
        <v>ALLROAD DISC CL (w/o tyre)</v>
      </c>
      <c r="P5047" s="91"/>
      <c r="Q5047" s="91"/>
      <c r="R5047" s="100"/>
      <c r="S5047" s="91"/>
      <c r="T5047" s="112"/>
      <c r="U5047" s="108"/>
      <c r="V5047" s="113"/>
      <c r="W5047" s="13"/>
      <c r="X5047" s="102"/>
      <c r="Y5047" s="103" t="s">
        <v>95</v>
      </c>
      <c r="Z5047" s="135">
        <v>100</v>
      </c>
      <c r="AA5047" s="136" t="s">
        <v>41</v>
      </c>
      <c r="AB5047" s="137" t="s">
        <v>96</v>
      </c>
      <c r="AC5047" s="138" t="s">
        <v>97</v>
      </c>
      <c r="AD5047" s="135">
        <v>21</v>
      </c>
      <c r="AE5047" s="136" t="s">
        <v>44</v>
      </c>
      <c r="AF5047" s="138" t="s">
        <v>42</v>
      </c>
      <c r="AG5047" s="27" t="s">
        <v>98</v>
      </c>
      <c r="AH5047" s="139">
        <f>IF(ISBLANK(D5047),"0",IF(AG5047="EXW Asia",VLOOKUP(D5047,'[1]Wheels $'!$A:$L,9,FALSE),IF(AG5047="DAP Taiwan &amp; American ports Wheels",VLOOKUP(D5047,'[1]Wheels $'!$A:$L,10,FALSE),IF(AG5047="DAP Taiwan &amp; American ports Rims",VLOOKUP(D5047,'[1]Wheels $'!$A:$L,10,FALSE),IF(AG5047="EXW Jalco (Asian Rims)",VLOOKUP(D5047,'[1]Wheels $'!$A:$L,11,FALSE),IF(AG5047="C&amp;F Taiwan (Asian Rims)",VLOOKUP(D5047,'[1]Wheels $'!$A:$L,12,FALSE),""))))))</f>
        <v>68.5</v>
      </c>
      <c r="AI5047" s="140">
        <f>IF(ISBLANK(E5047),"0",IF(AG5047="EXW Asia",VLOOKUP(E5047,'[1]Wheels $'!$A:$L,9,FALSE),IF(AG5047="DAP Taiwan &amp; American ports Wheels",VLOOKUP(E5047,'[1]Wheels $'!$A:$L,10,FALSE),IF(AG5047="DAP Taiwan &amp; American ports Rims",VLOOKUP(D5047,'[1]Wheels $'!$A:$L,10,FALSE),IF(AG5047="EXW Jalco (Asian Rims)",VLOOKUP(E5047,'[1]Wheels $'!$A:$L,11,FALSE),IF(AG5047="C&amp;F Taiwan (Asian Rims)",VLOOKUP(E5047,'[1]Wheels $'!$A:$L,12,FALSE),""))))))</f>
        <v>83.5</v>
      </c>
      <c r="AJ5047" s="141">
        <f t="shared" ref="AJ5047:AJ5095" si="12">AI5047+AH5047</f>
        <v>152</v>
      </c>
      <c r="AK5047" s="142">
        <f>AH5047*(1+$AM$2)</f>
        <v>82.2</v>
      </c>
      <c r="AL5047" s="143">
        <f>AI5047*(1+$AM$2)</f>
        <v>100.2</v>
      </c>
      <c r="AM5047" s="144">
        <f t="shared" si="3"/>
        <v>182.4</v>
      </c>
      <c r="AN5047" s="105"/>
      <c r="AO5047" s="145">
        <f>AK5047*(1-$AN5047)</f>
        <v>82.2</v>
      </c>
      <c r="AP5047" s="146">
        <f>AL5047*(1-$AN5047)</f>
        <v>100.2</v>
      </c>
      <c r="AQ5047" s="147">
        <f t="shared" si="5"/>
        <v>182.4</v>
      </c>
      <c r="AR5047" s="148"/>
      <c r="AS5047" s="149">
        <f>IF($AR5047="YES",AO5047,AK5047)</f>
        <v>82.2</v>
      </c>
      <c r="AT5047" s="150">
        <f>IF($AR5047="YES",AP5047,AL5047)</f>
        <v>100.2</v>
      </c>
      <c r="AU5047" s="151">
        <f t="shared" si="7"/>
        <v>182.4</v>
      </c>
      <c r="AV5047" s="152">
        <f>Z5047*AQ5047</f>
        <v>18240</v>
      </c>
      <c r="AW5047" s="153">
        <f>IF(AR5047="YES",0,(AQ5047-AM5047)*Z5047)</f>
        <v>0</v>
      </c>
      <c r="AX5047" s="154"/>
      <c r="AY5047" s="155">
        <f t="shared" si="10"/>
        <v>0</v>
      </c>
      <c r="AZ5047" s="7"/>
    </row>
    <row r="5048" spans="1:52" ht="60">
      <c r="A5048" s="8" t="str">
        <f>IF(AND(ISBLANK(D5048),ISBLANK(E5048)),"",IF(ISBLANK(D5048),VLOOKUP(E5048,'[1]Wheels $'!$A:$J,2,FALSE),IF(ISBLANK(E5048),VLOOKUP(D5048,'[1]Wheels $'!$A:$J,2,FALSE),VLOOKUP(D5048,'[1]Wheels $'!$A:$J,2,FALSE))))</f>
        <v>ALLROAD DISC CL (w/o tyre)</v>
      </c>
      <c r="B5048" s="8" t="str">
        <f>IF(ISBLANK(D5048),"",VLOOKUP(D5048,'[1]Wheels €'!A:J,3,FALSE))</f>
        <v>12x100</v>
      </c>
      <c r="C5048" s="8" t="str">
        <f>IF(ISBLANK(E5048),"",VLOOKUP(E5048,'[1]Wheels €'!A:J,3,FALSE))</f>
        <v>12x142</v>
      </c>
      <c r="D5048" s="126" t="s">
        <v>88</v>
      </c>
      <c r="E5048" s="127" t="s">
        <v>89</v>
      </c>
      <c r="F5048" s="128" t="s">
        <v>16</v>
      </c>
      <c r="G5048" s="129" t="s">
        <v>32</v>
      </c>
      <c r="H5048" s="130" t="s">
        <v>33</v>
      </c>
      <c r="I5048" s="131" t="s">
        <v>90</v>
      </c>
      <c r="J5048" s="132"/>
      <c r="K5048" s="133" t="s">
        <v>91</v>
      </c>
      <c r="L5048" s="134" t="s">
        <v>92</v>
      </c>
      <c r="M5048" s="134" t="s">
        <v>93</v>
      </c>
      <c r="N5048" s="134" t="s">
        <v>94</v>
      </c>
      <c r="O5048" s="17" t="str">
        <f t="shared" si="0"/>
        <v>ALLROAD DISC CL (w/o tyre)</v>
      </c>
      <c r="P5048" s="91"/>
      <c r="Q5048" s="91"/>
      <c r="R5048" s="100"/>
      <c r="S5048" s="91"/>
      <c r="T5048" s="112"/>
      <c r="U5048" s="108"/>
      <c r="V5048" s="113"/>
      <c r="W5048" s="13"/>
      <c r="X5048" s="102"/>
      <c r="Y5048" s="103" t="s">
        <v>95</v>
      </c>
      <c r="Z5048" s="135">
        <v>40</v>
      </c>
      <c r="AA5048" s="136" t="s">
        <v>49</v>
      </c>
      <c r="AB5048" s="137" t="s">
        <v>96</v>
      </c>
      <c r="AC5048" s="138" t="s">
        <v>97</v>
      </c>
      <c r="AD5048" s="135"/>
      <c r="AE5048" s="136"/>
      <c r="AF5048" s="138"/>
      <c r="AG5048" s="27" t="s">
        <v>98</v>
      </c>
      <c r="AH5048" s="139">
        <f>IF(ISBLANK(D5048),"0",IF(AG5048="EXW Asia",VLOOKUP(D5048,'[1]Wheels $'!$A:$L,9,FALSE),IF(AG5048="DAP Taiwan &amp; American ports Wheels",VLOOKUP(D5048,'[1]Wheels $'!$A:$L,10,FALSE),IF(AG5048="DAP Taiwan &amp; American ports Rims",VLOOKUP(D5048,'[1]Wheels $'!$A:$L,10,FALSE),IF(AG5048="EXW Jalco (Asian Rims)",VLOOKUP(D5048,'[1]Wheels $'!$A:$L,11,FALSE),IF(AG5048="C&amp;F Taiwan (Asian Rims)",VLOOKUP(D5048,'[1]Wheels $'!$A:$L,12,FALSE),""))))))</f>
        <v>68.5</v>
      </c>
      <c r="AI5048" s="140">
        <f>IF(ISBLANK(E5048),"0",IF(AG5048="EXW Asia",VLOOKUP(E5048,'[1]Wheels $'!$A:$L,9,FALSE),IF(AG5048="DAP Taiwan &amp; American ports Wheels",VLOOKUP(E5048,'[1]Wheels $'!$A:$L,10,FALSE),IF(AG5048="DAP Taiwan &amp; American ports Rims",VLOOKUP(D5048,'[1]Wheels $'!$A:$L,10,FALSE),IF(AG5048="EXW Jalco (Asian Rims)",VLOOKUP(E5048,'[1]Wheels $'!$A:$L,11,FALSE),IF(AG5048="C&amp;F Taiwan (Asian Rims)",VLOOKUP(E5048,'[1]Wheels $'!$A:$L,12,FALSE),""))))))</f>
        <v>83.5</v>
      </c>
      <c r="AJ5048" s="141">
        <f t="shared" si="12"/>
        <v>152</v>
      </c>
      <c r="AK5048" s="142">
        <f t="shared" ref="AK5048:AL5095" si="13">AH5048*(1+$AM$2)</f>
        <v>82.2</v>
      </c>
      <c r="AL5048" s="143">
        <f t="shared" si="13"/>
        <v>100.2</v>
      </c>
      <c r="AM5048" s="144">
        <f t="shared" si="3"/>
        <v>182.4</v>
      </c>
      <c r="AN5048" s="105"/>
      <c r="AO5048" s="145">
        <f t="shared" ref="AO5048:AP5095" si="14">AK5048*(1-$AN5048)</f>
        <v>82.2</v>
      </c>
      <c r="AP5048" s="146">
        <f t="shared" si="14"/>
        <v>100.2</v>
      </c>
      <c r="AQ5048" s="147">
        <f t="shared" si="5"/>
        <v>182.4</v>
      </c>
      <c r="AR5048" s="148"/>
      <c r="AS5048" s="149">
        <f t="shared" ref="AS5048:AT5095" si="15">IF($AR5048="YES",AO5048,AK5048)</f>
        <v>82.2</v>
      </c>
      <c r="AT5048" s="150">
        <f t="shared" si="15"/>
        <v>100.2</v>
      </c>
      <c r="AU5048" s="151">
        <f t="shared" si="7"/>
        <v>182.4</v>
      </c>
      <c r="AV5048" s="152">
        <f t="shared" ref="AV5048:AV5095" si="16">Z5048*AQ5048</f>
        <v>7296</v>
      </c>
      <c r="AW5048" s="153">
        <f t="shared" ref="AW5048:AW5095" si="17">IF(AR5048="YES",0,(AQ5048-AM5048)*Z5048)</f>
        <v>0</v>
      </c>
      <c r="AX5048" s="154"/>
      <c r="AY5048" s="155">
        <f t="shared" si="10"/>
        <v>0</v>
      </c>
      <c r="AZ5048" s="7"/>
    </row>
    <row r="5049" spans="1:52">
      <c r="A5049" s="8" t="str">
        <f>IF(AND(ISBLANK(D5049),ISBLANK(E5049)),"",IF(ISBLANK(D5049),VLOOKUP(E5049,'[1]Wheels $'!$A:$J,2,FALSE),IF(ISBLANK(E5049),VLOOKUP(D5049,'[1]Wheels $'!$A:$J,2,FALSE),VLOOKUP(D5049,'[1]Wheels $'!$A:$J,2,FALSE))))</f>
        <v/>
      </c>
      <c r="B5049" s="8" t="str">
        <f>IF(ISBLANK(D5049),"",VLOOKUP(D5049,'[1]Wheels €'!A:J,3,FALSE))</f>
        <v/>
      </c>
      <c r="C5049" s="8" t="str">
        <f>IF(ISBLANK(E5049),"",VLOOKUP(E5049,'[1]Wheels €'!A:J,3,FALSE))</f>
        <v/>
      </c>
      <c r="D5049" s="9"/>
      <c r="E5049" s="9"/>
      <c r="F5049" s="10"/>
      <c r="G5049" s="11"/>
      <c r="H5049" s="12"/>
      <c r="I5049" s="11"/>
      <c r="J5049" s="10"/>
      <c r="K5049" s="89"/>
      <c r="L5049" s="90"/>
      <c r="M5049" s="90"/>
      <c r="N5049" s="90"/>
      <c r="O5049" s="17" t="str">
        <f t="shared" si="0"/>
        <v/>
      </c>
      <c r="P5049" s="91"/>
      <c r="Q5049" s="91"/>
      <c r="R5049" s="100"/>
      <c r="S5049" s="91"/>
      <c r="T5049" s="112"/>
      <c r="U5049" s="108"/>
      <c r="V5049" s="113"/>
      <c r="W5049" s="13"/>
      <c r="X5049" s="102"/>
      <c r="Y5049" s="103"/>
      <c r="Z5049" s="96"/>
      <c r="AA5049" s="97"/>
      <c r="AB5049" s="98"/>
      <c r="AC5049" s="104"/>
      <c r="AD5049" s="96"/>
      <c r="AE5049" s="97"/>
      <c r="AF5049" s="104"/>
      <c r="AG5049" s="27"/>
      <c r="AH5049" s="139" t="str">
        <f>IF(ISBLANK(D5049),"0",IF(AG5049="EXW Asia",VLOOKUP(D5049,'[1]Wheels $'!$A:$L,9,FALSE),IF(AG5049="DAP Taiwan &amp; American ports Wheels",VLOOKUP(D5049,'[1]Wheels $'!$A:$L,10,FALSE),IF(AG5049="DAP Taiwan &amp; American ports Rims",VLOOKUP(D5049,'[1]Wheels $'!$A:$L,10,FALSE),IF(AG5049="EXW Jalco (Asian Rims)",VLOOKUP(D5049,'[1]Wheels $'!$A:$L,11,FALSE),IF(AG5049="C&amp;F Taiwan (Asian Rims)",VLOOKUP(D5049,'[1]Wheels $'!$A:$L,12,FALSE),""))))))</f>
        <v>0</v>
      </c>
      <c r="AI5049" s="140" t="str">
        <f>IF(ISBLANK(E5049),"0",IF(AG5049="EXW Asia",VLOOKUP(E5049,'[1]Wheels $'!$A:$L,9,FALSE),IF(AG5049="DAP Taiwan &amp; American ports Wheels",VLOOKUP(E5049,'[1]Wheels $'!$A:$L,10,FALSE),IF(AG5049="DAP Taiwan &amp; American ports Rims",VLOOKUP(D5049,'[1]Wheels $'!$A:$L,10,FALSE),IF(AG5049="EXW Jalco (Asian Rims)",VLOOKUP(E5049,'[1]Wheels $'!$A:$L,11,FALSE),IF(AG5049="C&amp;F Taiwan (Asian Rims)",VLOOKUP(E5049,'[1]Wheels $'!$A:$L,12,FALSE),""))))))</f>
        <v>0</v>
      </c>
      <c r="AJ5049" s="141">
        <f t="shared" si="12"/>
        <v>0</v>
      </c>
      <c r="AK5049" s="142">
        <f t="shared" si="13"/>
        <v>0</v>
      </c>
      <c r="AL5049" s="143">
        <f t="shared" si="13"/>
        <v>0</v>
      </c>
      <c r="AM5049" s="144">
        <f t="shared" si="3"/>
        <v>0</v>
      </c>
      <c r="AN5049" s="105"/>
      <c r="AO5049" s="145">
        <f t="shared" si="14"/>
        <v>0</v>
      </c>
      <c r="AP5049" s="146">
        <f t="shared" si="14"/>
        <v>0</v>
      </c>
      <c r="AQ5049" s="147">
        <f t="shared" si="5"/>
        <v>0</v>
      </c>
      <c r="AR5049" s="148"/>
      <c r="AS5049" s="149">
        <f t="shared" si="15"/>
        <v>0</v>
      </c>
      <c r="AT5049" s="150">
        <f t="shared" si="15"/>
        <v>0</v>
      </c>
      <c r="AU5049" s="151">
        <f t="shared" si="7"/>
        <v>0</v>
      </c>
      <c r="AV5049" s="152">
        <f t="shared" si="16"/>
        <v>0</v>
      </c>
      <c r="AW5049" s="153">
        <f t="shared" si="17"/>
        <v>0</v>
      </c>
      <c r="AX5049" s="154"/>
      <c r="AY5049" s="155">
        <f t="shared" si="10"/>
        <v>0</v>
      </c>
      <c r="AZ5049" s="7"/>
    </row>
    <row r="5050" spans="1:52">
      <c r="A5050" s="8" t="str">
        <f>IF(AND(ISBLANK(D5050),ISBLANK(E5050)),"",IF(ISBLANK(D5050),VLOOKUP(E5050,'[1]Wheels $'!$A:$J,2,FALSE),IF(ISBLANK(E5050),VLOOKUP(D5050,'[1]Wheels $'!$A:$J,2,FALSE),VLOOKUP(D5050,'[1]Wheels $'!$A:$J,2,FALSE))))</f>
        <v/>
      </c>
      <c r="B5050" s="8" t="str">
        <f>IF(ISBLANK(D5050),"",VLOOKUP(D5050,'[1]Wheels €'!A:J,3,FALSE))</f>
        <v/>
      </c>
      <c r="C5050" s="8" t="str">
        <f>IF(ISBLANK(E5050),"",VLOOKUP(E5050,'[1]Wheels €'!A:J,3,FALSE))</f>
        <v/>
      </c>
      <c r="D5050" s="9"/>
      <c r="E5050" s="9"/>
      <c r="F5050" s="10"/>
      <c r="G5050" s="11"/>
      <c r="H5050" s="12"/>
      <c r="I5050" s="11"/>
      <c r="J5050" s="10"/>
      <c r="K5050" s="89"/>
      <c r="L5050" s="90"/>
      <c r="M5050" s="90"/>
      <c r="N5050" s="90"/>
      <c r="O5050" s="17" t="str">
        <f t="shared" si="0"/>
        <v/>
      </c>
      <c r="P5050" s="91"/>
      <c r="Q5050" s="91"/>
      <c r="R5050" s="100"/>
      <c r="S5050" s="91"/>
      <c r="T5050" s="112"/>
      <c r="U5050" s="108"/>
      <c r="V5050" s="113"/>
      <c r="W5050" s="13"/>
      <c r="X5050" s="102"/>
      <c r="Y5050" s="103"/>
      <c r="Z5050" s="96"/>
      <c r="AA5050" s="97"/>
      <c r="AB5050" s="98"/>
      <c r="AC5050" s="104"/>
      <c r="AD5050" s="96"/>
      <c r="AE5050" s="97"/>
      <c r="AF5050" s="104"/>
      <c r="AG5050" s="27"/>
      <c r="AH5050" s="139" t="str">
        <f>IF(ISBLANK(D5050),"0",IF(AG5050="EXW Asia",VLOOKUP(D5050,'[1]Wheels $'!$A:$L,9,FALSE),IF(AG5050="DAP Taiwan &amp; American ports Wheels",VLOOKUP(D5050,'[1]Wheels $'!$A:$L,10,FALSE),IF(AG5050="DAP Taiwan &amp; American ports Rims",VLOOKUP(D5050,'[1]Wheels $'!$A:$L,10,FALSE),IF(AG5050="EXW Jalco (Asian Rims)",VLOOKUP(D5050,'[1]Wheels $'!$A:$L,11,FALSE),IF(AG5050="C&amp;F Taiwan (Asian Rims)",VLOOKUP(D5050,'[1]Wheels $'!$A:$L,12,FALSE),""))))))</f>
        <v>0</v>
      </c>
      <c r="AI5050" s="140" t="str">
        <f>IF(ISBLANK(E5050),"0",IF(AG5050="EXW Asia",VLOOKUP(E5050,'[1]Wheels $'!$A:$L,9,FALSE),IF(AG5050="DAP Taiwan &amp; American ports Wheels",VLOOKUP(E5050,'[1]Wheels $'!$A:$L,10,FALSE),IF(AG5050="DAP Taiwan &amp; American ports Rims",VLOOKUP(D5050,'[1]Wheels $'!$A:$L,10,FALSE),IF(AG5050="EXW Jalco (Asian Rims)",VLOOKUP(E5050,'[1]Wheels $'!$A:$L,11,FALSE),IF(AG5050="C&amp;F Taiwan (Asian Rims)",VLOOKUP(E5050,'[1]Wheels $'!$A:$L,12,FALSE),""))))))</f>
        <v>0</v>
      </c>
      <c r="AJ5050" s="141">
        <f t="shared" si="12"/>
        <v>0</v>
      </c>
      <c r="AK5050" s="142">
        <f t="shared" si="13"/>
        <v>0</v>
      </c>
      <c r="AL5050" s="143">
        <f t="shared" si="13"/>
        <v>0</v>
      </c>
      <c r="AM5050" s="144">
        <f t="shared" si="3"/>
        <v>0</v>
      </c>
      <c r="AN5050" s="105"/>
      <c r="AO5050" s="145">
        <f t="shared" si="14"/>
        <v>0</v>
      </c>
      <c r="AP5050" s="146">
        <f t="shared" si="14"/>
        <v>0</v>
      </c>
      <c r="AQ5050" s="147">
        <f t="shared" si="5"/>
        <v>0</v>
      </c>
      <c r="AR5050" s="148"/>
      <c r="AS5050" s="149">
        <f t="shared" si="15"/>
        <v>0</v>
      </c>
      <c r="AT5050" s="150">
        <f t="shared" si="15"/>
        <v>0</v>
      </c>
      <c r="AU5050" s="151">
        <f t="shared" si="7"/>
        <v>0</v>
      </c>
      <c r="AV5050" s="152">
        <f t="shared" si="16"/>
        <v>0</v>
      </c>
      <c r="AW5050" s="153">
        <f t="shared" si="17"/>
        <v>0</v>
      </c>
      <c r="AX5050" s="154"/>
      <c r="AY5050" s="155">
        <f t="shared" si="10"/>
        <v>0</v>
      </c>
      <c r="AZ5050" s="7"/>
    </row>
    <row r="5051" spans="1:52">
      <c r="A5051" s="8" t="str">
        <f>IF(AND(ISBLANK(D5051),ISBLANK(E5051)),"",IF(ISBLANK(D5051),VLOOKUP(E5051,'[1]Wheels $'!$A:$J,2,FALSE),IF(ISBLANK(E5051),VLOOKUP(D5051,'[1]Wheels $'!$A:$J,2,FALSE),VLOOKUP(D5051,'[1]Wheels $'!$A:$J,2,FALSE))))</f>
        <v/>
      </c>
      <c r="B5051" s="156" t="str">
        <f>IF(ISBLANK(D5051),"",VLOOKUP(D5051,'[1]Wheels €'!A:J,3,FALSE))</f>
        <v/>
      </c>
      <c r="C5051" s="8" t="str">
        <f>IF(ISBLANK(E5051),"",VLOOKUP(E5051,'[1]Wheels €'!A:J,3,FALSE))</f>
        <v/>
      </c>
      <c r="D5051" s="9"/>
      <c r="E5051" s="9"/>
      <c r="F5051" s="10"/>
      <c r="G5051" s="11"/>
      <c r="H5051" s="12"/>
      <c r="I5051" s="11"/>
      <c r="J5051" s="10"/>
      <c r="K5051" s="89"/>
      <c r="L5051" s="90"/>
      <c r="M5051" s="90"/>
      <c r="N5051" s="90"/>
      <c r="O5051" s="17" t="str">
        <f t="shared" si="0"/>
        <v/>
      </c>
      <c r="P5051" s="91"/>
      <c r="Q5051" s="91"/>
      <c r="R5051" s="100"/>
      <c r="S5051" s="91"/>
      <c r="T5051" s="112"/>
      <c r="U5051" s="108"/>
      <c r="V5051" s="113"/>
      <c r="W5051" s="13"/>
      <c r="X5051" s="102"/>
      <c r="Y5051" s="103"/>
      <c r="Z5051" s="96"/>
      <c r="AA5051" s="97"/>
      <c r="AB5051" s="98"/>
      <c r="AC5051" s="104"/>
      <c r="AD5051" s="96"/>
      <c r="AE5051" s="97"/>
      <c r="AF5051" s="104"/>
      <c r="AG5051" s="27"/>
      <c r="AH5051" s="139" t="str">
        <f>IF(ISBLANK(D5051),"0",IF(AG5051="EXW Asia",VLOOKUP(D5051,'[1]Wheels $'!$A:$L,9,FALSE),IF(AG5051="DAP Taiwan &amp; American ports Wheels",VLOOKUP(D5051,'[1]Wheels $'!$A:$L,10,FALSE),IF(AG5051="DAP Taiwan &amp; American ports Rims",VLOOKUP(D5051,'[1]Wheels $'!$A:$L,10,FALSE),IF(AG5051="EXW Jalco (Asian Rims)",VLOOKUP(D5051,'[1]Wheels $'!$A:$L,11,FALSE),IF(AG5051="C&amp;F Taiwan (Asian Rims)",VLOOKUP(D5051,'[1]Wheels $'!$A:$L,12,FALSE),""))))))</f>
        <v>0</v>
      </c>
      <c r="AI5051" s="140" t="str">
        <f>IF(ISBLANK(E5051),"0",IF(AG5051="EXW Asia",VLOOKUP(E5051,'[1]Wheels $'!$A:$L,9,FALSE),IF(AG5051="DAP Taiwan &amp; American ports Wheels",VLOOKUP(E5051,'[1]Wheels $'!$A:$L,10,FALSE),IF(AG5051="DAP Taiwan &amp; American ports Rims",VLOOKUP(D5051,'[1]Wheels $'!$A:$L,10,FALSE),IF(AG5051="EXW Jalco (Asian Rims)",VLOOKUP(E5051,'[1]Wheels $'!$A:$L,11,FALSE),IF(AG5051="C&amp;F Taiwan (Asian Rims)",VLOOKUP(E5051,'[1]Wheels $'!$A:$L,12,FALSE),""))))))</f>
        <v>0</v>
      </c>
      <c r="AJ5051" s="141">
        <f t="shared" si="12"/>
        <v>0</v>
      </c>
      <c r="AK5051" s="142">
        <f t="shared" si="13"/>
        <v>0</v>
      </c>
      <c r="AL5051" s="143">
        <f t="shared" si="13"/>
        <v>0</v>
      </c>
      <c r="AM5051" s="144">
        <f t="shared" si="3"/>
        <v>0</v>
      </c>
      <c r="AN5051" s="105"/>
      <c r="AO5051" s="145">
        <f t="shared" si="14"/>
        <v>0</v>
      </c>
      <c r="AP5051" s="146">
        <f t="shared" si="14"/>
        <v>0</v>
      </c>
      <c r="AQ5051" s="147">
        <f t="shared" si="5"/>
        <v>0</v>
      </c>
      <c r="AR5051" s="148"/>
      <c r="AS5051" s="149">
        <f t="shared" si="15"/>
        <v>0</v>
      </c>
      <c r="AT5051" s="150">
        <f t="shared" si="15"/>
        <v>0</v>
      </c>
      <c r="AU5051" s="151">
        <f t="shared" si="7"/>
        <v>0</v>
      </c>
      <c r="AV5051" s="152">
        <f t="shared" si="16"/>
        <v>0</v>
      </c>
      <c r="AW5051" s="153">
        <f t="shared" si="17"/>
        <v>0</v>
      </c>
      <c r="AX5051" s="154"/>
      <c r="AY5051" s="155">
        <f t="shared" si="10"/>
        <v>0</v>
      </c>
      <c r="AZ5051" s="7"/>
    </row>
    <row r="5052" spans="1:52">
      <c r="A5052" s="8" t="str">
        <f>IF(AND(ISBLANK(D5052),ISBLANK(E5052)),"",IF(ISBLANK(D5052),VLOOKUP(E5052,'[1]Wheels $'!$A:$J,2,FALSE),IF(ISBLANK(E5052),VLOOKUP(D5052,'[1]Wheels $'!$A:$J,2,FALSE),VLOOKUP(D5052,'[1]Wheels $'!$A:$J,2,FALSE))))</f>
        <v/>
      </c>
      <c r="B5052" s="8" t="str">
        <f>IF(ISBLANK(D5052),"",VLOOKUP(D5052,'[1]Wheels €'!A:J,3,FALSE))</f>
        <v/>
      </c>
      <c r="C5052" s="8" t="str">
        <f>IF(ISBLANK(E5052),"",VLOOKUP(E5052,'[1]Wheels €'!A:J,3,FALSE))</f>
        <v/>
      </c>
      <c r="D5052" s="9"/>
      <c r="E5052" s="9"/>
      <c r="F5052" s="10"/>
      <c r="G5052" s="11"/>
      <c r="H5052" s="12"/>
      <c r="I5052" s="11"/>
      <c r="J5052" s="10"/>
      <c r="K5052" s="89"/>
      <c r="L5052" s="90"/>
      <c r="M5052" s="90"/>
      <c r="N5052" s="90"/>
      <c r="O5052" s="17" t="str">
        <f t="shared" si="0"/>
        <v/>
      </c>
      <c r="P5052" s="91"/>
      <c r="Q5052" s="91"/>
      <c r="R5052" s="100"/>
      <c r="S5052" s="91"/>
      <c r="T5052" s="112"/>
      <c r="U5052" s="108"/>
      <c r="V5052" s="113"/>
      <c r="W5052" s="13"/>
      <c r="X5052" s="102"/>
      <c r="Y5052" s="103"/>
      <c r="Z5052" s="96"/>
      <c r="AA5052" s="97"/>
      <c r="AB5052" s="98"/>
      <c r="AC5052" s="104"/>
      <c r="AD5052" s="96"/>
      <c r="AE5052" s="97"/>
      <c r="AF5052" s="104"/>
      <c r="AG5052" s="27"/>
      <c r="AH5052" s="139" t="str">
        <f>IF(ISBLANK(D5052),"0",IF(AG5052="EXW Asia",VLOOKUP(D5052,'[1]Wheels $'!$A:$L,9,FALSE),IF(AG5052="DAP Taiwan &amp; American ports Wheels",VLOOKUP(D5052,'[1]Wheels $'!$A:$L,10,FALSE),IF(AG5052="DAP Taiwan &amp; American ports Rims",VLOOKUP(D5052,'[1]Wheels $'!$A:$L,10,FALSE),IF(AG5052="EXW Jalco (Asian Rims)",VLOOKUP(D5052,'[1]Wheels $'!$A:$L,11,FALSE),IF(AG5052="C&amp;F Taiwan (Asian Rims)",VLOOKUP(D5052,'[1]Wheels $'!$A:$L,12,FALSE),""))))))</f>
        <v>0</v>
      </c>
      <c r="AI5052" s="140" t="str">
        <f>IF(ISBLANK(E5052),"0",IF(AG5052="EXW Asia",VLOOKUP(E5052,'[1]Wheels $'!$A:$L,9,FALSE),IF(AG5052="DAP Taiwan &amp; American ports Wheels",VLOOKUP(E5052,'[1]Wheels $'!$A:$L,10,FALSE),IF(AG5052="DAP Taiwan &amp; American ports Rims",VLOOKUP(D5052,'[1]Wheels $'!$A:$L,10,FALSE),IF(AG5052="EXW Jalco (Asian Rims)",VLOOKUP(E5052,'[1]Wheels $'!$A:$L,11,FALSE),IF(AG5052="C&amp;F Taiwan (Asian Rims)",VLOOKUP(E5052,'[1]Wheels $'!$A:$L,12,FALSE),""))))))</f>
        <v>0</v>
      </c>
      <c r="AJ5052" s="141">
        <f t="shared" si="12"/>
        <v>0</v>
      </c>
      <c r="AK5052" s="142">
        <f t="shared" si="13"/>
        <v>0</v>
      </c>
      <c r="AL5052" s="143">
        <f t="shared" si="13"/>
        <v>0</v>
      </c>
      <c r="AM5052" s="144">
        <f t="shared" si="3"/>
        <v>0</v>
      </c>
      <c r="AN5052" s="105"/>
      <c r="AO5052" s="145">
        <f t="shared" si="14"/>
        <v>0</v>
      </c>
      <c r="AP5052" s="146">
        <f t="shared" si="14"/>
        <v>0</v>
      </c>
      <c r="AQ5052" s="147">
        <f t="shared" si="5"/>
        <v>0</v>
      </c>
      <c r="AR5052" s="148"/>
      <c r="AS5052" s="149">
        <f t="shared" si="15"/>
        <v>0</v>
      </c>
      <c r="AT5052" s="150">
        <f t="shared" si="15"/>
        <v>0</v>
      </c>
      <c r="AU5052" s="151">
        <f t="shared" si="7"/>
        <v>0</v>
      </c>
      <c r="AV5052" s="152">
        <f t="shared" si="16"/>
        <v>0</v>
      </c>
      <c r="AW5052" s="153">
        <f t="shared" si="17"/>
        <v>0</v>
      </c>
      <c r="AX5052" s="154"/>
      <c r="AY5052" s="155">
        <f t="shared" si="10"/>
        <v>0</v>
      </c>
      <c r="AZ5052" s="7"/>
    </row>
    <row r="5053" spans="1:52">
      <c r="A5053" s="8" t="str">
        <f>IF(AND(ISBLANK(D5053),ISBLANK(E5053)),"",IF(ISBLANK(D5053),VLOOKUP(E5053,'[1]Wheels $'!$A:$J,2,FALSE),IF(ISBLANK(E5053),VLOOKUP(D5053,'[1]Wheels $'!$A:$J,2,FALSE),VLOOKUP(D5053,'[1]Wheels $'!$A:$J,2,FALSE))))</f>
        <v/>
      </c>
      <c r="B5053" s="8" t="str">
        <f>IF(ISBLANK(D5053),"",VLOOKUP(D5053,'[1]Wheels €'!A:J,3,FALSE))</f>
        <v/>
      </c>
      <c r="C5053" s="8" t="str">
        <f>IF(ISBLANK(E5053),"",VLOOKUP(E5053,'[1]Wheels €'!A:J,3,FALSE))</f>
        <v/>
      </c>
      <c r="D5053" s="9"/>
      <c r="E5053" s="9"/>
      <c r="F5053" s="10"/>
      <c r="G5053" s="11"/>
      <c r="H5053" s="12"/>
      <c r="I5053" s="11"/>
      <c r="J5053" s="10"/>
      <c r="K5053" s="89"/>
      <c r="L5053" s="90"/>
      <c r="M5053" s="90"/>
      <c r="N5053" s="90"/>
      <c r="O5053" s="17" t="str">
        <f t="shared" si="0"/>
        <v/>
      </c>
      <c r="P5053" s="91"/>
      <c r="Q5053" s="91"/>
      <c r="R5053" s="100"/>
      <c r="S5053" s="91"/>
      <c r="T5053" s="112"/>
      <c r="U5053" s="108"/>
      <c r="V5053" s="113"/>
      <c r="W5053" s="13"/>
      <c r="X5053" s="102"/>
      <c r="Y5053" s="103"/>
      <c r="Z5053" s="96"/>
      <c r="AA5053" s="97"/>
      <c r="AB5053" s="98"/>
      <c r="AC5053" s="104"/>
      <c r="AD5053" s="96"/>
      <c r="AE5053" s="97"/>
      <c r="AF5053" s="104"/>
      <c r="AG5053" s="27"/>
      <c r="AH5053" s="139" t="str">
        <f>IF(ISBLANK(D5053),"0",IF(AG5053="EXW Asia",VLOOKUP(D5053,'[1]Wheels $'!$A:$L,9,FALSE),IF(AG5053="DAP Taiwan &amp; American ports Wheels",VLOOKUP(D5053,'[1]Wheels $'!$A:$L,10,FALSE),IF(AG5053="DAP Taiwan &amp; American ports Rims",VLOOKUP(D5053,'[1]Wheels $'!$A:$L,10,FALSE),IF(AG5053="EXW Jalco (Asian Rims)",VLOOKUP(D5053,'[1]Wheels $'!$A:$L,11,FALSE),IF(AG5053="C&amp;F Taiwan (Asian Rims)",VLOOKUP(D5053,'[1]Wheels $'!$A:$L,12,FALSE),""))))))</f>
        <v>0</v>
      </c>
      <c r="AI5053" s="140" t="str">
        <f>IF(ISBLANK(E5053),"0",IF(AG5053="EXW Asia",VLOOKUP(E5053,'[1]Wheels $'!$A:$L,9,FALSE),IF(AG5053="DAP Taiwan &amp; American ports Wheels",VLOOKUP(E5053,'[1]Wheels $'!$A:$L,10,FALSE),IF(AG5053="DAP Taiwan &amp; American ports Rims",VLOOKUP(D5053,'[1]Wheels $'!$A:$L,10,FALSE),IF(AG5053="EXW Jalco (Asian Rims)",VLOOKUP(E5053,'[1]Wheels $'!$A:$L,11,FALSE),IF(AG5053="C&amp;F Taiwan (Asian Rims)",VLOOKUP(E5053,'[1]Wheels $'!$A:$L,12,FALSE),""))))))</f>
        <v>0</v>
      </c>
      <c r="AJ5053" s="141">
        <f t="shared" si="12"/>
        <v>0</v>
      </c>
      <c r="AK5053" s="142">
        <f t="shared" si="13"/>
        <v>0</v>
      </c>
      <c r="AL5053" s="143">
        <f t="shared" si="13"/>
        <v>0</v>
      </c>
      <c r="AM5053" s="144">
        <f t="shared" si="3"/>
        <v>0</v>
      </c>
      <c r="AN5053" s="105"/>
      <c r="AO5053" s="145">
        <f t="shared" si="14"/>
        <v>0</v>
      </c>
      <c r="AP5053" s="146">
        <f t="shared" si="14"/>
        <v>0</v>
      </c>
      <c r="AQ5053" s="147">
        <f t="shared" si="5"/>
        <v>0</v>
      </c>
      <c r="AR5053" s="148"/>
      <c r="AS5053" s="149">
        <f t="shared" si="15"/>
        <v>0</v>
      </c>
      <c r="AT5053" s="150">
        <f t="shared" si="15"/>
        <v>0</v>
      </c>
      <c r="AU5053" s="151">
        <f t="shared" si="7"/>
        <v>0</v>
      </c>
      <c r="AV5053" s="152">
        <f t="shared" si="16"/>
        <v>0</v>
      </c>
      <c r="AW5053" s="153">
        <f t="shared" si="17"/>
        <v>0</v>
      </c>
      <c r="AX5053" s="154"/>
      <c r="AY5053" s="155">
        <f t="shared" si="10"/>
        <v>0</v>
      </c>
      <c r="AZ5053" s="7"/>
    </row>
    <row r="5054" spans="1:52">
      <c r="A5054" s="8" t="str">
        <f>IF(AND(ISBLANK(D5054),ISBLANK(E5054)),"",IF(ISBLANK(D5054),VLOOKUP(E5054,'[1]Wheels $'!$A:$J,2,FALSE),IF(ISBLANK(E5054),VLOOKUP(D5054,'[1]Wheels $'!$A:$J,2,FALSE),VLOOKUP(D5054,'[1]Wheels $'!$A:$J,2,FALSE))))</f>
        <v/>
      </c>
      <c r="B5054" s="8" t="str">
        <f>IF(ISBLANK(D5054),"",VLOOKUP(D5054,'[1]Wheels €'!A:J,3,FALSE))</f>
        <v/>
      </c>
      <c r="C5054" s="8" t="str">
        <f>IF(ISBLANK(E5054),"",VLOOKUP(E5054,'[1]Wheels €'!A:J,3,FALSE))</f>
        <v/>
      </c>
      <c r="D5054" s="9"/>
      <c r="E5054" s="9"/>
      <c r="F5054" s="10"/>
      <c r="G5054" s="11"/>
      <c r="H5054" s="12"/>
      <c r="I5054" s="11"/>
      <c r="J5054" s="10"/>
      <c r="K5054" s="89"/>
      <c r="L5054" s="90"/>
      <c r="M5054" s="90"/>
      <c r="N5054" s="90"/>
      <c r="O5054" s="17" t="str">
        <f t="shared" si="0"/>
        <v/>
      </c>
      <c r="P5054" s="91"/>
      <c r="Q5054" s="91"/>
      <c r="R5054" s="100"/>
      <c r="S5054" s="91"/>
      <c r="T5054" s="112"/>
      <c r="U5054" s="108"/>
      <c r="V5054" s="113"/>
      <c r="W5054" s="13"/>
      <c r="X5054" s="102"/>
      <c r="Y5054" s="103"/>
      <c r="Z5054" s="96"/>
      <c r="AA5054" s="97"/>
      <c r="AB5054" s="98"/>
      <c r="AC5054" s="104"/>
      <c r="AD5054" s="96"/>
      <c r="AE5054" s="97"/>
      <c r="AF5054" s="104"/>
      <c r="AG5054" s="27"/>
      <c r="AH5054" s="139" t="str">
        <f>IF(ISBLANK(D5054),"0",IF(AG5054="EXW Asia",VLOOKUP(D5054,'[1]Wheels $'!$A:$L,9,FALSE),IF(AG5054="DAP Taiwan &amp; American ports Wheels",VLOOKUP(D5054,'[1]Wheels $'!$A:$L,10,FALSE),IF(AG5054="DAP Taiwan &amp; American ports Rims",VLOOKUP(D5054,'[1]Wheels $'!$A:$L,10,FALSE),IF(AG5054="EXW Jalco (Asian Rims)",VLOOKUP(D5054,'[1]Wheels $'!$A:$L,11,FALSE),IF(AG5054="C&amp;F Taiwan (Asian Rims)",VLOOKUP(D5054,'[1]Wheels $'!$A:$L,12,FALSE),""))))))</f>
        <v>0</v>
      </c>
      <c r="AI5054" s="140" t="str">
        <f>IF(ISBLANK(E5054),"0",IF(AG5054="EXW Asia",VLOOKUP(E5054,'[1]Wheels $'!$A:$L,9,FALSE),IF(AG5054="DAP Taiwan &amp; American ports Wheels",VLOOKUP(E5054,'[1]Wheels $'!$A:$L,10,FALSE),IF(AG5054="DAP Taiwan &amp; American ports Rims",VLOOKUP(D5054,'[1]Wheels $'!$A:$L,10,FALSE),IF(AG5054="EXW Jalco (Asian Rims)",VLOOKUP(E5054,'[1]Wheels $'!$A:$L,11,FALSE),IF(AG5054="C&amp;F Taiwan (Asian Rims)",VLOOKUP(E5054,'[1]Wheels $'!$A:$L,12,FALSE),""))))))</f>
        <v>0</v>
      </c>
      <c r="AJ5054" s="141">
        <f t="shared" si="12"/>
        <v>0</v>
      </c>
      <c r="AK5054" s="142">
        <f t="shared" si="13"/>
        <v>0</v>
      </c>
      <c r="AL5054" s="143">
        <f t="shared" si="13"/>
        <v>0</v>
      </c>
      <c r="AM5054" s="144">
        <f t="shared" si="3"/>
        <v>0</v>
      </c>
      <c r="AN5054" s="105"/>
      <c r="AO5054" s="145">
        <f t="shared" si="14"/>
        <v>0</v>
      </c>
      <c r="AP5054" s="146">
        <f t="shared" si="14"/>
        <v>0</v>
      </c>
      <c r="AQ5054" s="147">
        <f t="shared" si="5"/>
        <v>0</v>
      </c>
      <c r="AR5054" s="148"/>
      <c r="AS5054" s="149">
        <f t="shared" si="15"/>
        <v>0</v>
      </c>
      <c r="AT5054" s="150">
        <f t="shared" si="15"/>
        <v>0</v>
      </c>
      <c r="AU5054" s="151">
        <f t="shared" si="7"/>
        <v>0</v>
      </c>
      <c r="AV5054" s="152">
        <f t="shared" si="16"/>
        <v>0</v>
      </c>
      <c r="AW5054" s="153">
        <f t="shared" si="17"/>
        <v>0</v>
      </c>
      <c r="AX5054" s="154"/>
      <c r="AY5054" s="155">
        <f t="shared" si="10"/>
        <v>0</v>
      </c>
      <c r="AZ5054" s="7"/>
    </row>
    <row r="5055" spans="1:52">
      <c r="A5055" s="8" t="str">
        <f>IF(AND(ISBLANK(D5055),ISBLANK(E5055)),"",IF(ISBLANK(D5055),VLOOKUP(E5055,'[1]Wheels $'!$A:$J,2,FALSE),IF(ISBLANK(E5055),VLOOKUP(D5055,'[1]Wheels $'!$A:$J,2,FALSE),VLOOKUP(D5055,'[1]Wheels $'!$A:$J,2,FALSE))))</f>
        <v/>
      </c>
      <c r="B5055" s="8" t="str">
        <f>IF(ISBLANK(D5055),"",VLOOKUP(D5055,'[1]Wheels €'!A:J,3,FALSE))</f>
        <v/>
      </c>
      <c r="C5055" s="8" t="str">
        <f>IF(ISBLANK(E5055),"",VLOOKUP(E5055,'[1]Wheels €'!A:J,3,FALSE))</f>
        <v/>
      </c>
      <c r="D5055" s="9"/>
      <c r="E5055" s="9"/>
      <c r="F5055" s="10"/>
      <c r="G5055" s="11"/>
      <c r="H5055" s="12"/>
      <c r="I5055" s="11"/>
      <c r="J5055" s="10"/>
      <c r="K5055" s="89"/>
      <c r="L5055" s="90"/>
      <c r="M5055" s="90"/>
      <c r="N5055" s="90"/>
      <c r="O5055" s="17" t="str">
        <f t="shared" si="0"/>
        <v/>
      </c>
      <c r="P5055" s="91"/>
      <c r="Q5055" s="91"/>
      <c r="R5055" s="100"/>
      <c r="S5055" s="91"/>
      <c r="T5055" s="112"/>
      <c r="U5055" s="108"/>
      <c r="V5055" s="113"/>
      <c r="W5055" s="13"/>
      <c r="X5055" s="102"/>
      <c r="Y5055" s="103"/>
      <c r="Z5055" s="96"/>
      <c r="AA5055" s="97"/>
      <c r="AB5055" s="98"/>
      <c r="AC5055" s="104"/>
      <c r="AD5055" s="96"/>
      <c r="AE5055" s="97"/>
      <c r="AF5055" s="104"/>
      <c r="AG5055" s="27"/>
      <c r="AH5055" s="139" t="str">
        <f>IF(ISBLANK(D5055),"0",IF(AG5055="EXW Asia",VLOOKUP(D5055,'[1]Wheels $'!$A:$L,9,FALSE),IF(AG5055="DAP Taiwan &amp; American ports Wheels",VLOOKUP(D5055,'[1]Wheels $'!$A:$L,10,FALSE),IF(AG5055="DAP Taiwan &amp; American ports Rims",VLOOKUP(D5055,'[1]Wheels $'!$A:$L,10,FALSE),IF(AG5055="EXW Jalco (Asian Rims)",VLOOKUP(D5055,'[1]Wheels $'!$A:$L,11,FALSE),IF(AG5055="C&amp;F Taiwan (Asian Rims)",VLOOKUP(D5055,'[1]Wheels $'!$A:$L,12,FALSE),""))))))</f>
        <v>0</v>
      </c>
      <c r="AI5055" s="140" t="str">
        <f>IF(ISBLANK(E5055),"0",IF(AG5055="EXW Asia",VLOOKUP(E5055,'[1]Wheels $'!$A:$L,9,FALSE),IF(AG5055="DAP Taiwan &amp; American ports Wheels",VLOOKUP(E5055,'[1]Wheels $'!$A:$L,10,FALSE),IF(AG5055="DAP Taiwan &amp; American ports Rims",VLOOKUP(D5055,'[1]Wheels $'!$A:$L,10,FALSE),IF(AG5055="EXW Jalco (Asian Rims)",VLOOKUP(E5055,'[1]Wheels $'!$A:$L,11,FALSE),IF(AG5055="C&amp;F Taiwan (Asian Rims)",VLOOKUP(E5055,'[1]Wheels $'!$A:$L,12,FALSE),""))))))</f>
        <v>0</v>
      </c>
      <c r="AJ5055" s="141">
        <f t="shared" si="12"/>
        <v>0</v>
      </c>
      <c r="AK5055" s="142">
        <f t="shared" si="13"/>
        <v>0</v>
      </c>
      <c r="AL5055" s="143">
        <f t="shared" si="13"/>
        <v>0</v>
      </c>
      <c r="AM5055" s="144">
        <f t="shared" si="3"/>
        <v>0</v>
      </c>
      <c r="AN5055" s="105"/>
      <c r="AO5055" s="145">
        <f t="shared" si="14"/>
        <v>0</v>
      </c>
      <c r="AP5055" s="146">
        <f t="shared" si="14"/>
        <v>0</v>
      </c>
      <c r="AQ5055" s="147">
        <f t="shared" si="5"/>
        <v>0</v>
      </c>
      <c r="AR5055" s="148"/>
      <c r="AS5055" s="149">
        <f t="shared" si="15"/>
        <v>0</v>
      </c>
      <c r="AT5055" s="150">
        <f t="shared" si="15"/>
        <v>0</v>
      </c>
      <c r="AU5055" s="151">
        <f t="shared" si="7"/>
        <v>0</v>
      </c>
      <c r="AV5055" s="152">
        <f t="shared" si="16"/>
        <v>0</v>
      </c>
      <c r="AW5055" s="153">
        <f t="shared" si="17"/>
        <v>0</v>
      </c>
      <c r="AX5055" s="154"/>
      <c r="AY5055" s="155">
        <f t="shared" si="10"/>
        <v>0</v>
      </c>
      <c r="AZ5055" s="7"/>
    </row>
    <row r="5056" spans="1:52">
      <c r="A5056" s="8" t="str">
        <f>IF(AND(ISBLANK(D5056),ISBLANK(E5056)),"",IF(ISBLANK(D5056),VLOOKUP(E5056,'[1]Wheels $'!$A:$J,2,FALSE),IF(ISBLANK(E5056),VLOOKUP(D5056,'[1]Wheels $'!$A:$J,2,FALSE),VLOOKUP(D5056,'[1]Wheels $'!$A:$J,2,FALSE))))</f>
        <v/>
      </c>
      <c r="B5056" s="8" t="str">
        <f>IF(ISBLANK(D5056),"",VLOOKUP(D5056,'[1]Wheels €'!A:J,3,FALSE))</f>
        <v/>
      </c>
      <c r="C5056" s="8" t="str">
        <f>IF(ISBLANK(E5056),"",VLOOKUP(E5056,'[1]Wheels €'!A:J,3,FALSE))</f>
        <v/>
      </c>
      <c r="D5056" s="9"/>
      <c r="E5056" s="9"/>
      <c r="F5056" s="10"/>
      <c r="G5056" s="11"/>
      <c r="H5056" s="12"/>
      <c r="I5056" s="11"/>
      <c r="J5056" s="10"/>
      <c r="K5056" s="89"/>
      <c r="L5056" s="90"/>
      <c r="M5056" s="90"/>
      <c r="N5056" s="90"/>
      <c r="O5056" s="17" t="str">
        <f t="shared" si="0"/>
        <v/>
      </c>
      <c r="P5056" s="91"/>
      <c r="Q5056" s="91"/>
      <c r="R5056" s="100"/>
      <c r="S5056" s="91"/>
      <c r="T5056" s="112"/>
      <c r="U5056" s="108"/>
      <c r="V5056" s="113"/>
      <c r="W5056" s="13"/>
      <c r="X5056" s="102"/>
      <c r="Y5056" s="103"/>
      <c r="Z5056" s="96"/>
      <c r="AA5056" s="97"/>
      <c r="AB5056" s="98"/>
      <c r="AC5056" s="104"/>
      <c r="AD5056" s="96"/>
      <c r="AE5056" s="97"/>
      <c r="AF5056" s="104"/>
      <c r="AG5056" s="27"/>
      <c r="AH5056" s="139" t="str">
        <f>IF(ISBLANK(D5056),"0",IF(AG5056="EXW Asia",VLOOKUP(D5056,'[1]Wheels $'!$A:$L,9,FALSE),IF(AG5056="DAP Taiwan &amp; American ports Wheels",VLOOKUP(D5056,'[1]Wheels $'!$A:$L,10,FALSE),IF(AG5056="DAP Taiwan &amp; American ports Rims",VLOOKUP(D5056,'[1]Wheels $'!$A:$L,10,FALSE),IF(AG5056="EXW Jalco (Asian Rims)",VLOOKUP(D5056,'[1]Wheels $'!$A:$L,11,FALSE),IF(AG5056="C&amp;F Taiwan (Asian Rims)",VLOOKUP(D5056,'[1]Wheels $'!$A:$L,12,FALSE),""))))))</f>
        <v>0</v>
      </c>
      <c r="AI5056" s="140" t="str">
        <f>IF(ISBLANK(E5056),"0",IF(AG5056="EXW Asia",VLOOKUP(E5056,'[1]Wheels $'!$A:$L,9,FALSE),IF(AG5056="DAP Taiwan &amp; American ports Wheels",VLOOKUP(E5056,'[1]Wheels $'!$A:$L,10,FALSE),IF(AG5056="DAP Taiwan &amp; American ports Rims",VLOOKUP(D5056,'[1]Wheels $'!$A:$L,10,FALSE),IF(AG5056="EXW Jalco (Asian Rims)",VLOOKUP(E5056,'[1]Wheels $'!$A:$L,11,FALSE),IF(AG5056="C&amp;F Taiwan (Asian Rims)",VLOOKUP(E5056,'[1]Wheels $'!$A:$L,12,FALSE),""))))))</f>
        <v>0</v>
      </c>
      <c r="AJ5056" s="141">
        <f t="shared" si="12"/>
        <v>0</v>
      </c>
      <c r="AK5056" s="142">
        <f t="shared" si="13"/>
        <v>0</v>
      </c>
      <c r="AL5056" s="143">
        <f t="shared" si="13"/>
        <v>0</v>
      </c>
      <c r="AM5056" s="144">
        <f t="shared" si="3"/>
        <v>0</v>
      </c>
      <c r="AN5056" s="105"/>
      <c r="AO5056" s="145">
        <f t="shared" si="14"/>
        <v>0</v>
      </c>
      <c r="AP5056" s="146">
        <f t="shared" si="14"/>
        <v>0</v>
      </c>
      <c r="AQ5056" s="147">
        <f t="shared" si="5"/>
        <v>0</v>
      </c>
      <c r="AR5056" s="148"/>
      <c r="AS5056" s="149">
        <f t="shared" si="15"/>
        <v>0</v>
      </c>
      <c r="AT5056" s="150">
        <f t="shared" si="15"/>
        <v>0</v>
      </c>
      <c r="AU5056" s="151">
        <f t="shared" si="7"/>
        <v>0</v>
      </c>
      <c r="AV5056" s="152">
        <f t="shared" si="16"/>
        <v>0</v>
      </c>
      <c r="AW5056" s="153">
        <f t="shared" si="17"/>
        <v>0</v>
      </c>
      <c r="AX5056" s="154"/>
      <c r="AY5056" s="155">
        <f t="shared" si="10"/>
        <v>0</v>
      </c>
      <c r="AZ5056" s="7"/>
    </row>
    <row r="5057" spans="1:52">
      <c r="A5057" s="8" t="str">
        <f>IF(AND(ISBLANK(D5057),ISBLANK(E5057)),"",IF(ISBLANK(D5057),VLOOKUP(E5057,'[1]Wheels $'!$A:$J,2,FALSE),IF(ISBLANK(E5057),VLOOKUP(D5057,'[1]Wheels $'!$A:$J,2,FALSE),VLOOKUP(D5057,'[1]Wheels $'!$A:$J,2,FALSE))))</f>
        <v/>
      </c>
      <c r="B5057" s="8" t="str">
        <f>IF(ISBLANK(D5057),"",VLOOKUP(D5057,'[1]Wheels €'!A:J,3,FALSE))</f>
        <v/>
      </c>
      <c r="C5057" s="8" t="str">
        <f>IF(ISBLANK(E5057),"",VLOOKUP(E5057,'[1]Wheels €'!A:J,3,FALSE))</f>
        <v/>
      </c>
      <c r="D5057" s="9"/>
      <c r="E5057" s="9"/>
      <c r="F5057" s="10"/>
      <c r="G5057" s="11"/>
      <c r="H5057" s="12"/>
      <c r="I5057" s="11"/>
      <c r="J5057" s="10"/>
      <c r="K5057" s="89"/>
      <c r="L5057" s="90"/>
      <c r="M5057" s="90"/>
      <c r="N5057" s="90"/>
      <c r="O5057" s="17" t="str">
        <f t="shared" si="0"/>
        <v/>
      </c>
      <c r="P5057" s="91"/>
      <c r="Q5057" s="91"/>
      <c r="R5057" s="100"/>
      <c r="S5057" s="91"/>
      <c r="T5057" s="112"/>
      <c r="U5057" s="108"/>
      <c r="V5057" s="113"/>
      <c r="W5057" s="13"/>
      <c r="X5057" s="102"/>
      <c r="Y5057" s="103"/>
      <c r="Z5057" s="96"/>
      <c r="AA5057" s="97"/>
      <c r="AB5057" s="98"/>
      <c r="AC5057" s="104"/>
      <c r="AD5057" s="96"/>
      <c r="AE5057" s="97"/>
      <c r="AF5057" s="104"/>
      <c r="AG5057" s="27"/>
      <c r="AH5057" s="139" t="str">
        <f>IF(ISBLANK(D5057),"0",IF(AG5057="EXW Asia",VLOOKUP(D5057,'[1]Wheels $'!$A:$L,9,FALSE),IF(AG5057="DAP Taiwan &amp; American ports Wheels",VLOOKUP(D5057,'[1]Wheels $'!$A:$L,10,FALSE),IF(AG5057="DAP Taiwan &amp; American ports Rims",VLOOKUP(D5057,'[1]Wheels $'!$A:$L,10,FALSE),IF(AG5057="EXW Jalco (Asian Rims)",VLOOKUP(D5057,'[1]Wheels $'!$A:$L,11,FALSE),IF(AG5057="C&amp;F Taiwan (Asian Rims)",VLOOKUP(D5057,'[1]Wheels $'!$A:$L,12,FALSE),""))))))</f>
        <v>0</v>
      </c>
      <c r="AI5057" s="140" t="str">
        <f>IF(ISBLANK(E5057),"0",IF(AG5057="EXW Asia",VLOOKUP(E5057,'[1]Wheels $'!$A:$L,9,FALSE),IF(AG5057="DAP Taiwan &amp; American ports Wheels",VLOOKUP(E5057,'[1]Wheels $'!$A:$L,10,FALSE),IF(AG5057="DAP Taiwan &amp; American ports Rims",VLOOKUP(D5057,'[1]Wheels $'!$A:$L,10,FALSE),IF(AG5057="EXW Jalco (Asian Rims)",VLOOKUP(E5057,'[1]Wheels $'!$A:$L,11,FALSE),IF(AG5057="C&amp;F Taiwan (Asian Rims)",VLOOKUP(E5057,'[1]Wheels $'!$A:$L,12,FALSE),""))))))</f>
        <v>0</v>
      </c>
      <c r="AJ5057" s="141">
        <f t="shared" si="12"/>
        <v>0</v>
      </c>
      <c r="AK5057" s="142">
        <f t="shared" si="13"/>
        <v>0</v>
      </c>
      <c r="AL5057" s="143">
        <f t="shared" si="13"/>
        <v>0</v>
      </c>
      <c r="AM5057" s="144">
        <f t="shared" si="3"/>
        <v>0</v>
      </c>
      <c r="AN5057" s="105"/>
      <c r="AO5057" s="145">
        <f t="shared" si="14"/>
        <v>0</v>
      </c>
      <c r="AP5057" s="146">
        <f t="shared" si="14"/>
        <v>0</v>
      </c>
      <c r="AQ5057" s="147">
        <f t="shared" si="5"/>
        <v>0</v>
      </c>
      <c r="AR5057" s="148"/>
      <c r="AS5057" s="149">
        <f t="shared" si="15"/>
        <v>0</v>
      </c>
      <c r="AT5057" s="150">
        <f t="shared" si="15"/>
        <v>0</v>
      </c>
      <c r="AU5057" s="151">
        <f t="shared" si="7"/>
        <v>0</v>
      </c>
      <c r="AV5057" s="152">
        <f t="shared" si="16"/>
        <v>0</v>
      </c>
      <c r="AW5057" s="153">
        <f t="shared" si="17"/>
        <v>0</v>
      </c>
      <c r="AX5057" s="154"/>
      <c r="AY5057" s="155">
        <f t="shared" si="10"/>
        <v>0</v>
      </c>
      <c r="AZ5057" s="7"/>
    </row>
    <row r="5058" spans="1:52">
      <c r="A5058" s="8" t="str">
        <f>IF(AND(ISBLANK(D5058),ISBLANK(E5058)),"",IF(ISBLANK(D5058),VLOOKUP(E5058,'[1]Wheels $'!$A:$J,2,FALSE),IF(ISBLANK(E5058),VLOOKUP(D5058,'[1]Wheels $'!$A:$J,2,FALSE),VLOOKUP(D5058,'[1]Wheels $'!$A:$J,2,FALSE))))</f>
        <v/>
      </c>
      <c r="B5058" s="8" t="str">
        <f>IF(ISBLANK(D5058),"",VLOOKUP(D5058,'[1]Wheels €'!A:J,3,FALSE))</f>
        <v/>
      </c>
      <c r="C5058" s="8" t="str">
        <f>IF(ISBLANK(E5058),"",VLOOKUP(E5058,'[1]Wheels €'!A:J,3,FALSE))</f>
        <v/>
      </c>
      <c r="D5058" s="9"/>
      <c r="E5058" s="9"/>
      <c r="F5058" s="10"/>
      <c r="G5058" s="11"/>
      <c r="H5058" s="12"/>
      <c r="I5058" s="11"/>
      <c r="J5058" s="10"/>
      <c r="K5058" s="89"/>
      <c r="L5058" s="90"/>
      <c r="M5058" s="90"/>
      <c r="N5058" s="90"/>
      <c r="O5058" s="17" t="str">
        <f t="shared" si="0"/>
        <v/>
      </c>
      <c r="P5058" s="91"/>
      <c r="Q5058" s="91"/>
      <c r="R5058" s="100"/>
      <c r="S5058" s="91"/>
      <c r="T5058" s="112"/>
      <c r="U5058" s="108"/>
      <c r="V5058" s="113"/>
      <c r="W5058" s="13"/>
      <c r="X5058" s="102"/>
      <c r="Y5058" s="103"/>
      <c r="Z5058" s="96"/>
      <c r="AA5058" s="97"/>
      <c r="AB5058" s="98"/>
      <c r="AC5058" s="104"/>
      <c r="AD5058" s="96"/>
      <c r="AE5058" s="97"/>
      <c r="AF5058" s="104"/>
      <c r="AG5058" s="27"/>
      <c r="AH5058" s="139" t="str">
        <f>IF(ISBLANK(D5058),"0",IF(AG5058="EXW Asia",VLOOKUP(D5058,'[1]Wheels $'!$A:$L,9,FALSE),IF(AG5058="DAP Taiwan &amp; American ports Wheels",VLOOKUP(D5058,'[1]Wheels $'!$A:$L,10,FALSE),IF(AG5058="DAP Taiwan &amp; American ports Rims",VLOOKUP(D5058,'[1]Wheels $'!$A:$L,10,FALSE),IF(AG5058="EXW Jalco (Asian Rims)",VLOOKUP(D5058,'[1]Wheels $'!$A:$L,11,FALSE),IF(AG5058="C&amp;F Taiwan (Asian Rims)",VLOOKUP(D5058,'[1]Wheels $'!$A:$L,12,FALSE),""))))))</f>
        <v>0</v>
      </c>
      <c r="AI5058" s="140" t="str">
        <f>IF(ISBLANK(E5058),"0",IF(AG5058="EXW Asia",VLOOKUP(E5058,'[1]Wheels $'!$A:$L,9,FALSE),IF(AG5058="DAP Taiwan &amp; American ports Wheels",VLOOKUP(E5058,'[1]Wheels $'!$A:$L,10,FALSE),IF(AG5058="DAP Taiwan &amp; American ports Rims",VLOOKUP(D5058,'[1]Wheels $'!$A:$L,10,FALSE),IF(AG5058="EXW Jalco (Asian Rims)",VLOOKUP(E5058,'[1]Wheels $'!$A:$L,11,FALSE),IF(AG5058="C&amp;F Taiwan (Asian Rims)",VLOOKUP(E5058,'[1]Wheels $'!$A:$L,12,FALSE),""))))))</f>
        <v>0</v>
      </c>
      <c r="AJ5058" s="141">
        <f t="shared" si="12"/>
        <v>0</v>
      </c>
      <c r="AK5058" s="142">
        <f t="shared" si="13"/>
        <v>0</v>
      </c>
      <c r="AL5058" s="143">
        <f t="shared" si="13"/>
        <v>0</v>
      </c>
      <c r="AM5058" s="144">
        <f t="shared" si="3"/>
        <v>0</v>
      </c>
      <c r="AN5058" s="105"/>
      <c r="AO5058" s="145">
        <f t="shared" si="14"/>
        <v>0</v>
      </c>
      <c r="AP5058" s="146">
        <f t="shared" si="14"/>
        <v>0</v>
      </c>
      <c r="AQ5058" s="147">
        <f t="shared" si="5"/>
        <v>0</v>
      </c>
      <c r="AR5058" s="148"/>
      <c r="AS5058" s="149">
        <f t="shared" si="15"/>
        <v>0</v>
      </c>
      <c r="AT5058" s="150">
        <f t="shared" si="15"/>
        <v>0</v>
      </c>
      <c r="AU5058" s="151">
        <f t="shared" si="7"/>
        <v>0</v>
      </c>
      <c r="AV5058" s="152">
        <f t="shared" si="16"/>
        <v>0</v>
      </c>
      <c r="AW5058" s="153">
        <f t="shared" si="17"/>
        <v>0</v>
      </c>
      <c r="AX5058" s="154"/>
      <c r="AY5058" s="155">
        <f t="shared" si="10"/>
        <v>0</v>
      </c>
      <c r="AZ5058" s="7"/>
    </row>
    <row r="5059" spans="1:52">
      <c r="A5059" s="8" t="str">
        <f>IF(AND(ISBLANK(D5059),ISBLANK(E5059)),"",IF(ISBLANK(D5059),VLOOKUP(E5059,'[1]Wheels $'!$A:$J,2,FALSE),IF(ISBLANK(E5059),VLOOKUP(D5059,'[1]Wheels $'!$A:$J,2,FALSE),VLOOKUP(D5059,'[1]Wheels $'!$A:$J,2,FALSE))))</f>
        <v/>
      </c>
      <c r="B5059" s="8" t="str">
        <f>IF(ISBLANK(D5059),"",VLOOKUP(D5059,'[1]Wheels €'!A:J,3,FALSE))</f>
        <v/>
      </c>
      <c r="C5059" s="8" t="str">
        <f>IF(ISBLANK(E5059),"",VLOOKUP(E5059,'[1]Wheels €'!A:J,3,FALSE))</f>
        <v/>
      </c>
      <c r="D5059" s="9"/>
      <c r="E5059" s="9"/>
      <c r="F5059" s="10"/>
      <c r="G5059" s="11"/>
      <c r="H5059" s="12"/>
      <c r="I5059" s="11"/>
      <c r="J5059" s="10"/>
      <c r="K5059" s="89"/>
      <c r="L5059" s="90"/>
      <c r="M5059" s="90"/>
      <c r="N5059" s="90"/>
      <c r="O5059" s="17" t="str">
        <f t="shared" si="0"/>
        <v/>
      </c>
      <c r="P5059" s="91"/>
      <c r="Q5059" s="91"/>
      <c r="R5059" s="100"/>
      <c r="S5059" s="91"/>
      <c r="T5059" s="112"/>
      <c r="U5059" s="108"/>
      <c r="V5059" s="113"/>
      <c r="W5059" s="13"/>
      <c r="X5059" s="102"/>
      <c r="Y5059" s="103"/>
      <c r="Z5059" s="96"/>
      <c r="AA5059" s="97"/>
      <c r="AB5059" s="98"/>
      <c r="AC5059" s="104"/>
      <c r="AD5059" s="96"/>
      <c r="AE5059" s="97"/>
      <c r="AF5059" s="104"/>
      <c r="AG5059" s="27"/>
      <c r="AH5059" s="139" t="str">
        <f>IF(ISBLANK(D5059),"0",IF(AG5059="EXW Asia",VLOOKUP(D5059,'[1]Wheels $'!$A:$L,9,FALSE),IF(AG5059="DAP Taiwan &amp; American ports Wheels",VLOOKUP(D5059,'[1]Wheels $'!$A:$L,10,FALSE),IF(AG5059="DAP Taiwan &amp; American ports Rims",VLOOKUP(D5059,'[1]Wheels $'!$A:$L,10,FALSE),IF(AG5059="EXW Jalco (Asian Rims)",VLOOKUP(D5059,'[1]Wheels $'!$A:$L,11,FALSE),IF(AG5059="C&amp;F Taiwan (Asian Rims)",VLOOKUP(D5059,'[1]Wheels $'!$A:$L,12,FALSE),""))))))</f>
        <v>0</v>
      </c>
      <c r="AI5059" s="140" t="str">
        <f>IF(ISBLANK(E5059),"0",IF(AG5059="EXW Asia",VLOOKUP(E5059,'[1]Wheels $'!$A:$L,9,FALSE),IF(AG5059="DAP Taiwan &amp; American ports Wheels",VLOOKUP(E5059,'[1]Wheels $'!$A:$L,10,FALSE),IF(AG5059="DAP Taiwan &amp; American ports Rims",VLOOKUP(D5059,'[1]Wheels $'!$A:$L,10,FALSE),IF(AG5059="EXW Jalco (Asian Rims)",VLOOKUP(E5059,'[1]Wheels $'!$A:$L,11,FALSE),IF(AG5059="C&amp;F Taiwan (Asian Rims)",VLOOKUP(E5059,'[1]Wheels $'!$A:$L,12,FALSE),""))))))</f>
        <v>0</v>
      </c>
      <c r="AJ5059" s="141">
        <f t="shared" si="12"/>
        <v>0</v>
      </c>
      <c r="AK5059" s="142">
        <f t="shared" si="13"/>
        <v>0</v>
      </c>
      <c r="AL5059" s="143">
        <f t="shared" si="13"/>
        <v>0</v>
      </c>
      <c r="AM5059" s="144">
        <f t="shared" si="3"/>
        <v>0</v>
      </c>
      <c r="AN5059" s="105"/>
      <c r="AO5059" s="145">
        <f t="shared" si="14"/>
        <v>0</v>
      </c>
      <c r="AP5059" s="146">
        <f t="shared" si="14"/>
        <v>0</v>
      </c>
      <c r="AQ5059" s="147">
        <f t="shared" si="5"/>
        <v>0</v>
      </c>
      <c r="AR5059" s="148"/>
      <c r="AS5059" s="149">
        <f t="shared" si="15"/>
        <v>0</v>
      </c>
      <c r="AT5059" s="150">
        <f t="shared" si="15"/>
        <v>0</v>
      </c>
      <c r="AU5059" s="151">
        <f t="shared" si="7"/>
        <v>0</v>
      </c>
      <c r="AV5059" s="152">
        <f t="shared" si="16"/>
        <v>0</v>
      </c>
      <c r="AW5059" s="153">
        <f t="shared" si="17"/>
        <v>0</v>
      </c>
      <c r="AX5059" s="154"/>
      <c r="AY5059" s="155">
        <f t="shared" si="10"/>
        <v>0</v>
      </c>
      <c r="AZ5059" s="7"/>
    </row>
    <row r="5060" spans="1:52">
      <c r="A5060" s="8" t="str">
        <f>IF(AND(ISBLANK(D5060),ISBLANK(E5060)),"",IF(ISBLANK(D5060),VLOOKUP(E5060,'[1]Wheels $'!$A:$J,2,FALSE),IF(ISBLANK(E5060),VLOOKUP(D5060,'[1]Wheels $'!$A:$J,2,FALSE),VLOOKUP(D5060,'[1]Wheels $'!$A:$J,2,FALSE))))</f>
        <v/>
      </c>
      <c r="B5060" s="8" t="str">
        <f>IF(ISBLANK(D5060),"",VLOOKUP(D5060,'[1]Wheels €'!A:J,3,FALSE))</f>
        <v/>
      </c>
      <c r="C5060" s="8" t="str">
        <f>IF(ISBLANK(E5060),"",VLOOKUP(E5060,'[1]Wheels €'!A:J,3,FALSE))</f>
        <v/>
      </c>
      <c r="D5060" s="9"/>
      <c r="E5060" s="9"/>
      <c r="F5060" s="10"/>
      <c r="G5060" s="11"/>
      <c r="H5060" s="12"/>
      <c r="I5060" s="11"/>
      <c r="J5060" s="10"/>
      <c r="K5060" s="89"/>
      <c r="L5060" s="90"/>
      <c r="M5060" s="90"/>
      <c r="N5060" s="90"/>
      <c r="O5060" s="17" t="str">
        <f t="shared" si="0"/>
        <v/>
      </c>
      <c r="P5060" s="91"/>
      <c r="Q5060" s="91"/>
      <c r="R5060" s="100"/>
      <c r="S5060" s="91"/>
      <c r="T5060" s="112"/>
      <c r="U5060" s="108"/>
      <c r="V5060" s="113"/>
      <c r="W5060" s="13"/>
      <c r="X5060" s="102"/>
      <c r="Y5060" s="103"/>
      <c r="Z5060" s="96"/>
      <c r="AA5060" s="97"/>
      <c r="AB5060" s="98"/>
      <c r="AC5060" s="104"/>
      <c r="AD5060" s="96"/>
      <c r="AE5060" s="97"/>
      <c r="AF5060" s="104"/>
      <c r="AG5060" s="27"/>
      <c r="AH5060" s="139" t="str">
        <f>IF(ISBLANK(D5060),"0",IF(AG5060="EXW Asia",VLOOKUP(D5060,'[1]Wheels $'!$A:$L,9,FALSE),IF(AG5060="DAP Taiwan &amp; American ports Wheels",VLOOKUP(D5060,'[1]Wheels $'!$A:$L,10,FALSE),IF(AG5060="DAP Taiwan &amp; American ports Rims",VLOOKUP(D5060,'[1]Wheels $'!$A:$L,10,FALSE),IF(AG5060="EXW Jalco (Asian Rims)",VLOOKUP(D5060,'[1]Wheels $'!$A:$L,11,FALSE),IF(AG5060="C&amp;F Taiwan (Asian Rims)",VLOOKUP(D5060,'[1]Wheels $'!$A:$L,12,FALSE),""))))))</f>
        <v>0</v>
      </c>
      <c r="AI5060" s="140" t="str">
        <f>IF(ISBLANK(E5060),"0",IF(AG5060="EXW Asia",VLOOKUP(E5060,'[1]Wheels $'!$A:$L,9,FALSE),IF(AG5060="DAP Taiwan &amp; American ports Wheels",VLOOKUP(E5060,'[1]Wheels $'!$A:$L,10,FALSE),IF(AG5060="DAP Taiwan &amp; American ports Rims",VLOOKUP(D5060,'[1]Wheels $'!$A:$L,10,FALSE),IF(AG5060="EXW Jalco (Asian Rims)",VLOOKUP(E5060,'[1]Wheels $'!$A:$L,11,FALSE),IF(AG5060="C&amp;F Taiwan (Asian Rims)",VLOOKUP(E5060,'[1]Wheels $'!$A:$L,12,FALSE),""))))))</f>
        <v>0</v>
      </c>
      <c r="AJ5060" s="141">
        <f t="shared" si="12"/>
        <v>0</v>
      </c>
      <c r="AK5060" s="142">
        <f t="shared" si="13"/>
        <v>0</v>
      </c>
      <c r="AL5060" s="143">
        <f t="shared" si="13"/>
        <v>0</v>
      </c>
      <c r="AM5060" s="144">
        <f t="shared" si="3"/>
        <v>0</v>
      </c>
      <c r="AN5060" s="105"/>
      <c r="AO5060" s="145">
        <f t="shared" si="14"/>
        <v>0</v>
      </c>
      <c r="AP5060" s="146">
        <f t="shared" si="14"/>
        <v>0</v>
      </c>
      <c r="AQ5060" s="147">
        <f t="shared" si="5"/>
        <v>0</v>
      </c>
      <c r="AR5060" s="148"/>
      <c r="AS5060" s="149">
        <f t="shared" si="15"/>
        <v>0</v>
      </c>
      <c r="AT5060" s="150">
        <f t="shared" si="15"/>
        <v>0</v>
      </c>
      <c r="AU5060" s="151">
        <f t="shared" si="7"/>
        <v>0</v>
      </c>
      <c r="AV5060" s="152">
        <f t="shared" si="16"/>
        <v>0</v>
      </c>
      <c r="AW5060" s="153">
        <f t="shared" si="17"/>
        <v>0</v>
      </c>
      <c r="AX5060" s="154"/>
      <c r="AY5060" s="155">
        <f t="shared" si="10"/>
        <v>0</v>
      </c>
      <c r="AZ5060" s="7"/>
    </row>
    <row r="5061" spans="1:52">
      <c r="A5061" s="8" t="str">
        <f>IF(AND(ISBLANK(D5061),ISBLANK(E5061)),"",IF(ISBLANK(D5061),VLOOKUP(E5061,'[1]Wheels $'!$A:$J,2,FALSE),IF(ISBLANK(E5061),VLOOKUP(D5061,'[1]Wheels $'!$A:$J,2,FALSE),VLOOKUP(D5061,'[1]Wheels $'!$A:$J,2,FALSE))))</f>
        <v/>
      </c>
      <c r="B5061" s="8" t="str">
        <f>IF(ISBLANK(D5061),"",VLOOKUP(D5061,'[1]Wheels €'!A:J,3,FALSE))</f>
        <v/>
      </c>
      <c r="C5061" s="8" t="str">
        <f>IF(ISBLANK(E5061),"",VLOOKUP(E5061,'[1]Wheels €'!A:J,3,FALSE))</f>
        <v/>
      </c>
      <c r="D5061" s="9"/>
      <c r="E5061" s="9"/>
      <c r="F5061" s="10"/>
      <c r="G5061" s="11"/>
      <c r="H5061" s="12"/>
      <c r="I5061" s="11"/>
      <c r="J5061" s="10"/>
      <c r="K5061" s="89"/>
      <c r="L5061" s="90"/>
      <c r="M5061" s="90"/>
      <c r="N5061" s="90"/>
      <c r="O5061" s="17" t="str">
        <f t="shared" si="0"/>
        <v/>
      </c>
      <c r="P5061" s="91"/>
      <c r="Q5061" s="91"/>
      <c r="R5061" s="100"/>
      <c r="S5061" s="91"/>
      <c r="T5061" s="112"/>
      <c r="U5061" s="108"/>
      <c r="V5061" s="113"/>
      <c r="W5061" s="13"/>
      <c r="X5061" s="102"/>
      <c r="Y5061" s="103"/>
      <c r="Z5061" s="96"/>
      <c r="AA5061" s="97"/>
      <c r="AB5061" s="98"/>
      <c r="AC5061" s="104"/>
      <c r="AD5061" s="96"/>
      <c r="AE5061" s="97"/>
      <c r="AF5061" s="104"/>
      <c r="AG5061" s="27"/>
      <c r="AH5061" s="139" t="str">
        <f>IF(ISBLANK(D5061),"0",IF(AG5061="EXW Asia",VLOOKUP(D5061,'[1]Wheels $'!$A:$L,9,FALSE),IF(AG5061="DAP Taiwan &amp; American ports Wheels",VLOOKUP(D5061,'[1]Wheels $'!$A:$L,10,FALSE),IF(AG5061="DAP Taiwan &amp; American ports Rims",VLOOKUP(D5061,'[1]Wheels $'!$A:$L,10,FALSE),IF(AG5061="EXW Jalco (Asian Rims)",VLOOKUP(D5061,'[1]Wheels $'!$A:$L,11,FALSE),IF(AG5061="C&amp;F Taiwan (Asian Rims)",VLOOKUP(D5061,'[1]Wheels $'!$A:$L,12,FALSE),""))))))</f>
        <v>0</v>
      </c>
      <c r="AI5061" s="140" t="str">
        <f>IF(ISBLANK(E5061),"0",IF(AG5061="EXW Asia",VLOOKUP(E5061,'[1]Wheels $'!$A:$L,9,FALSE),IF(AG5061="DAP Taiwan &amp; American ports Wheels",VLOOKUP(E5061,'[1]Wheels $'!$A:$L,10,FALSE),IF(AG5061="DAP Taiwan &amp; American ports Rims",VLOOKUP(D5061,'[1]Wheels $'!$A:$L,10,FALSE),IF(AG5061="EXW Jalco (Asian Rims)",VLOOKUP(E5061,'[1]Wheels $'!$A:$L,11,FALSE),IF(AG5061="C&amp;F Taiwan (Asian Rims)",VLOOKUP(E5061,'[1]Wheels $'!$A:$L,12,FALSE),""))))))</f>
        <v>0</v>
      </c>
      <c r="AJ5061" s="141">
        <f t="shared" si="12"/>
        <v>0</v>
      </c>
      <c r="AK5061" s="142">
        <f t="shared" si="13"/>
        <v>0</v>
      </c>
      <c r="AL5061" s="143">
        <f t="shared" si="13"/>
        <v>0</v>
      </c>
      <c r="AM5061" s="144">
        <f t="shared" si="3"/>
        <v>0</v>
      </c>
      <c r="AN5061" s="105"/>
      <c r="AO5061" s="145">
        <f t="shared" si="14"/>
        <v>0</v>
      </c>
      <c r="AP5061" s="146">
        <f t="shared" si="14"/>
        <v>0</v>
      </c>
      <c r="AQ5061" s="147">
        <f t="shared" si="5"/>
        <v>0</v>
      </c>
      <c r="AR5061" s="148"/>
      <c r="AS5061" s="149">
        <f t="shared" si="15"/>
        <v>0</v>
      </c>
      <c r="AT5061" s="150">
        <f t="shared" si="15"/>
        <v>0</v>
      </c>
      <c r="AU5061" s="151">
        <f t="shared" si="7"/>
        <v>0</v>
      </c>
      <c r="AV5061" s="152">
        <f t="shared" si="16"/>
        <v>0</v>
      </c>
      <c r="AW5061" s="153">
        <f t="shared" si="17"/>
        <v>0</v>
      </c>
      <c r="AX5061" s="154"/>
      <c r="AY5061" s="155">
        <f t="shared" si="10"/>
        <v>0</v>
      </c>
      <c r="AZ5061" s="7"/>
    </row>
    <row r="5062" spans="1:52">
      <c r="A5062" s="8" t="str">
        <f>IF(AND(ISBLANK(D5062),ISBLANK(E5062)),"",IF(ISBLANK(D5062),VLOOKUP(E5062,'[1]Wheels $'!$A:$J,2,FALSE),IF(ISBLANK(E5062),VLOOKUP(D5062,'[1]Wheels $'!$A:$J,2,FALSE),VLOOKUP(D5062,'[1]Wheels $'!$A:$J,2,FALSE))))</f>
        <v/>
      </c>
      <c r="B5062" s="8" t="str">
        <f>IF(ISBLANK(D5062),"",VLOOKUP(D5062,'[1]Wheels €'!A:J,3,FALSE))</f>
        <v/>
      </c>
      <c r="C5062" s="8" t="str">
        <f>IF(ISBLANK(E5062),"",VLOOKUP(E5062,'[1]Wheels €'!A:J,3,FALSE))</f>
        <v/>
      </c>
      <c r="D5062" s="9"/>
      <c r="E5062" s="9"/>
      <c r="F5062" s="10"/>
      <c r="G5062" s="11"/>
      <c r="H5062" s="12"/>
      <c r="I5062" s="11"/>
      <c r="J5062" s="10"/>
      <c r="K5062" s="89"/>
      <c r="L5062" s="90"/>
      <c r="M5062" s="90"/>
      <c r="N5062" s="90"/>
      <c r="O5062" s="17" t="str">
        <f t="shared" si="0"/>
        <v/>
      </c>
      <c r="P5062" s="91"/>
      <c r="Q5062" s="91"/>
      <c r="R5062" s="100"/>
      <c r="S5062" s="91"/>
      <c r="T5062" s="112"/>
      <c r="U5062" s="108"/>
      <c r="V5062" s="113"/>
      <c r="W5062" s="13"/>
      <c r="X5062" s="102"/>
      <c r="Y5062" s="103"/>
      <c r="Z5062" s="96"/>
      <c r="AA5062" s="97"/>
      <c r="AB5062" s="98"/>
      <c r="AC5062" s="104"/>
      <c r="AD5062" s="96"/>
      <c r="AE5062" s="97"/>
      <c r="AF5062" s="104"/>
      <c r="AG5062" s="27"/>
      <c r="AH5062" s="139" t="str">
        <f>IF(ISBLANK(D5062),"0",IF(AG5062="EXW Asia",VLOOKUP(D5062,'[1]Wheels $'!$A:$L,9,FALSE),IF(AG5062="DAP Taiwan &amp; American ports Wheels",VLOOKUP(D5062,'[1]Wheels $'!$A:$L,10,FALSE),IF(AG5062="DAP Taiwan &amp; American ports Rims",VLOOKUP(D5062,'[1]Wheels $'!$A:$L,10,FALSE),IF(AG5062="EXW Jalco (Asian Rims)",VLOOKUP(D5062,'[1]Wheels $'!$A:$L,11,FALSE),IF(AG5062="C&amp;F Taiwan (Asian Rims)",VLOOKUP(D5062,'[1]Wheels $'!$A:$L,12,FALSE),""))))))</f>
        <v>0</v>
      </c>
      <c r="AI5062" s="140" t="str">
        <f>IF(ISBLANK(E5062),"0",IF(AG5062="EXW Asia",VLOOKUP(E5062,'[1]Wheels $'!$A:$L,9,FALSE),IF(AG5062="DAP Taiwan &amp; American ports Wheels",VLOOKUP(E5062,'[1]Wheels $'!$A:$L,10,FALSE),IF(AG5062="DAP Taiwan &amp; American ports Rims",VLOOKUP(D5062,'[1]Wheels $'!$A:$L,10,FALSE),IF(AG5062="EXW Jalco (Asian Rims)",VLOOKUP(E5062,'[1]Wheels $'!$A:$L,11,FALSE),IF(AG5062="C&amp;F Taiwan (Asian Rims)",VLOOKUP(E5062,'[1]Wheels $'!$A:$L,12,FALSE),""))))))</f>
        <v>0</v>
      </c>
      <c r="AJ5062" s="141">
        <f t="shared" si="12"/>
        <v>0</v>
      </c>
      <c r="AK5062" s="142">
        <f t="shared" si="13"/>
        <v>0</v>
      </c>
      <c r="AL5062" s="143">
        <f t="shared" si="13"/>
        <v>0</v>
      </c>
      <c r="AM5062" s="144">
        <f t="shared" si="3"/>
        <v>0</v>
      </c>
      <c r="AN5062" s="105"/>
      <c r="AO5062" s="145">
        <f t="shared" si="14"/>
        <v>0</v>
      </c>
      <c r="AP5062" s="146">
        <f t="shared" si="14"/>
        <v>0</v>
      </c>
      <c r="AQ5062" s="147">
        <f t="shared" si="5"/>
        <v>0</v>
      </c>
      <c r="AR5062" s="148"/>
      <c r="AS5062" s="149">
        <f t="shared" si="15"/>
        <v>0</v>
      </c>
      <c r="AT5062" s="150">
        <f t="shared" si="15"/>
        <v>0</v>
      </c>
      <c r="AU5062" s="151">
        <f t="shared" si="7"/>
        <v>0</v>
      </c>
      <c r="AV5062" s="152">
        <f t="shared" si="16"/>
        <v>0</v>
      </c>
      <c r="AW5062" s="153">
        <f t="shared" si="17"/>
        <v>0</v>
      </c>
      <c r="AX5062" s="154"/>
      <c r="AY5062" s="155">
        <f t="shared" si="10"/>
        <v>0</v>
      </c>
      <c r="AZ5062" s="7"/>
    </row>
    <row r="5063" spans="1:52">
      <c r="A5063" s="8" t="str">
        <f>IF(AND(ISBLANK(D5063),ISBLANK(E5063)),"",IF(ISBLANK(D5063),VLOOKUP(E5063,'[1]Wheels $'!$A:$J,2,FALSE),IF(ISBLANK(E5063),VLOOKUP(D5063,'[1]Wheels $'!$A:$J,2,FALSE),VLOOKUP(D5063,'[1]Wheels $'!$A:$J,2,FALSE))))</f>
        <v/>
      </c>
      <c r="B5063" s="8" t="str">
        <f>IF(ISBLANK(D5063),"",VLOOKUP(D5063,'[1]Wheels €'!A:J,3,FALSE))</f>
        <v/>
      </c>
      <c r="C5063" s="8" t="str">
        <f>IF(ISBLANK(E5063),"",VLOOKUP(E5063,'[1]Wheels €'!A:J,3,FALSE))</f>
        <v/>
      </c>
      <c r="D5063" s="9"/>
      <c r="E5063" s="9"/>
      <c r="F5063" s="10"/>
      <c r="G5063" s="11"/>
      <c r="H5063" s="12"/>
      <c r="I5063" s="11"/>
      <c r="J5063" s="10"/>
      <c r="K5063" s="89"/>
      <c r="L5063" s="90"/>
      <c r="M5063" s="90"/>
      <c r="N5063" s="90"/>
      <c r="O5063" s="17" t="str">
        <f t="shared" si="0"/>
        <v/>
      </c>
      <c r="P5063" s="91"/>
      <c r="Q5063" s="91"/>
      <c r="R5063" s="100"/>
      <c r="S5063" s="91"/>
      <c r="T5063" s="112"/>
      <c r="U5063" s="108"/>
      <c r="V5063" s="113"/>
      <c r="W5063" s="13"/>
      <c r="X5063" s="102"/>
      <c r="Y5063" s="103"/>
      <c r="Z5063" s="96"/>
      <c r="AA5063" s="97"/>
      <c r="AB5063" s="98"/>
      <c r="AC5063" s="104"/>
      <c r="AD5063" s="96"/>
      <c r="AE5063" s="97"/>
      <c r="AF5063" s="104"/>
      <c r="AG5063" s="27"/>
      <c r="AH5063" s="139" t="str">
        <f>IF(ISBLANK(D5063),"0",IF(AG5063="EXW Asia",VLOOKUP(D5063,'[1]Wheels $'!$A:$L,9,FALSE),IF(AG5063="DAP Taiwan &amp; American ports Wheels",VLOOKUP(D5063,'[1]Wheels $'!$A:$L,10,FALSE),IF(AG5063="DAP Taiwan &amp; American ports Rims",VLOOKUP(D5063,'[1]Wheels $'!$A:$L,10,FALSE),IF(AG5063="EXW Jalco (Asian Rims)",VLOOKUP(D5063,'[1]Wheels $'!$A:$L,11,FALSE),IF(AG5063="C&amp;F Taiwan (Asian Rims)",VLOOKUP(D5063,'[1]Wheels $'!$A:$L,12,FALSE),""))))))</f>
        <v>0</v>
      </c>
      <c r="AI5063" s="140" t="str">
        <f>IF(ISBLANK(E5063),"0",IF(AG5063="EXW Asia",VLOOKUP(E5063,'[1]Wheels $'!$A:$L,9,FALSE),IF(AG5063="DAP Taiwan &amp; American ports Wheels",VLOOKUP(E5063,'[1]Wheels $'!$A:$L,10,FALSE),IF(AG5063="DAP Taiwan &amp; American ports Rims",VLOOKUP(D5063,'[1]Wheels $'!$A:$L,10,FALSE),IF(AG5063="EXW Jalco (Asian Rims)",VLOOKUP(E5063,'[1]Wheels $'!$A:$L,11,FALSE),IF(AG5063="C&amp;F Taiwan (Asian Rims)",VLOOKUP(E5063,'[1]Wheels $'!$A:$L,12,FALSE),""))))))</f>
        <v>0</v>
      </c>
      <c r="AJ5063" s="141">
        <f t="shared" si="12"/>
        <v>0</v>
      </c>
      <c r="AK5063" s="142">
        <f t="shared" si="13"/>
        <v>0</v>
      </c>
      <c r="AL5063" s="143">
        <f t="shared" si="13"/>
        <v>0</v>
      </c>
      <c r="AM5063" s="144">
        <f t="shared" si="3"/>
        <v>0</v>
      </c>
      <c r="AN5063" s="105"/>
      <c r="AO5063" s="145">
        <f t="shared" si="14"/>
        <v>0</v>
      </c>
      <c r="AP5063" s="146">
        <f t="shared" si="14"/>
        <v>0</v>
      </c>
      <c r="AQ5063" s="147">
        <f t="shared" si="5"/>
        <v>0</v>
      </c>
      <c r="AR5063" s="148"/>
      <c r="AS5063" s="149">
        <f t="shared" si="15"/>
        <v>0</v>
      </c>
      <c r="AT5063" s="150">
        <f t="shared" si="15"/>
        <v>0</v>
      </c>
      <c r="AU5063" s="151">
        <f t="shared" si="7"/>
        <v>0</v>
      </c>
      <c r="AV5063" s="152">
        <f t="shared" si="16"/>
        <v>0</v>
      </c>
      <c r="AW5063" s="153">
        <f t="shared" si="17"/>
        <v>0</v>
      </c>
      <c r="AX5063" s="154"/>
      <c r="AY5063" s="155">
        <f t="shared" si="10"/>
        <v>0</v>
      </c>
      <c r="AZ5063" s="7"/>
    </row>
    <row r="5064" spans="1:52">
      <c r="A5064" s="8" t="str">
        <f>IF(AND(ISBLANK(D5064),ISBLANK(E5064)),"",IF(ISBLANK(D5064),VLOOKUP(E5064,'[1]Wheels $'!$A:$J,2,FALSE),IF(ISBLANK(E5064),VLOOKUP(D5064,'[1]Wheels $'!$A:$J,2,FALSE),VLOOKUP(D5064,'[1]Wheels $'!$A:$J,2,FALSE))))</f>
        <v/>
      </c>
      <c r="B5064" s="8" t="str">
        <f>IF(ISBLANK(D5064),"",VLOOKUP(D5064,'[1]Wheels €'!A:J,3,FALSE))</f>
        <v/>
      </c>
      <c r="C5064" s="8" t="str">
        <f>IF(ISBLANK(E5064),"",VLOOKUP(E5064,'[1]Wheels €'!A:J,3,FALSE))</f>
        <v/>
      </c>
      <c r="D5064" s="9"/>
      <c r="E5064" s="9"/>
      <c r="F5064" s="10"/>
      <c r="G5064" s="11"/>
      <c r="H5064" s="12"/>
      <c r="I5064" s="11"/>
      <c r="J5064" s="10"/>
      <c r="K5064" s="89"/>
      <c r="L5064" s="90"/>
      <c r="M5064" s="90"/>
      <c r="N5064" s="90"/>
      <c r="O5064" s="17" t="str">
        <f t="shared" si="0"/>
        <v/>
      </c>
      <c r="P5064" s="91"/>
      <c r="Q5064" s="91"/>
      <c r="R5064" s="100"/>
      <c r="S5064" s="91"/>
      <c r="T5064" s="112"/>
      <c r="U5064" s="108"/>
      <c r="V5064" s="113"/>
      <c r="W5064" s="13"/>
      <c r="X5064" s="102"/>
      <c r="Y5064" s="103"/>
      <c r="Z5064" s="96"/>
      <c r="AA5064" s="97"/>
      <c r="AB5064" s="98"/>
      <c r="AC5064" s="104"/>
      <c r="AD5064" s="96"/>
      <c r="AE5064" s="97"/>
      <c r="AF5064" s="104"/>
      <c r="AG5064" s="27"/>
      <c r="AH5064" s="139" t="str">
        <f>IF(ISBLANK(D5064),"0",IF(AG5064="EXW Asia",VLOOKUP(D5064,'[1]Wheels $'!$A:$L,9,FALSE),IF(AG5064="DAP Taiwan &amp; American ports Wheels",VLOOKUP(D5064,'[1]Wheels $'!$A:$L,10,FALSE),IF(AG5064="DAP Taiwan &amp; American ports Rims",VLOOKUP(D5064,'[1]Wheels $'!$A:$L,10,FALSE),IF(AG5064="EXW Jalco (Asian Rims)",VLOOKUP(D5064,'[1]Wheels $'!$A:$L,11,FALSE),IF(AG5064="C&amp;F Taiwan (Asian Rims)",VLOOKUP(D5064,'[1]Wheels $'!$A:$L,12,FALSE),""))))))</f>
        <v>0</v>
      </c>
      <c r="AI5064" s="140" t="str">
        <f>IF(ISBLANK(E5064),"0",IF(AG5064="EXW Asia",VLOOKUP(E5064,'[1]Wheels $'!$A:$L,9,FALSE),IF(AG5064="DAP Taiwan &amp; American ports Wheels",VLOOKUP(E5064,'[1]Wheels $'!$A:$L,10,FALSE),IF(AG5064="DAP Taiwan &amp; American ports Rims",VLOOKUP(D5064,'[1]Wheels $'!$A:$L,10,FALSE),IF(AG5064="EXW Jalco (Asian Rims)",VLOOKUP(E5064,'[1]Wheels $'!$A:$L,11,FALSE),IF(AG5064="C&amp;F Taiwan (Asian Rims)",VLOOKUP(E5064,'[1]Wheels $'!$A:$L,12,FALSE),""))))))</f>
        <v>0</v>
      </c>
      <c r="AJ5064" s="141">
        <f t="shared" si="12"/>
        <v>0</v>
      </c>
      <c r="AK5064" s="142">
        <f t="shared" si="13"/>
        <v>0</v>
      </c>
      <c r="AL5064" s="143">
        <f t="shared" si="13"/>
        <v>0</v>
      </c>
      <c r="AM5064" s="144">
        <f t="shared" ref="AM5064:AM5095" si="18">AL5064+AK5064</f>
        <v>0</v>
      </c>
      <c r="AN5064" s="105"/>
      <c r="AO5064" s="145">
        <f t="shared" si="14"/>
        <v>0</v>
      </c>
      <c r="AP5064" s="146">
        <f t="shared" si="14"/>
        <v>0</v>
      </c>
      <c r="AQ5064" s="147">
        <f t="shared" ref="AQ5064:AQ5095" si="19">SUM(AO5064:AP5064)</f>
        <v>0</v>
      </c>
      <c r="AR5064" s="148"/>
      <c r="AS5064" s="149">
        <f t="shared" si="15"/>
        <v>0</v>
      </c>
      <c r="AT5064" s="150">
        <f t="shared" si="15"/>
        <v>0</v>
      </c>
      <c r="AU5064" s="151">
        <f t="shared" ref="AU5064:AU5095" si="20">AS5064+AT5064</f>
        <v>0</v>
      </c>
      <c r="AV5064" s="152">
        <f t="shared" si="16"/>
        <v>0</v>
      </c>
      <c r="AW5064" s="153">
        <f t="shared" si="17"/>
        <v>0</v>
      </c>
      <c r="AX5064" s="154"/>
      <c r="AY5064" s="155">
        <f t="shared" ref="AY5064:AY5095" si="21">IF(AR5064="YES",0,(AQ5064-AM5064)*AX5064)</f>
        <v>0</v>
      </c>
      <c r="AZ5064" s="7"/>
    </row>
    <row r="5065" spans="1:52">
      <c r="A5065" s="8" t="str">
        <f>IF(AND(ISBLANK(D5065),ISBLANK(E5065)),"",IF(ISBLANK(D5065),VLOOKUP(E5065,'[1]Wheels $'!$A:$J,2,FALSE),IF(ISBLANK(E5065),VLOOKUP(D5065,'[1]Wheels $'!$A:$J,2,FALSE),VLOOKUP(D5065,'[1]Wheels $'!$A:$J,2,FALSE))))</f>
        <v/>
      </c>
      <c r="B5065" s="8" t="str">
        <f>IF(ISBLANK(D5065),"",VLOOKUP(D5065,'[1]Wheels €'!A:J,3,FALSE))</f>
        <v/>
      </c>
      <c r="C5065" s="8" t="str">
        <f>IF(ISBLANK(E5065),"",VLOOKUP(E5065,'[1]Wheels €'!A:J,3,FALSE))</f>
        <v/>
      </c>
      <c r="D5065" s="9"/>
      <c r="E5065" s="9"/>
      <c r="F5065" s="10"/>
      <c r="G5065" s="11"/>
      <c r="H5065" s="12"/>
      <c r="I5065" s="11"/>
      <c r="J5065" s="10"/>
      <c r="K5065" s="89"/>
      <c r="L5065" s="90"/>
      <c r="M5065" s="90"/>
      <c r="N5065" s="90"/>
      <c r="O5065" s="17" t="str">
        <f t="shared" ref="O5065:O5095" si="22">IF(F5065="SMU",A5065,"")</f>
        <v/>
      </c>
      <c r="P5065" s="91"/>
      <c r="Q5065" s="91"/>
      <c r="R5065" s="100"/>
      <c r="S5065" s="91"/>
      <c r="T5065" s="112"/>
      <c r="U5065" s="108"/>
      <c r="V5065" s="113"/>
      <c r="W5065" s="13"/>
      <c r="X5065" s="102"/>
      <c r="Y5065" s="103"/>
      <c r="Z5065" s="96"/>
      <c r="AA5065" s="97"/>
      <c r="AB5065" s="98"/>
      <c r="AC5065" s="104"/>
      <c r="AD5065" s="96"/>
      <c r="AE5065" s="97"/>
      <c r="AF5065" s="104"/>
      <c r="AG5065" s="27"/>
      <c r="AH5065" s="139" t="str">
        <f>IF(ISBLANK(D5065),"0",IF(AG5065="EXW Asia",VLOOKUP(D5065,'[1]Wheels $'!$A:$L,9,FALSE),IF(AG5065="DAP Taiwan &amp; American ports Wheels",VLOOKUP(D5065,'[1]Wheels $'!$A:$L,10,FALSE),IF(AG5065="DAP Taiwan &amp; American ports Rims",VLOOKUP(D5065,'[1]Wheels $'!$A:$L,10,FALSE),IF(AG5065="EXW Jalco (Asian Rims)",VLOOKUP(D5065,'[1]Wheels $'!$A:$L,11,FALSE),IF(AG5065="C&amp;F Taiwan (Asian Rims)",VLOOKUP(D5065,'[1]Wheels $'!$A:$L,12,FALSE),""))))))</f>
        <v>0</v>
      </c>
      <c r="AI5065" s="140" t="str">
        <f>IF(ISBLANK(E5065),"0",IF(AG5065="EXW Asia",VLOOKUP(E5065,'[1]Wheels $'!$A:$L,9,FALSE),IF(AG5065="DAP Taiwan &amp; American ports Wheels",VLOOKUP(E5065,'[1]Wheels $'!$A:$L,10,FALSE),IF(AG5065="DAP Taiwan &amp; American ports Rims",VLOOKUP(D5065,'[1]Wheels $'!$A:$L,10,FALSE),IF(AG5065="EXW Jalco (Asian Rims)",VLOOKUP(E5065,'[1]Wheels $'!$A:$L,11,FALSE),IF(AG5065="C&amp;F Taiwan (Asian Rims)",VLOOKUP(E5065,'[1]Wheels $'!$A:$L,12,FALSE),""))))))</f>
        <v>0</v>
      </c>
      <c r="AJ5065" s="141">
        <f t="shared" si="12"/>
        <v>0</v>
      </c>
      <c r="AK5065" s="142">
        <f t="shared" si="13"/>
        <v>0</v>
      </c>
      <c r="AL5065" s="143">
        <f t="shared" si="13"/>
        <v>0</v>
      </c>
      <c r="AM5065" s="144">
        <f t="shared" si="18"/>
        <v>0</v>
      </c>
      <c r="AN5065" s="105"/>
      <c r="AO5065" s="145">
        <f t="shared" si="14"/>
        <v>0</v>
      </c>
      <c r="AP5065" s="146">
        <f t="shared" si="14"/>
        <v>0</v>
      </c>
      <c r="AQ5065" s="147">
        <f t="shared" si="19"/>
        <v>0</v>
      </c>
      <c r="AR5065" s="148"/>
      <c r="AS5065" s="149">
        <f t="shared" si="15"/>
        <v>0</v>
      </c>
      <c r="AT5065" s="150">
        <f t="shared" si="15"/>
        <v>0</v>
      </c>
      <c r="AU5065" s="151">
        <f t="shared" si="20"/>
        <v>0</v>
      </c>
      <c r="AV5065" s="152">
        <f t="shared" si="16"/>
        <v>0</v>
      </c>
      <c r="AW5065" s="153">
        <f t="shared" si="17"/>
        <v>0</v>
      </c>
      <c r="AX5065" s="154"/>
      <c r="AY5065" s="155">
        <f t="shared" si="21"/>
        <v>0</v>
      </c>
      <c r="AZ5065" s="7"/>
    </row>
    <row r="5066" spans="1:52">
      <c r="A5066" s="8" t="str">
        <f>IF(AND(ISBLANK(D5066),ISBLANK(E5066)),"",IF(ISBLANK(D5066),VLOOKUP(E5066,'[1]Wheels $'!$A:$J,2,FALSE),IF(ISBLANK(E5066),VLOOKUP(D5066,'[1]Wheels $'!$A:$J,2,FALSE),VLOOKUP(D5066,'[1]Wheels $'!$A:$J,2,FALSE))))</f>
        <v/>
      </c>
      <c r="B5066" s="8" t="str">
        <f>IF(ISBLANK(D5066),"",VLOOKUP(D5066,'[1]Wheels €'!A:J,3,FALSE))</f>
        <v/>
      </c>
      <c r="C5066" s="8" t="str">
        <f>IF(ISBLANK(E5066),"",VLOOKUP(E5066,'[1]Wheels €'!A:J,3,FALSE))</f>
        <v/>
      </c>
      <c r="D5066" s="9"/>
      <c r="E5066" s="9"/>
      <c r="F5066" s="10"/>
      <c r="G5066" s="11"/>
      <c r="H5066" s="12"/>
      <c r="I5066" s="11"/>
      <c r="J5066" s="10"/>
      <c r="K5066" s="89"/>
      <c r="L5066" s="90"/>
      <c r="M5066" s="90"/>
      <c r="N5066" s="90"/>
      <c r="O5066" s="17" t="str">
        <f t="shared" si="22"/>
        <v/>
      </c>
      <c r="P5066" s="91"/>
      <c r="Q5066" s="91"/>
      <c r="R5066" s="100"/>
      <c r="S5066" s="91"/>
      <c r="T5066" s="112"/>
      <c r="U5066" s="108"/>
      <c r="V5066" s="113"/>
      <c r="W5066" s="13"/>
      <c r="X5066" s="102"/>
      <c r="Y5066" s="103"/>
      <c r="Z5066" s="96"/>
      <c r="AA5066" s="97"/>
      <c r="AB5066" s="98"/>
      <c r="AC5066" s="104"/>
      <c r="AD5066" s="96"/>
      <c r="AE5066" s="97"/>
      <c r="AF5066" s="104"/>
      <c r="AG5066" s="27"/>
      <c r="AH5066" s="139" t="str">
        <f>IF(ISBLANK(D5066),"0",IF(AG5066="EXW Asia",VLOOKUP(D5066,'[1]Wheels $'!$A:$L,9,FALSE),IF(AG5066="DAP Taiwan &amp; American ports Wheels",VLOOKUP(D5066,'[1]Wheels $'!$A:$L,10,FALSE),IF(AG5066="DAP Taiwan &amp; American ports Rims",VLOOKUP(D5066,'[1]Wheels $'!$A:$L,10,FALSE),IF(AG5066="EXW Jalco (Asian Rims)",VLOOKUP(D5066,'[1]Wheels $'!$A:$L,11,FALSE),IF(AG5066="C&amp;F Taiwan (Asian Rims)",VLOOKUP(D5066,'[1]Wheels $'!$A:$L,12,FALSE),""))))))</f>
        <v>0</v>
      </c>
      <c r="AI5066" s="140" t="str">
        <f>IF(ISBLANK(E5066),"0",IF(AG5066="EXW Asia",VLOOKUP(E5066,'[1]Wheels $'!$A:$L,9,FALSE),IF(AG5066="DAP Taiwan &amp; American ports Wheels",VLOOKUP(E5066,'[1]Wheels $'!$A:$L,10,FALSE),IF(AG5066="DAP Taiwan &amp; American ports Rims",VLOOKUP(D5066,'[1]Wheels $'!$A:$L,10,FALSE),IF(AG5066="EXW Jalco (Asian Rims)",VLOOKUP(E5066,'[1]Wheels $'!$A:$L,11,FALSE),IF(AG5066="C&amp;F Taiwan (Asian Rims)",VLOOKUP(E5066,'[1]Wheels $'!$A:$L,12,FALSE),""))))))</f>
        <v>0</v>
      </c>
      <c r="AJ5066" s="141">
        <f t="shared" si="12"/>
        <v>0</v>
      </c>
      <c r="AK5066" s="142">
        <f t="shared" si="13"/>
        <v>0</v>
      </c>
      <c r="AL5066" s="143">
        <f t="shared" si="13"/>
        <v>0</v>
      </c>
      <c r="AM5066" s="144">
        <f t="shared" si="18"/>
        <v>0</v>
      </c>
      <c r="AN5066" s="105"/>
      <c r="AO5066" s="145">
        <f t="shared" si="14"/>
        <v>0</v>
      </c>
      <c r="AP5066" s="146">
        <f t="shared" si="14"/>
        <v>0</v>
      </c>
      <c r="AQ5066" s="147">
        <f t="shared" si="19"/>
        <v>0</v>
      </c>
      <c r="AR5066" s="148"/>
      <c r="AS5066" s="149">
        <f t="shared" si="15"/>
        <v>0</v>
      </c>
      <c r="AT5066" s="150">
        <f t="shared" si="15"/>
        <v>0</v>
      </c>
      <c r="AU5066" s="151">
        <f t="shared" si="20"/>
        <v>0</v>
      </c>
      <c r="AV5066" s="152">
        <f t="shared" si="16"/>
        <v>0</v>
      </c>
      <c r="AW5066" s="153">
        <f t="shared" si="17"/>
        <v>0</v>
      </c>
      <c r="AX5066" s="154"/>
      <c r="AY5066" s="155">
        <f t="shared" si="21"/>
        <v>0</v>
      </c>
      <c r="AZ5066" s="7"/>
    </row>
    <row r="5067" spans="1:52">
      <c r="A5067" s="8" t="str">
        <f>IF(AND(ISBLANK(D5067),ISBLANK(E5067)),"",IF(ISBLANK(D5067),VLOOKUP(E5067,'[1]Wheels $'!$A:$J,2,FALSE),IF(ISBLANK(E5067),VLOOKUP(D5067,'[1]Wheels $'!$A:$J,2,FALSE),VLOOKUP(D5067,'[1]Wheels $'!$A:$J,2,FALSE))))</f>
        <v/>
      </c>
      <c r="B5067" s="8" t="str">
        <f>IF(ISBLANK(D5067),"",VLOOKUP(D5067,'[1]Wheels €'!A:J,3,FALSE))</f>
        <v/>
      </c>
      <c r="C5067" s="8" t="str">
        <f>IF(ISBLANK(E5067),"",VLOOKUP(E5067,'[1]Wheels €'!A:J,3,FALSE))</f>
        <v/>
      </c>
      <c r="D5067" s="9"/>
      <c r="E5067" s="9"/>
      <c r="F5067" s="10"/>
      <c r="G5067" s="11"/>
      <c r="H5067" s="12"/>
      <c r="I5067" s="11"/>
      <c r="J5067" s="10"/>
      <c r="K5067" s="89"/>
      <c r="L5067" s="90"/>
      <c r="M5067" s="90"/>
      <c r="N5067" s="90"/>
      <c r="O5067" s="17" t="str">
        <f t="shared" si="22"/>
        <v/>
      </c>
      <c r="P5067" s="91"/>
      <c r="Q5067" s="91"/>
      <c r="R5067" s="100"/>
      <c r="S5067" s="91"/>
      <c r="T5067" s="112"/>
      <c r="U5067" s="108"/>
      <c r="V5067" s="113"/>
      <c r="W5067" s="13"/>
      <c r="X5067" s="102"/>
      <c r="Y5067" s="103"/>
      <c r="Z5067" s="96"/>
      <c r="AA5067" s="97"/>
      <c r="AB5067" s="98"/>
      <c r="AC5067" s="104"/>
      <c r="AD5067" s="96"/>
      <c r="AE5067" s="97"/>
      <c r="AF5067" s="104"/>
      <c r="AG5067" s="27"/>
      <c r="AH5067" s="139" t="str">
        <f>IF(ISBLANK(D5067),"0",IF(AG5067="EXW Asia",VLOOKUP(D5067,'[1]Wheels $'!$A:$L,9,FALSE),IF(AG5067="DAP Taiwan &amp; American ports Wheels",VLOOKUP(D5067,'[1]Wheels $'!$A:$L,10,FALSE),IF(AG5067="DAP Taiwan &amp; American ports Rims",VLOOKUP(D5067,'[1]Wheels $'!$A:$L,10,FALSE),IF(AG5067="EXW Jalco (Asian Rims)",VLOOKUP(D5067,'[1]Wheels $'!$A:$L,11,FALSE),IF(AG5067="C&amp;F Taiwan (Asian Rims)",VLOOKUP(D5067,'[1]Wheels $'!$A:$L,12,FALSE),""))))))</f>
        <v>0</v>
      </c>
      <c r="AI5067" s="140" t="str">
        <f>IF(ISBLANK(E5067),"0",IF(AG5067="EXW Asia",VLOOKUP(E5067,'[1]Wheels $'!$A:$L,9,FALSE),IF(AG5067="DAP Taiwan &amp; American ports Wheels",VLOOKUP(E5067,'[1]Wheels $'!$A:$L,10,FALSE),IF(AG5067="DAP Taiwan &amp; American ports Rims",VLOOKUP(D5067,'[1]Wheels $'!$A:$L,10,FALSE),IF(AG5067="EXW Jalco (Asian Rims)",VLOOKUP(E5067,'[1]Wheels $'!$A:$L,11,FALSE),IF(AG5067="C&amp;F Taiwan (Asian Rims)",VLOOKUP(E5067,'[1]Wheels $'!$A:$L,12,FALSE),""))))))</f>
        <v>0</v>
      </c>
      <c r="AJ5067" s="141">
        <f t="shared" si="12"/>
        <v>0</v>
      </c>
      <c r="AK5067" s="142">
        <f t="shared" si="13"/>
        <v>0</v>
      </c>
      <c r="AL5067" s="143">
        <f t="shared" si="13"/>
        <v>0</v>
      </c>
      <c r="AM5067" s="144">
        <f t="shared" si="18"/>
        <v>0</v>
      </c>
      <c r="AN5067" s="105"/>
      <c r="AO5067" s="145">
        <f t="shared" si="14"/>
        <v>0</v>
      </c>
      <c r="AP5067" s="146">
        <f t="shared" si="14"/>
        <v>0</v>
      </c>
      <c r="AQ5067" s="147">
        <f t="shared" si="19"/>
        <v>0</v>
      </c>
      <c r="AR5067" s="148"/>
      <c r="AS5067" s="149">
        <f t="shared" si="15"/>
        <v>0</v>
      </c>
      <c r="AT5067" s="150">
        <f t="shared" si="15"/>
        <v>0</v>
      </c>
      <c r="AU5067" s="151">
        <f t="shared" si="20"/>
        <v>0</v>
      </c>
      <c r="AV5067" s="152">
        <f t="shared" si="16"/>
        <v>0</v>
      </c>
      <c r="AW5067" s="153">
        <f t="shared" si="17"/>
        <v>0</v>
      </c>
      <c r="AX5067" s="154"/>
      <c r="AY5067" s="155">
        <f t="shared" si="21"/>
        <v>0</v>
      </c>
      <c r="AZ5067" s="7"/>
    </row>
    <row r="5068" spans="1:52">
      <c r="A5068" s="8" t="str">
        <f>IF(AND(ISBLANK(D5068),ISBLANK(E5068)),"",IF(ISBLANK(D5068),VLOOKUP(E5068,'[1]Wheels $'!$A:$J,2,FALSE),IF(ISBLANK(E5068),VLOOKUP(D5068,'[1]Wheels $'!$A:$J,2,FALSE),VLOOKUP(D5068,'[1]Wheels $'!$A:$J,2,FALSE))))</f>
        <v/>
      </c>
      <c r="B5068" s="8" t="str">
        <f>IF(ISBLANK(D5068),"",VLOOKUP(D5068,'[1]Wheels €'!A:J,3,FALSE))</f>
        <v/>
      </c>
      <c r="C5068" s="8" t="str">
        <f>IF(ISBLANK(E5068),"",VLOOKUP(E5068,'[1]Wheels €'!A:J,3,FALSE))</f>
        <v/>
      </c>
      <c r="D5068" s="9"/>
      <c r="E5068" s="9"/>
      <c r="F5068" s="10"/>
      <c r="G5068" s="11"/>
      <c r="H5068" s="12"/>
      <c r="I5068" s="11"/>
      <c r="J5068" s="10"/>
      <c r="K5068" s="89"/>
      <c r="L5068" s="90"/>
      <c r="M5068" s="90"/>
      <c r="N5068" s="90"/>
      <c r="O5068" s="17" t="str">
        <f t="shared" si="22"/>
        <v/>
      </c>
      <c r="P5068" s="91"/>
      <c r="Q5068" s="91"/>
      <c r="R5068" s="100"/>
      <c r="S5068" s="91"/>
      <c r="T5068" s="112"/>
      <c r="U5068" s="108"/>
      <c r="V5068" s="113"/>
      <c r="W5068" s="13"/>
      <c r="X5068" s="102"/>
      <c r="Y5068" s="103"/>
      <c r="Z5068" s="96"/>
      <c r="AA5068" s="97"/>
      <c r="AB5068" s="98"/>
      <c r="AC5068" s="104"/>
      <c r="AD5068" s="96"/>
      <c r="AE5068" s="97"/>
      <c r="AF5068" s="104"/>
      <c r="AG5068" s="27"/>
      <c r="AH5068" s="139" t="str">
        <f>IF(ISBLANK(D5068),"0",IF(AG5068="EXW Asia",VLOOKUP(D5068,'[1]Wheels $'!$A:$L,9,FALSE),IF(AG5068="DAP Taiwan &amp; American ports Wheels",VLOOKUP(D5068,'[1]Wheels $'!$A:$L,10,FALSE),IF(AG5068="DAP Taiwan &amp; American ports Rims",VLOOKUP(D5068,'[1]Wheels $'!$A:$L,10,FALSE),IF(AG5068="EXW Jalco (Asian Rims)",VLOOKUP(D5068,'[1]Wheels $'!$A:$L,11,FALSE),IF(AG5068="C&amp;F Taiwan (Asian Rims)",VLOOKUP(D5068,'[1]Wheels $'!$A:$L,12,FALSE),""))))))</f>
        <v>0</v>
      </c>
      <c r="AI5068" s="140" t="str">
        <f>IF(ISBLANK(E5068),"0",IF(AG5068="EXW Asia",VLOOKUP(E5068,'[1]Wheels $'!$A:$L,9,FALSE),IF(AG5068="DAP Taiwan &amp; American ports Wheels",VLOOKUP(E5068,'[1]Wheels $'!$A:$L,10,FALSE),IF(AG5068="DAP Taiwan &amp; American ports Rims",VLOOKUP(D5068,'[1]Wheels $'!$A:$L,10,FALSE),IF(AG5068="EXW Jalco (Asian Rims)",VLOOKUP(E5068,'[1]Wheels $'!$A:$L,11,FALSE),IF(AG5068="C&amp;F Taiwan (Asian Rims)",VLOOKUP(E5068,'[1]Wheels $'!$A:$L,12,FALSE),""))))))</f>
        <v>0</v>
      </c>
      <c r="AJ5068" s="141">
        <f t="shared" si="12"/>
        <v>0</v>
      </c>
      <c r="AK5068" s="142">
        <f t="shared" si="13"/>
        <v>0</v>
      </c>
      <c r="AL5068" s="143">
        <f t="shared" si="13"/>
        <v>0</v>
      </c>
      <c r="AM5068" s="144">
        <f t="shared" si="18"/>
        <v>0</v>
      </c>
      <c r="AN5068" s="105"/>
      <c r="AO5068" s="145">
        <f t="shared" si="14"/>
        <v>0</v>
      </c>
      <c r="AP5068" s="146">
        <f t="shared" si="14"/>
        <v>0</v>
      </c>
      <c r="AQ5068" s="147">
        <f t="shared" si="19"/>
        <v>0</v>
      </c>
      <c r="AR5068" s="148"/>
      <c r="AS5068" s="149">
        <f t="shared" si="15"/>
        <v>0</v>
      </c>
      <c r="AT5068" s="150">
        <f t="shared" si="15"/>
        <v>0</v>
      </c>
      <c r="AU5068" s="151">
        <f t="shared" si="20"/>
        <v>0</v>
      </c>
      <c r="AV5068" s="152">
        <f t="shared" si="16"/>
        <v>0</v>
      </c>
      <c r="AW5068" s="153">
        <f t="shared" si="17"/>
        <v>0</v>
      </c>
      <c r="AX5068" s="154"/>
      <c r="AY5068" s="155">
        <f t="shared" si="21"/>
        <v>0</v>
      </c>
      <c r="AZ5068" s="7"/>
    </row>
    <row r="5069" spans="1:52">
      <c r="A5069" s="8" t="str">
        <f>IF(AND(ISBLANK(D5069),ISBLANK(E5069)),"",IF(ISBLANK(D5069),VLOOKUP(E5069,'[1]Wheels $'!$A:$J,2,FALSE),IF(ISBLANK(E5069),VLOOKUP(D5069,'[1]Wheels $'!$A:$J,2,FALSE),VLOOKUP(D5069,'[1]Wheels $'!$A:$J,2,FALSE))))</f>
        <v/>
      </c>
      <c r="B5069" s="8" t="str">
        <f>IF(ISBLANK(D5069),"",VLOOKUP(D5069,'[1]Wheels €'!A:J,3,FALSE))</f>
        <v/>
      </c>
      <c r="C5069" s="8" t="str">
        <f>IF(ISBLANK(E5069),"",VLOOKUP(E5069,'[1]Wheels €'!A:J,3,FALSE))</f>
        <v/>
      </c>
      <c r="D5069" s="9"/>
      <c r="E5069" s="9"/>
      <c r="F5069" s="10"/>
      <c r="G5069" s="11"/>
      <c r="H5069" s="12"/>
      <c r="I5069" s="11"/>
      <c r="J5069" s="10"/>
      <c r="K5069" s="89"/>
      <c r="L5069" s="90"/>
      <c r="M5069" s="90"/>
      <c r="N5069" s="90"/>
      <c r="O5069" s="17" t="str">
        <f t="shared" si="22"/>
        <v/>
      </c>
      <c r="P5069" s="91"/>
      <c r="Q5069" s="91"/>
      <c r="R5069" s="100"/>
      <c r="S5069" s="91"/>
      <c r="T5069" s="112"/>
      <c r="U5069" s="108"/>
      <c r="V5069" s="113"/>
      <c r="W5069" s="13"/>
      <c r="X5069" s="102"/>
      <c r="Y5069" s="103"/>
      <c r="Z5069" s="96"/>
      <c r="AA5069" s="97"/>
      <c r="AB5069" s="98"/>
      <c r="AC5069" s="104"/>
      <c r="AD5069" s="96"/>
      <c r="AE5069" s="97"/>
      <c r="AF5069" s="104"/>
      <c r="AG5069" s="27"/>
      <c r="AH5069" s="139" t="str">
        <f>IF(ISBLANK(D5069),"0",IF(AG5069="EXW Asia",VLOOKUP(D5069,'[1]Wheels $'!$A:$L,9,FALSE),IF(AG5069="DAP Taiwan &amp; American ports Wheels",VLOOKUP(D5069,'[1]Wheels $'!$A:$L,10,FALSE),IF(AG5069="DAP Taiwan &amp; American ports Rims",VLOOKUP(D5069,'[1]Wheels $'!$A:$L,10,FALSE),IF(AG5069="EXW Jalco (Asian Rims)",VLOOKUP(D5069,'[1]Wheels $'!$A:$L,11,FALSE),IF(AG5069="C&amp;F Taiwan (Asian Rims)",VLOOKUP(D5069,'[1]Wheels $'!$A:$L,12,FALSE),""))))))</f>
        <v>0</v>
      </c>
      <c r="AI5069" s="140" t="str">
        <f>IF(ISBLANK(E5069),"0",IF(AG5069="EXW Asia",VLOOKUP(E5069,'[1]Wheels $'!$A:$L,9,FALSE),IF(AG5069="DAP Taiwan &amp; American ports Wheels",VLOOKUP(E5069,'[1]Wheels $'!$A:$L,10,FALSE),IF(AG5069="DAP Taiwan &amp; American ports Rims",VLOOKUP(D5069,'[1]Wheels $'!$A:$L,10,FALSE),IF(AG5069="EXW Jalco (Asian Rims)",VLOOKUP(E5069,'[1]Wheels $'!$A:$L,11,FALSE),IF(AG5069="C&amp;F Taiwan (Asian Rims)",VLOOKUP(E5069,'[1]Wheels $'!$A:$L,12,FALSE),""))))))</f>
        <v>0</v>
      </c>
      <c r="AJ5069" s="141">
        <f t="shared" si="12"/>
        <v>0</v>
      </c>
      <c r="AK5069" s="142">
        <f t="shared" si="13"/>
        <v>0</v>
      </c>
      <c r="AL5069" s="143">
        <f t="shared" si="13"/>
        <v>0</v>
      </c>
      <c r="AM5069" s="144">
        <f t="shared" si="18"/>
        <v>0</v>
      </c>
      <c r="AN5069" s="105"/>
      <c r="AO5069" s="145">
        <f t="shared" si="14"/>
        <v>0</v>
      </c>
      <c r="AP5069" s="146">
        <f t="shared" si="14"/>
        <v>0</v>
      </c>
      <c r="AQ5069" s="147">
        <f t="shared" si="19"/>
        <v>0</v>
      </c>
      <c r="AR5069" s="148"/>
      <c r="AS5069" s="149">
        <f t="shared" si="15"/>
        <v>0</v>
      </c>
      <c r="AT5069" s="150">
        <f t="shared" si="15"/>
        <v>0</v>
      </c>
      <c r="AU5069" s="151">
        <f t="shared" si="20"/>
        <v>0</v>
      </c>
      <c r="AV5069" s="152">
        <f t="shared" si="16"/>
        <v>0</v>
      </c>
      <c r="AW5069" s="153">
        <f t="shared" si="17"/>
        <v>0</v>
      </c>
      <c r="AX5069" s="154"/>
      <c r="AY5069" s="155">
        <f t="shared" si="21"/>
        <v>0</v>
      </c>
      <c r="AZ5069" s="7"/>
    </row>
    <row r="5070" spans="1:52">
      <c r="A5070" s="8" t="str">
        <f>IF(AND(ISBLANK(D5070),ISBLANK(E5070)),"",IF(ISBLANK(D5070),VLOOKUP(E5070,'[1]Wheels $'!$A:$J,2,FALSE),IF(ISBLANK(E5070),VLOOKUP(D5070,'[1]Wheels $'!$A:$J,2,FALSE),VLOOKUP(D5070,'[1]Wheels $'!$A:$J,2,FALSE))))</f>
        <v/>
      </c>
      <c r="B5070" s="8" t="str">
        <f>IF(ISBLANK(D5070),"",VLOOKUP(D5070,'[1]Wheels €'!A:J,3,FALSE))</f>
        <v/>
      </c>
      <c r="C5070" s="8" t="str">
        <f>IF(ISBLANK(E5070),"",VLOOKUP(E5070,'[1]Wheels €'!A:J,3,FALSE))</f>
        <v/>
      </c>
      <c r="D5070" s="9"/>
      <c r="E5070" s="9"/>
      <c r="F5070" s="10"/>
      <c r="G5070" s="11"/>
      <c r="H5070" s="12"/>
      <c r="I5070" s="11"/>
      <c r="J5070" s="10"/>
      <c r="K5070" s="89"/>
      <c r="L5070" s="90"/>
      <c r="M5070" s="90"/>
      <c r="N5070" s="90"/>
      <c r="O5070" s="17" t="str">
        <f t="shared" si="22"/>
        <v/>
      </c>
      <c r="P5070" s="91"/>
      <c r="Q5070" s="91"/>
      <c r="R5070" s="91"/>
      <c r="S5070" s="91"/>
      <c r="T5070" s="112"/>
      <c r="U5070" s="108"/>
      <c r="V5070" s="113"/>
      <c r="W5070" s="13"/>
      <c r="X5070" s="102"/>
      <c r="Y5070" s="103"/>
      <c r="Z5070" s="96"/>
      <c r="AA5070" s="97"/>
      <c r="AB5070" s="98"/>
      <c r="AC5070" s="104"/>
      <c r="AD5070" s="96"/>
      <c r="AE5070" s="97"/>
      <c r="AF5070" s="104"/>
      <c r="AG5070" s="27"/>
      <c r="AH5070" s="139" t="str">
        <f>IF(ISBLANK(D5070),"0",IF(AG5070="EXW Asia",VLOOKUP(D5070,'[1]Wheels $'!$A:$L,9,FALSE),IF(AG5070="DAP Taiwan &amp; American ports Wheels",VLOOKUP(D5070,'[1]Wheels $'!$A:$L,10,FALSE),IF(AG5070="DAP Taiwan &amp; American ports Rims",VLOOKUP(D5070,'[1]Wheels $'!$A:$L,10,FALSE),IF(AG5070="EXW Jalco (Asian Rims)",VLOOKUP(D5070,'[1]Wheels $'!$A:$L,11,FALSE),IF(AG5070="C&amp;F Taiwan (Asian Rims)",VLOOKUP(D5070,'[1]Wheels $'!$A:$L,12,FALSE),""))))))</f>
        <v>0</v>
      </c>
      <c r="AI5070" s="140" t="str">
        <f>IF(ISBLANK(E5070),"0",IF(AG5070="EXW Asia",VLOOKUP(E5070,'[1]Wheels $'!$A:$L,9,FALSE),IF(AG5070="DAP Taiwan &amp; American ports Wheels",VLOOKUP(E5070,'[1]Wheels $'!$A:$L,10,FALSE),IF(AG5070="DAP Taiwan &amp; American ports Rims",VLOOKUP(D5070,'[1]Wheels $'!$A:$L,10,FALSE),IF(AG5070="EXW Jalco (Asian Rims)",VLOOKUP(E5070,'[1]Wheels $'!$A:$L,11,FALSE),IF(AG5070="C&amp;F Taiwan (Asian Rims)",VLOOKUP(E5070,'[1]Wheels $'!$A:$L,12,FALSE),""))))))</f>
        <v>0</v>
      </c>
      <c r="AJ5070" s="141">
        <f t="shared" si="12"/>
        <v>0</v>
      </c>
      <c r="AK5070" s="142">
        <f t="shared" si="13"/>
        <v>0</v>
      </c>
      <c r="AL5070" s="143">
        <f t="shared" si="13"/>
        <v>0</v>
      </c>
      <c r="AM5070" s="144">
        <f t="shared" si="18"/>
        <v>0</v>
      </c>
      <c r="AN5070" s="105"/>
      <c r="AO5070" s="145">
        <f t="shared" si="14"/>
        <v>0</v>
      </c>
      <c r="AP5070" s="146">
        <f t="shared" si="14"/>
        <v>0</v>
      </c>
      <c r="AQ5070" s="147">
        <f t="shared" si="19"/>
        <v>0</v>
      </c>
      <c r="AR5070" s="148"/>
      <c r="AS5070" s="149">
        <f t="shared" si="15"/>
        <v>0</v>
      </c>
      <c r="AT5070" s="150">
        <f t="shared" si="15"/>
        <v>0</v>
      </c>
      <c r="AU5070" s="151">
        <f t="shared" si="20"/>
        <v>0</v>
      </c>
      <c r="AV5070" s="152">
        <f t="shared" si="16"/>
        <v>0</v>
      </c>
      <c r="AW5070" s="153">
        <f t="shared" si="17"/>
        <v>0</v>
      </c>
      <c r="AX5070" s="154"/>
      <c r="AY5070" s="155">
        <f t="shared" si="21"/>
        <v>0</v>
      </c>
      <c r="AZ5070" s="7"/>
    </row>
    <row r="5071" spans="1:52">
      <c r="A5071" s="8" t="str">
        <f>IF(AND(ISBLANK(D5071),ISBLANK(E5071)),"",IF(ISBLANK(D5071),VLOOKUP(E5071,'[1]Wheels $'!$A:$J,2,FALSE),IF(ISBLANK(E5071),VLOOKUP(D5071,'[1]Wheels $'!$A:$J,2,FALSE),VLOOKUP(D5071,'[1]Wheels $'!$A:$J,2,FALSE))))</f>
        <v/>
      </c>
      <c r="B5071" s="8" t="str">
        <f>IF(ISBLANK(D5071),"",VLOOKUP(D5071,'[1]Wheels €'!A:J,3,FALSE))</f>
        <v/>
      </c>
      <c r="C5071" s="8" t="str">
        <f>IF(ISBLANK(E5071),"",VLOOKUP(E5071,'[1]Wheels €'!A:J,3,FALSE))</f>
        <v/>
      </c>
      <c r="D5071" s="9"/>
      <c r="E5071" s="9"/>
      <c r="F5071" s="10"/>
      <c r="G5071" s="11"/>
      <c r="H5071" s="12"/>
      <c r="I5071" s="11"/>
      <c r="J5071" s="10"/>
      <c r="K5071" s="89"/>
      <c r="L5071" s="90"/>
      <c r="M5071" s="90"/>
      <c r="N5071" s="90"/>
      <c r="O5071" s="17" t="str">
        <f t="shared" si="22"/>
        <v/>
      </c>
      <c r="P5071" s="91"/>
      <c r="Q5071" s="91"/>
      <c r="R5071" s="91"/>
      <c r="S5071" s="91"/>
      <c r="T5071" s="112"/>
      <c r="U5071" s="108"/>
      <c r="V5071" s="113"/>
      <c r="W5071" s="13"/>
      <c r="X5071" s="102"/>
      <c r="Y5071" s="103"/>
      <c r="Z5071" s="96"/>
      <c r="AA5071" s="97"/>
      <c r="AB5071" s="98"/>
      <c r="AC5071" s="104"/>
      <c r="AD5071" s="96"/>
      <c r="AE5071" s="97"/>
      <c r="AF5071" s="104"/>
      <c r="AG5071" s="27"/>
      <c r="AH5071" s="139" t="str">
        <f>IF(ISBLANK(D5071),"0",IF(AG5071="EXW Asia",VLOOKUP(D5071,'[1]Wheels $'!$A:$L,9,FALSE),IF(AG5071="DAP Taiwan &amp; American ports Wheels",VLOOKUP(D5071,'[1]Wheels $'!$A:$L,10,FALSE),IF(AG5071="DAP Taiwan &amp; American ports Rims",VLOOKUP(D5071,'[1]Wheels $'!$A:$L,10,FALSE),IF(AG5071="EXW Jalco (Asian Rims)",VLOOKUP(D5071,'[1]Wheels $'!$A:$L,11,FALSE),IF(AG5071="C&amp;F Taiwan (Asian Rims)",VLOOKUP(D5071,'[1]Wheels $'!$A:$L,12,FALSE),""))))))</f>
        <v>0</v>
      </c>
      <c r="AI5071" s="140" t="str">
        <f>IF(ISBLANK(E5071),"0",IF(AG5071="EXW Asia",VLOOKUP(E5071,'[1]Wheels $'!$A:$L,9,FALSE),IF(AG5071="DAP Taiwan &amp; American ports Wheels",VLOOKUP(E5071,'[1]Wheels $'!$A:$L,10,FALSE),IF(AG5071="DAP Taiwan &amp; American ports Rims",VLOOKUP(D5071,'[1]Wheels $'!$A:$L,10,FALSE),IF(AG5071="EXW Jalco (Asian Rims)",VLOOKUP(E5071,'[1]Wheels $'!$A:$L,11,FALSE),IF(AG5071="C&amp;F Taiwan (Asian Rims)",VLOOKUP(E5071,'[1]Wheels $'!$A:$L,12,FALSE),""))))))</f>
        <v>0</v>
      </c>
      <c r="AJ5071" s="141">
        <f t="shared" si="12"/>
        <v>0</v>
      </c>
      <c r="AK5071" s="142">
        <f t="shared" si="13"/>
        <v>0</v>
      </c>
      <c r="AL5071" s="143">
        <f t="shared" si="13"/>
        <v>0</v>
      </c>
      <c r="AM5071" s="144">
        <f t="shared" si="18"/>
        <v>0</v>
      </c>
      <c r="AN5071" s="105"/>
      <c r="AO5071" s="145">
        <f t="shared" si="14"/>
        <v>0</v>
      </c>
      <c r="AP5071" s="146">
        <f t="shared" si="14"/>
        <v>0</v>
      </c>
      <c r="AQ5071" s="147">
        <f t="shared" si="19"/>
        <v>0</v>
      </c>
      <c r="AR5071" s="148"/>
      <c r="AS5071" s="149">
        <f t="shared" si="15"/>
        <v>0</v>
      </c>
      <c r="AT5071" s="150">
        <f t="shared" si="15"/>
        <v>0</v>
      </c>
      <c r="AU5071" s="151">
        <f t="shared" si="20"/>
        <v>0</v>
      </c>
      <c r="AV5071" s="152">
        <f t="shared" si="16"/>
        <v>0</v>
      </c>
      <c r="AW5071" s="153">
        <f t="shared" si="17"/>
        <v>0</v>
      </c>
      <c r="AX5071" s="154"/>
      <c r="AY5071" s="155">
        <f t="shared" si="21"/>
        <v>0</v>
      </c>
      <c r="AZ5071" s="7"/>
    </row>
    <row r="5072" spans="1:52">
      <c r="A5072" s="8" t="str">
        <f>IF(AND(ISBLANK(D5072),ISBLANK(E5072)),"",IF(ISBLANK(D5072),VLOOKUP(E5072,'[1]Wheels $'!$A:$J,2,FALSE),IF(ISBLANK(E5072),VLOOKUP(D5072,'[1]Wheels $'!$A:$J,2,FALSE),VLOOKUP(D5072,'[1]Wheels $'!$A:$J,2,FALSE))))</f>
        <v/>
      </c>
      <c r="B5072" s="8" t="str">
        <f>IF(ISBLANK(D5072),"",VLOOKUP(D5072,'[1]Wheels €'!A:J,3,FALSE))</f>
        <v/>
      </c>
      <c r="C5072" s="8" t="str">
        <f>IF(ISBLANK(E5072),"",VLOOKUP(E5072,'[1]Wheels €'!A:J,3,FALSE))</f>
        <v/>
      </c>
      <c r="D5072" s="9"/>
      <c r="E5072" s="9"/>
      <c r="F5072" s="10"/>
      <c r="G5072" s="11"/>
      <c r="H5072" s="12"/>
      <c r="I5072" s="11"/>
      <c r="J5072" s="10"/>
      <c r="K5072" s="89"/>
      <c r="L5072" s="90"/>
      <c r="M5072" s="90"/>
      <c r="N5072" s="90"/>
      <c r="O5072" s="17" t="str">
        <f t="shared" si="22"/>
        <v/>
      </c>
      <c r="P5072" s="91"/>
      <c r="Q5072" s="91"/>
      <c r="R5072" s="91"/>
      <c r="S5072" s="91"/>
      <c r="T5072" s="112"/>
      <c r="U5072" s="108"/>
      <c r="V5072" s="113"/>
      <c r="W5072" s="13"/>
      <c r="X5072" s="102"/>
      <c r="Y5072" s="103"/>
      <c r="Z5072" s="96"/>
      <c r="AA5072" s="97"/>
      <c r="AB5072" s="98"/>
      <c r="AC5072" s="104"/>
      <c r="AD5072" s="96"/>
      <c r="AE5072" s="97"/>
      <c r="AF5072" s="104"/>
      <c r="AG5072" s="27"/>
      <c r="AH5072" s="139" t="str">
        <f>IF(ISBLANK(D5072),"0",IF(AG5072="EXW Asia",VLOOKUP(D5072,'[1]Wheels $'!$A:$L,9,FALSE),IF(AG5072="DAP Taiwan &amp; American ports Wheels",VLOOKUP(D5072,'[1]Wheels $'!$A:$L,10,FALSE),IF(AG5072="DAP Taiwan &amp; American ports Rims",VLOOKUP(D5072,'[1]Wheels $'!$A:$L,10,FALSE),IF(AG5072="EXW Jalco (Asian Rims)",VLOOKUP(D5072,'[1]Wheels $'!$A:$L,11,FALSE),IF(AG5072="C&amp;F Taiwan (Asian Rims)",VLOOKUP(D5072,'[1]Wheels $'!$A:$L,12,FALSE),""))))))</f>
        <v>0</v>
      </c>
      <c r="AI5072" s="140" t="str">
        <f>IF(ISBLANK(E5072),"0",IF(AG5072="EXW Asia",VLOOKUP(E5072,'[1]Wheels $'!$A:$L,9,FALSE),IF(AG5072="DAP Taiwan &amp; American ports Wheels",VLOOKUP(E5072,'[1]Wheels $'!$A:$L,10,FALSE),IF(AG5072="DAP Taiwan &amp; American ports Rims",VLOOKUP(D5072,'[1]Wheels $'!$A:$L,10,FALSE),IF(AG5072="EXW Jalco (Asian Rims)",VLOOKUP(E5072,'[1]Wheels $'!$A:$L,11,FALSE),IF(AG5072="C&amp;F Taiwan (Asian Rims)",VLOOKUP(E5072,'[1]Wheels $'!$A:$L,12,FALSE),""))))))</f>
        <v>0</v>
      </c>
      <c r="AJ5072" s="141">
        <f t="shared" si="12"/>
        <v>0</v>
      </c>
      <c r="AK5072" s="142">
        <f t="shared" si="13"/>
        <v>0</v>
      </c>
      <c r="AL5072" s="143">
        <f t="shared" si="13"/>
        <v>0</v>
      </c>
      <c r="AM5072" s="144">
        <f t="shared" si="18"/>
        <v>0</v>
      </c>
      <c r="AN5072" s="105"/>
      <c r="AO5072" s="145">
        <f t="shared" si="14"/>
        <v>0</v>
      </c>
      <c r="AP5072" s="146">
        <f t="shared" si="14"/>
        <v>0</v>
      </c>
      <c r="AQ5072" s="147">
        <f t="shared" si="19"/>
        <v>0</v>
      </c>
      <c r="AR5072" s="148"/>
      <c r="AS5072" s="149">
        <f t="shared" si="15"/>
        <v>0</v>
      </c>
      <c r="AT5072" s="150">
        <f t="shared" si="15"/>
        <v>0</v>
      </c>
      <c r="AU5072" s="151">
        <f t="shared" si="20"/>
        <v>0</v>
      </c>
      <c r="AV5072" s="152">
        <f t="shared" si="16"/>
        <v>0</v>
      </c>
      <c r="AW5072" s="153">
        <f t="shared" si="17"/>
        <v>0</v>
      </c>
      <c r="AX5072" s="154"/>
      <c r="AY5072" s="155">
        <f t="shared" si="21"/>
        <v>0</v>
      </c>
      <c r="AZ5072" s="7"/>
    </row>
    <row r="5073" spans="1:52">
      <c r="A5073" s="8" t="str">
        <f>IF(AND(ISBLANK(D5073),ISBLANK(E5073)),"",IF(ISBLANK(D5073),VLOOKUP(E5073,'[1]Wheels $'!$A:$J,2,FALSE),IF(ISBLANK(E5073),VLOOKUP(D5073,'[1]Wheels $'!$A:$J,2,FALSE),VLOOKUP(D5073,'[1]Wheels $'!$A:$J,2,FALSE))))</f>
        <v/>
      </c>
      <c r="B5073" s="8" t="str">
        <f>IF(ISBLANK(D5073),"",VLOOKUP(D5073,'[1]Wheels €'!A:J,3,FALSE))</f>
        <v/>
      </c>
      <c r="C5073" s="8" t="str">
        <f>IF(ISBLANK(E5073),"",VLOOKUP(E5073,'[1]Wheels €'!A:J,3,FALSE))</f>
        <v/>
      </c>
      <c r="D5073" s="9"/>
      <c r="E5073" s="9"/>
      <c r="F5073" s="10"/>
      <c r="G5073" s="11"/>
      <c r="H5073" s="12"/>
      <c r="I5073" s="11"/>
      <c r="J5073" s="10"/>
      <c r="K5073" s="89"/>
      <c r="L5073" s="90"/>
      <c r="M5073" s="90"/>
      <c r="N5073" s="90"/>
      <c r="O5073" s="17" t="str">
        <f t="shared" si="22"/>
        <v/>
      </c>
      <c r="P5073" s="91"/>
      <c r="Q5073" s="91"/>
      <c r="R5073" s="91"/>
      <c r="S5073" s="91"/>
      <c r="T5073" s="112"/>
      <c r="U5073" s="108"/>
      <c r="V5073" s="113"/>
      <c r="W5073" s="13"/>
      <c r="X5073" s="102"/>
      <c r="Y5073" s="103"/>
      <c r="Z5073" s="96"/>
      <c r="AA5073" s="97"/>
      <c r="AB5073" s="98"/>
      <c r="AC5073" s="104"/>
      <c r="AD5073" s="96"/>
      <c r="AE5073" s="97"/>
      <c r="AF5073" s="104"/>
      <c r="AG5073" s="27"/>
      <c r="AH5073" s="139" t="str">
        <f>IF(ISBLANK(D5073),"0",IF(AG5073="EXW Asia",VLOOKUP(D5073,'[1]Wheels $'!$A:$L,9,FALSE),IF(AG5073="DAP Taiwan &amp; American ports Wheels",VLOOKUP(D5073,'[1]Wheels $'!$A:$L,10,FALSE),IF(AG5073="DAP Taiwan &amp; American ports Rims",VLOOKUP(D5073,'[1]Wheels $'!$A:$L,10,FALSE),IF(AG5073="EXW Jalco (Asian Rims)",VLOOKUP(D5073,'[1]Wheels $'!$A:$L,11,FALSE),IF(AG5073="C&amp;F Taiwan (Asian Rims)",VLOOKUP(D5073,'[1]Wheels $'!$A:$L,12,FALSE),""))))))</f>
        <v>0</v>
      </c>
      <c r="AI5073" s="140" t="str">
        <f>IF(ISBLANK(E5073),"0",IF(AG5073="EXW Asia",VLOOKUP(E5073,'[1]Wheels $'!$A:$L,9,FALSE),IF(AG5073="DAP Taiwan &amp; American ports Wheels",VLOOKUP(E5073,'[1]Wheels $'!$A:$L,10,FALSE),IF(AG5073="DAP Taiwan &amp; American ports Rims",VLOOKUP(D5073,'[1]Wheels $'!$A:$L,10,FALSE),IF(AG5073="EXW Jalco (Asian Rims)",VLOOKUP(E5073,'[1]Wheels $'!$A:$L,11,FALSE),IF(AG5073="C&amp;F Taiwan (Asian Rims)",VLOOKUP(E5073,'[1]Wheels $'!$A:$L,12,FALSE),""))))))</f>
        <v>0</v>
      </c>
      <c r="AJ5073" s="141">
        <f t="shared" si="12"/>
        <v>0</v>
      </c>
      <c r="AK5073" s="142">
        <f t="shared" si="13"/>
        <v>0</v>
      </c>
      <c r="AL5073" s="143">
        <f t="shared" si="13"/>
        <v>0</v>
      </c>
      <c r="AM5073" s="144">
        <f t="shared" si="18"/>
        <v>0</v>
      </c>
      <c r="AN5073" s="105"/>
      <c r="AO5073" s="145">
        <f t="shared" si="14"/>
        <v>0</v>
      </c>
      <c r="AP5073" s="146">
        <f t="shared" si="14"/>
        <v>0</v>
      </c>
      <c r="AQ5073" s="147">
        <f t="shared" si="19"/>
        <v>0</v>
      </c>
      <c r="AR5073" s="148"/>
      <c r="AS5073" s="149">
        <f t="shared" si="15"/>
        <v>0</v>
      </c>
      <c r="AT5073" s="150">
        <f t="shared" si="15"/>
        <v>0</v>
      </c>
      <c r="AU5073" s="151">
        <f t="shared" si="20"/>
        <v>0</v>
      </c>
      <c r="AV5073" s="152">
        <f t="shared" si="16"/>
        <v>0</v>
      </c>
      <c r="AW5073" s="153">
        <f t="shared" si="17"/>
        <v>0</v>
      </c>
      <c r="AX5073" s="154"/>
      <c r="AY5073" s="155">
        <f t="shared" si="21"/>
        <v>0</v>
      </c>
      <c r="AZ5073" s="7"/>
    </row>
    <row r="5074" spans="1:52">
      <c r="A5074" s="8" t="str">
        <f>IF(AND(ISBLANK(D5074),ISBLANK(E5074)),"",IF(ISBLANK(D5074),VLOOKUP(E5074,'[1]Wheels $'!$A:$J,2,FALSE),IF(ISBLANK(E5074),VLOOKUP(D5074,'[1]Wheels $'!$A:$J,2,FALSE),VLOOKUP(D5074,'[1]Wheels $'!$A:$J,2,FALSE))))</f>
        <v/>
      </c>
      <c r="B5074" s="8" t="str">
        <f>IF(ISBLANK(D5074),"",VLOOKUP(D5074,'[1]Wheels €'!A:J,3,FALSE))</f>
        <v/>
      </c>
      <c r="C5074" s="8" t="str">
        <f>IF(ISBLANK(E5074),"",VLOOKUP(E5074,'[1]Wheels €'!A:J,3,FALSE))</f>
        <v/>
      </c>
      <c r="D5074" s="9"/>
      <c r="E5074" s="9"/>
      <c r="F5074" s="10"/>
      <c r="G5074" s="11"/>
      <c r="H5074" s="12"/>
      <c r="I5074" s="11"/>
      <c r="J5074" s="10"/>
      <c r="K5074" s="89"/>
      <c r="L5074" s="90"/>
      <c r="M5074" s="90"/>
      <c r="N5074" s="90"/>
      <c r="O5074" s="17" t="str">
        <f t="shared" si="22"/>
        <v/>
      </c>
      <c r="P5074" s="91"/>
      <c r="Q5074" s="91"/>
      <c r="R5074" s="91"/>
      <c r="S5074" s="91"/>
      <c r="T5074" s="112"/>
      <c r="U5074" s="108"/>
      <c r="V5074" s="113"/>
      <c r="W5074" s="13"/>
      <c r="X5074" s="102"/>
      <c r="Y5074" s="103"/>
      <c r="Z5074" s="96"/>
      <c r="AA5074" s="97"/>
      <c r="AB5074" s="98"/>
      <c r="AC5074" s="104"/>
      <c r="AD5074" s="96"/>
      <c r="AE5074" s="97"/>
      <c r="AF5074" s="104"/>
      <c r="AG5074" s="27"/>
      <c r="AH5074" s="139" t="str">
        <f>IF(ISBLANK(D5074),"0",IF(AG5074="EXW Asia",VLOOKUP(D5074,'[1]Wheels $'!$A:$L,9,FALSE),IF(AG5074="DAP Taiwan &amp; American ports Wheels",VLOOKUP(D5074,'[1]Wheels $'!$A:$L,10,FALSE),IF(AG5074="DAP Taiwan &amp; American ports Rims",VLOOKUP(D5074,'[1]Wheels $'!$A:$L,10,FALSE),IF(AG5074="EXW Jalco (Asian Rims)",VLOOKUP(D5074,'[1]Wheels $'!$A:$L,11,FALSE),IF(AG5074="C&amp;F Taiwan (Asian Rims)",VLOOKUP(D5074,'[1]Wheels $'!$A:$L,12,FALSE),""))))))</f>
        <v>0</v>
      </c>
      <c r="AI5074" s="140" t="str">
        <f>IF(ISBLANK(E5074),"0",IF(AG5074="EXW Asia",VLOOKUP(E5074,'[1]Wheels $'!$A:$L,9,FALSE),IF(AG5074="DAP Taiwan &amp; American ports Wheels",VLOOKUP(E5074,'[1]Wheels $'!$A:$L,10,FALSE),IF(AG5074="DAP Taiwan &amp; American ports Rims",VLOOKUP(D5074,'[1]Wheels $'!$A:$L,10,FALSE),IF(AG5074="EXW Jalco (Asian Rims)",VLOOKUP(E5074,'[1]Wheels $'!$A:$L,11,FALSE),IF(AG5074="C&amp;F Taiwan (Asian Rims)",VLOOKUP(E5074,'[1]Wheels $'!$A:$L,12,FALSE),""))))))</f>
        <v>0</v>
      </c>
      <c r="AJ5074" s="141">
        <f t="shared" si="12"/>
        <v>0</v>
      </c>
      <c r="AK5074" s="142">
        <f t="shared" si="13"/>
        <v>0</v>
      </c>
      <c r="AL5074" s="143">
        <f t="shared" si="13"/>
        <v>0</v>
      </c>
      <c r="AM5074" s="144">
        <f t="shared" si="18"/>
        <v>0</v>
      </c>
      <c r="AN5074" s="105"/>
      <c r="AO5074" s="145">
        <f t="shared" si="14"/>
        <v>0</v>
      </c>
      <c r="AP5074" s="146">
        <f t="shared" si="14"/>
        <v>0</v>
      </c>
      <c r="AQ5074" s="147">
        <f t="shared" si="19"/>
        <v>0</v>
      </c>
      <c r="AR5074" s="148"/>
      <c r="AS5074" s="149">
        <f t="shared" si="15"/>
        <v>0</v>
      </c>
      <c r="AT5074" s="150">
        <f t="shared" si="15"/>
        <v>0</v>
      </c>
      <c r="AU5074" s="151">
        <f t="shared" si="20"/>
        <v>0</v>
      </c>
      <c r="AV5074" s="152">
        <f t="shared" si="16"/>
        <v>0</v>
      </c>
      <c r="AW5074" s="153">
        <f t="shared" si="17"/>
        <v>0</v>
      </c>
      <c r="AX5074" s="154"/>
      <c r="AY5074" s="155">
        <f t="shared" si="21"/>
        <v>0</v>
      </c>
      <c r="AZ5074" s="7"/>
    </row>
    <row r="5075" spans="1:52">
      <c r="A5075" s="8" t="str">
        <f>IF(AND(ISBLANK(D5075),ISBLANK(E5075)),"",IF(ISBLANK(D5075),VLOOKUP(E5075,'[1]Wheels $'!$A:$J,2,FALSE),IF(ISBLANK(E5075),VLOOKUP(D5075,'[1]Wheels $'!$A:$J,2,FALSE),VLOOKUP(D5075,'[1]Wheels $'!$A:$J,2,FALSE))))</f>
        <v/>
      </c>
      <c r="B5075" s="8" t="str">
        <f>IF(ISBLANK(D5075),"",VLOOKUP(D5075,'[1]Wheels €'!A:J,3,FALSE))</f>
        <v/>
      </c>
      <c r="C5075" s="8" t="str">
        <f>IF(ISBLANK(E5075),"",VLOOKUP(E5075,'[1]Wheels €'!A:J,3,FALSE))</f>
        <v/>
      </c>
      <c r="D5075" s="9"/>
      <c r="E5075" s="9"/>
      <c r="F5075" s="10"/>
      <c r="G5075" s="11"/>
      <c r="H5075" s="12"/>
      <c r="I5075" s="11"/>
      <c r="J5075" s="10"/>
      <c r="K5075" s="89"/>
      <c r="L5075" s="90"/>
      <c r="M5075" s="90"/>
      <c r="N5075" s="90"/>
      <c r="O5075" s="17" t="str">
        <f t="shared" si="22"/>
        <v/>
      </c>
      <c r="P5075" s="91"/>
      <c r="Q5075" s="91"/>
      <c r="R5075" s="91"/>
      <c r="S5075" s="91"/>
      <c r="T5075" s="112"/>
      <c r="U5075" s="108"/>
      <c r="V5075" s="113"/>
      <c r="W5075" s="13"/>
      <c r="X5075" s="102"/>
      <c r="Y5075" s="103"/>
      <c r="Z5075" s="96"/>
      <c r="AA5075" s="97"/>
      <c r="AB5075" s="98"/>
      <c r="AC5075" s="104"/>
      <c r="AD5075" s="96"/>
      <c r="AE5075" s="97"/>
      <c r="AF5075" s="104"/>
      <c r="AG5075" s="27"/>
      <c r="AH5075" s="139" t="str">
        <f>IF(ISBLANK(D5075),"0",IF(AG5075="EXW Asia",VLOOKUP(D5075,'[1]Wheels $'!$A:$L,9,FALSE),IF(AG5075="DAP Taiwan &amp; American ports Wheels",VLOOKUP(D5075,'[1]Wheels $'!$A:$L,10,FALSE),IF(AG5075="DAP Taiwan &amp; American ports Rims",VLOOKUP(D5075,'[1]Wheels $'!$A:$L,10,FALSE),IF(AG5075="EXW Jalco (Asian Rims)",VLOOKUP(D5075,'[1]Wheels $'!$A:$L,11,FALSE),IF(AG5075="C&amp;F Taiwan (Asian Rims)",VLOOKUP(D5075,'[1]Wheels $'!$A:$L,12,FALSE),""))))))</f>
        <v>0</v>
      </c>
      <c r="AI5075" s="140" t="str">
        <f>IF(ISBLANK(E5075),"0",IF(AG5075="EXW Asia",VLOOKUP(E5075,'[1]Wheels $'!$A:$L,9,FALSE),IF(AG5075="DAP Taiwan &amp; American ports Wheels",VLOOKUP(E5075,'[1]Wheels $'!$A:$L,10,FALSE),IF(AG5075="DAP Taiwan &amp; American ports Rims",VLOOKUP(D5075,'[1]Wheels $'!$A:$L,10,FALSE),IF(AG5075="EXW Jalco (Asian Rims)",VLOOKUP(E5075,'[1]Wheels $'!$A:$L,11,FALSE),IF(AG5075="C&amp;F Taiwan (Asian Rims)",VLOOKUP(E5075,'[1]Wheels $'!$A:$L,12,FALSE),""))))))</f>
        <v>0</v>
      </c>
      <c r="AJ5075" s="141">
        <f t="shared" si="12"/>
        <v>0</v>
      </c>
      <c r="AK5075" s="142">
        <f t="shared" si="13"/>
        <v>0</v>
      </c>
      <c r="AL5075" s="143">
        <f t="shared" si="13"/>
        <v>0</v>
      </c>
      <c r="AM5075" s="144">
        <f t="shared" si="18"/>
        <v>0</v>
      </c>
      <c r="AN5075" s="105"/>
      <c r="AO5075" s="145">
        <f t="shared" si="14"/>
        <v>0</v>
      </c>
      <c r="AP5075" s="146">
        <f t="shared" si="14"/>
        <v>0</v>
      </c>
      <c r="AQ5075" s="147">
        <f t="shared" si="19"/>
        <v>0</v>
      </c>
      <c r="AR5075" s="148"/>
      <c r="AS5075" s="149">
        <f t="shared" si="15"/>
        <v>0</v>
      </c>
      <c r="AT5075" s="150">
        <f t="shared" si="15"/>
        <v>0</v>
      </c>
      <c r="AU5075" s="151">
        <f t="shared" si="20"/>
        <v>0</v>
      </c>
      <c r="AV5075" s="152">
        <f t="shared" si="16"/>
        <v>0</v>
      </c>
      <c r="AW5075" s="153">
        <f t="shared" si="17"/>
        <v>0</v>
      </c>
      <c r="AX5075" s="154"/>
      <c r="AY5075" s="155">
        <f t="shared" si="21"/>
        <v>0</v>
      </c>
      <c r="AZ5075" s="7"/>
    </row>
    <row r="5076" spans="1:52">
      <c r="A5076" s="8" t="str">
        <f>IF(AND(ISBLANK(D5076),ISBLANK(E5076)),"",IF(ISBLANK(D5076),VLOOKUP(E5076,'[1]Wheels $'!$A:$J,2,FALSE),IF(ISBLANK(E5076),VLOOKUP(D5076,'[1]Wheels $'!$A:$J,2,FALSE),VLOOKUP(D5076,'[1]Wheels $'!$A:$J,2,FALSE))))</f>
        <v/>
      </c>
      <c r="B5076" s="8" t="str">
        <f>IF(ISBLANK(D5076),"",VLOOKUP(D5076,'[1]Wheels €'!A:J,3,FALSE))</f>
        <v/>
      </c>
      <c r="C5076" s="8" t="str">
        <f>IF(ISBLANK(E5076),"",VLOOKUP(E5076,'[1]Wheels €'!A:J,3,FALSE))</f>
        <v/>
      </c>
      <c r="D5076" s="9"/>
      <c r="E5076" s="9"/>
      <c r="F5076" s="10"/>
      <c r="G5076" s="11"/>
      <c r="H5076" s="12"/>
      <c r="I5076" s="11"/>
      <c r="J5076" s="10"/>
      <c r="K5076" s="89"/>
      <c r="L5076" s="90"/>
      <c r="M5076" s="90"/>
      <c r="N5076" s="90"/>
      <c r="O5076" s="17" t="str">
        <f t="shared" si="22"/>
        <v/>
      </c>
      <c r="P5076" s="91"/>
      <c r="Q5076" s="91"/>
      <c r="R5076" s="91"/>
      <c r="S5076" s="91"/>
      <c r="T5076" s="112"/>
      <c r="U5076" s="108"/>
      <c r="V5076" s="113"/>
      <c r="W5076" s="13"/>
      <c r="X5076" s="102"/>
      <c r="Y5076" s="103"/>
      <c r="Z5076" s="96"/>
      <c r="AA5076" s="97"/>
      <c r="AB5076" s="98"/>
      <c r="AC5076" s="104"/>
      <c r="AD5076" s="96"/>
      <c r="AE5076" s="97"/>
      <c r="AF5076" s="104"/>
      <c r="AG5076" s="27"/>
      <c r="AH5076" s="139" t="str">
        <f>IF(ISBLANK(D5076),"0",IF(AG5076="EXW Asia",VLOOKUP(D5076,'[1]Wheels $'!$A:$L,9,FALSE),IF(AG5076="DAP Taiwan &amp; American ports Wheels",VLOOKUP(D5076,'[1]Wheels $'!$A:$L,10,FALSE),IF(AG5076="DAP Taiwan &amp; American ports Rims",VLOOKUP(D5076,'[1]Wheels $'!$A:$L,10,FALSE),IF(AG5076="EXW Jalco (Asian Rims)",VLOOKUP(D5076,'[1]Wheels $'!$A:$L,11,FALSE),IF(AG5076="C&amp;F Taiwan (Asian Rims)",VLOOKUP(D5076,'[1]Wheels $'!$A:$L,12,FALSE),""))))))</f>
        <v>0</v>
      </c>
      <c r="AI5076" s="140" t="str">
        <f>IF(ISBLANK(E5076),"0",IF(AG5076="EXW Asia",VLOOKUP(E5076,'[1]Wheels $'!$A:$L,9,FALSE),IF(AG5076="DAP Taiwan &amp; American ports Wheels",VLOOKUP(E5076,'[1]Wheels $'!$A:$L,10,FALSE),IF(AG5076="DAP Taiwan &amp; American ports Rims",VLOOKUP(D5076,'[1]Wheels $'!$A:$L,10,FALSE),IF(AG5076="EXW Jalco (Asian Rims)",VLOOKUP(E5076,'[1]Wheels $'!$A:$L,11,FALSE),IF(AG5076="C&amp;F Taiwan (Asian Rims)",VLOOKUP(E5076,'[1]Wheels $'!$A:$L,12,FALSE),""))))))</f>
        <v>0</v>
      </c>
      <c r="AJ5076" s="141">
        <f t="shared" si="12"/>
        <v>0</v>
      </c>
      <c r="AK5076" s="142">
        <f t="shared" si="13"/>
        <v>0</v>
      </c>
      <c r="AL5076" s="143">
        <f t="shared" si="13"/>
        <v>0</v>
      </c>
      <c r="AM5076" s="144">
        <f t="shared" si="18"/>
        <v>0</v>
      </c>
      <c r="AN5076" s="105"/>
      <c r="AO5076" s="145">
        <f t="shared" si="14"/>
        <v>0</v>
      </c>
      <c r="AP5076" s="146">
        <f t="shared" si="14"/>
        <v>0</v>
      </c>
      <c r="AQ5076" s="147">
        <f t="shared" si="19"/>
        <v>0</v>
      </c>
      <c r="AR5076" s="148"/>
      <c r="AS5076" s="149">
        <f t="shared" si="15"/>
        <v>0</v>
      </c>
      <c r="AT5076" s="150">
        <f t="shared" si="15"/>
        <v>0</v>
      </c>
      <c r="AU5076" s="151">
        <f t="shared" si="20"/>
        <v>0</v>
      </c>
      <c r="AV5076" s="152">
        <f t="shared" si="16"/>
        <v>0</v>
      </c>
      <c r="AW5076" s="153">
        <f t="shared" si="17"/>
        <v>0</v>
      </c>
      <c r="AX5076" s="154"/>
      <c r="AY5076" s="155">
        <f t="shared" si="21"/>
        <v>0</v>
      </c>
      <c r="AZ5076" s="7"/>
    </row>
    <row r="5077" spans="1:52">
      <c r="A5077" s="8" t="str">
        <f>IF(AND(ISBLANK(D5077),ISBLANK(E5077)),"",IF(ISBLANK(D5077),VLOOKUP(E5077,'[1]Wheels $'!$A:$J,2,FALSE),IF(ISBLANK(E5077),VLOOKUP(D5077,'[1]Wheels $'!$A:$J,2,FALSE),VLOOKUP(D5077,'[1]Wheels $'!$A:$J,2,FALSE))))</f>
        <v/>
      </c>
      <c r="B5077" s="8" t="str">
        <f>IF(ISBLANK(D5077),"",VLOOKUP(D5077,'[1]Wheels €'!A:J,3,FALSE))</f>
        <v/>
      </c>
      <c r="C5077" s="8" t="str">
        <f>IF(ISBLANK(E5077),"",VLOOKUP(E5077,'[1]Wheels €'!A:J,3,FALSE))</f>
        <v/>
      </c>
      <c r="D5077" s="9"/>
      <c r="E5077" s="9"/>
      <c r="F5077" s="10"/>
      <c r="G5077" s="11"/>
      <c r="H5077" s="12"/>
      <c r="I5077" s="11"/>
      <c r="J5077" s="10"/>
      <c r="K5077" s="89"/>
      <c r="L5077" s="90"/>
      <c r="M5077" s="90"/>
      <c r="N5077" s="90"/>
      <c r="O5077" s="17" t="str">
        <f t="shared" si="22"/>
        <v/>
      </c>
      <c r="P5077" s="91"/>
      <c r="Q5077" s="91"/>
      <c r="R5077" s="91"/>
      <c r="S5077" s="91"/>
      <c r="T5077" s="112"/>
      <c r="U5077" s="108"/>
      <c r="V5077" s="113"/>
      <c r="W5077" s="13"/>
      <c r="X5077" s="102"/>
      <c r="Y5077" s="103"/>
      <c r="Z5077" s="96"/>
      <c r="AA5077" s="97"/>
      <c r="AB5077" s="98"/>
      <c r="AC5077" s="104"/>
      <c r="AD5077" s="96"/>
      <c r="AE5077" s="97"/>
      <c r="AF5077" s="104"/>
      <c r="AG5077" s="27"/>
      <c r="AH5077" s="139" t="str">
        <f>IF(ISBLANK(D5077),"0",IF(AG5077="EXW Asia",VLOOKUP(D5077,'[1]Wheels $'!$A:$L,9,FALSE),IF(AG5077="DAP Taiwan &amp; American ports Wheels",VLOOKUP(D5077,'[1]Wheels $'!$A:$L,10,FALSE),IF(AG5077="DAP Taiwan &amp; American ports Rims",VLOOKUP(D5077,'[1]Wheels $'!$A:$L,10,FALSE),IF(AG5077="EXW Jalco (Asian Rims)",VLOOKUP(D5077,'[1]Wheels $'!$A:$L,11,FALSE),IF(AG5077="C&amp;F Taiwan (Asian Rims)",VLOOKUP(D5077,'[1]Wheels $'!$A:$L,12,FALSE),""))))))</f>
        <v>0</v>
      </c>
      <c r="AI5077" s="140" t="str">
        <f>IF(ISBLANK(E5077),"0",IF(AG5077="EXW Asia",VLOOKUP(E5077,'[1]Wheels $'!$A:$L,9,FALSE),IF(AG5077="DAP Taiwan &amp; American ports Wheels",VLOOKUP(E5077,'[1]Wheels $'!$A:$L,10,FALSE),IF(AG5077="DAP Taiwan &amp; American ports Rims",VLOOKUP(D5077,'[1]Wheels $'!$A:$L,10,FALSE),IF(AG5077="EXW Jalco (Asian Rims)",VLOOKUP(E5077,'[1]Wheels $'!$A:$L,11,FALSE),IF(AG5077="C&amp;F Taiwan (Asian Rims)",VLOOKUP(E5077,'[1]Wheels $'!$A:$L,12,FALSE),""))))))</f>
        <v>0</v>
      </c>
      <c r="AJ5077" s="141">
        <f t="shared" si="12"/>
        <v>0</v>
      </c>
      <c r="AK5077" s="142">
        <f t="shared" si="13"/>
        <v>0</v>
      </c>
      <c r="AL5077" s="143">
        <f t="shared" si="13"/>
        <v>0</v>
      </c>
      <c r="AM5077" s="144">
        <f t="shared" si="18"/>
        <v>0</v>
      </c>
      <c r="AN5077" s="105"/>
      <c r="AO5077" s="145">
        <f t="shared" si="14"/>
        <v>0</v>
      </c>
      <c r="AP5077" s="146">
        <f t="shared" si="14"/>
        <v>0</v>
      </c>
      <c r="AQ5077" s="147">
        <f t="shared" si="19"/>
        <v>0</v>
      </c>
      <c r="AR5077" s="148"/>
      <c r="AS5077" s="149">
        <f t="shared" si="15"/>
        <v>0</v>
      </c>
      <c r="AT5077" s="150">
        <f t="shared" si="15"/>
        <v>0</v>
      </c>
      <c r="AU5077" s="151">
        <f t="shared" si="20"/>
        <v>0</v>
      </c>
      <c r="AV5077" s="152">
        <f t="shared" si="16"/>
        <v>0</v>
      </c>
      <c r="AW5077" s="153">
        <f t="shared" si="17"/>
        <v>0</v>
      </c>
      <c r="AX5077" s="154"/>
      <c r="AY5077" s="155">
        <f t="shared" si="21"/>
        <v>0</v>
      </c>
      <c r="AZ5077" s="7"/>
    </row>
    <row r="5078" spans="1:52">
      <c r="A5078" s="8" t="str">
        <f>IF(AND(ISBLANK(D5078),ISBLANK(E5078)),"",IF(ISBLANK(D5078),VLOOKUP(E5078,'[1]Wheels $'!$A:$J,2,FALSE),IF(ISBLANK(E5078),VLOOKUP(D5078,'[1]Wheels $'!$A:$J,2,FALSE),VLOOKUP(D5078,'[1]Wheels $'!$A:$J,2,FALSE))))</f>
        <v/>
      </c>
      <c r="B5078" s="8" t="str">
        <f>IF(ISBLANK(D5078),"",VLOOKUP(D5078,'[1]Wheels €'!A:J,3,FALSE))</f>
        <v/>
      </c>
      <c r="C5078" s="8" t="str">
        <f>IF(ISBLANK(E5078),"",VLOOKUP(E5078,'[1]Wheels €'!A:J,3,FALSE))</f>
        <v/>
      </c>
      <c r="D5078" s="9"/>
      <c r="E5078" s="9"/>
      <c r="F5078" s="10"/>
      <c r="G5078" s="11"/>
      <c r="H5078" s="12"/>
      <c r="I5078" s="11"/>
      <c r="J5078" s="10"/>
      <c r="K5078" s="89"/>
      <c r="L5078" s="90"/>
      <c r="M5078" s="90"/>
      <c r="N5078" s="90"/>
      <c r="O5078" s="17" t="str">
        <f t="shared" si="22"/>
        <v/>
      </c>
      <c r="P5078" s="91"/>
      <c r="Q5078" s="91"/>
      <c r="R5078" s="91"/>
      <c r="S5078" s="91"/>
      <c r="T5078" s="112"/>
      <c r="U5078" s="108"/>
      <c r="V5078" s="113"/>
      <c r="W5078" s="13"/>
      <c r="X5078" s="102"/>
      <c r="Y5078" s="103"/>
      <c r="Z5078" s="96"/>
      <c r="AA5078" s="97"/>
      <c r="AB5078" s="98"/>
      <c r="AC5078" s="104"/>
      <c r="AD5078" s="96"/>
      <c r="AE5078" s="97"/>
      <c r="AF5078" s="104"/>
      <c r="AG5078" s="27"/>
      <c r="AH5078" s="139" t="str">
        <f>IF(ISBLANK(D5078),"0",IF(AG5078="EXW Asia",VLOOKUP(D5078,'[1]Wheels $'!$A:$L,9,FALSE),IF(AG5078="DAP Taiwan &amp; American ports Wheels",VLOOKUP(D5078,'[1]Wheels $'!$A:$L,10,FALSE),IF(AG5078="DAP Taiwan &amp; American ports Rims",VLOOKUP(D5078,'[1]Wheels $'!$A:$L,10,FALSE),IF(AG5078="EXW Jalco (Asian Rims)",VLOOKUP(D5078,'[1]Wheels $'!$A:$L,11,FALSE),IF(AG5078="C&amp;F Taiwan (Asian Rims)",VLOOKUP(D5078,'[1]Wheels $'!$A:$L,12,FALSE),""))))))</f>
        <v>0</v>
      </c>
      <c r="AI5078" s="140" t="str">
        <f>IF(ISBLANK(E5078),"0",IF(AG5078="EXW Asia",VLOOKUP(E5078,'[1]Wheels $'!$A:$L,9,FALSE),IF(AG5078="DAP Taiwan &amp; American ports Wheels",VLOOKUP(E5078,'[1]Wheels $'!$A:$L,10,FALSE),IF(AG5078="DAP Taiwan &amp; American ports Rims",VLOOKUP(D5078,'[1]Wheels $'!$A:$L,10,FALSE),IF(AG5078="EXW Jalco (Asian Rims)",VLOOKUP(E5078,'[1]Wheels $'!$A:$L,11,FALSE),IF(AG5078="C&amp;F Taiwan (Asian Rims)",VLOOKUP(E5078,'[1]Wheels $'!$A:$L,12,FALSE),""))))))</f>
        <v>0</v>
      </c>
      <c r="AJ5078" s="141">
        <f t="shared" si="12"/>
        <v>0</v>
      </c>
      <c r="AK5078" s="142">
        <f t="shared" si="13"/>
        <v>0</v>
      </c>
      <c r="AL5078" s="143">
        <f t="shared" si="13"/>
        <v>0</v>
      </c>
      <c r="AM5078" s="144">
        <f t="shared" si="18"/>
        <v>0</v>
      </c>
      <c r="AN5078" s="105"/>
      <c r="AO5078" s="145">
        <f t="shared" si="14"/>
        <v>0</v>
      </c>
      <c r="AP5078" s="146">
        <f t="shared" si="14"/>
        <v>0</v>
      </c>
      <c r="AQ5078" s="147">
        <f t="shared" si="19"/>
        <v>0</v>
      </c>
      <c r="AR5078" s="148"/>
      <c r="AS5078" s="149">
        <f t="shared" si="15"/>
        <v>0</v>
      </c>
      <c r="AT5078" s="150">
        <f t="shared" si="15"/>
        <v>0</v>
      </c>
      <c r="AU5078" s="151">
        <f t="shared" si="20"/>
        <v>0</v>
      </c>
      <c r="AV5078" s="152">
        <f t="shared" si="16"/>
        <v>0</v>
      </c>
      <c r="AW5078" s="153">
        <f t="shared" si="17"/>
        <v>0</v>
      </c>
      <c r="AX5078" s="154"/>
      <c r="AY5078" s="155">
        <f t="shared" si="21"/>
        <v>0</v>
      </c>
      <c r="AZ5078" s="7"/>
    </row>
    <row r="5079" spans="1:52">
      <c r="A5079" s="8" t="str">
        <f>IF(AND(ISBLANK(D5079),ISBLANK(E5079)),"",IF(ISBLANK(D5079),VLOOKUP(E5079,'[1]Wheels $'!$A:$J,2,FALSE),IF(ISBLANK(E5079),VLOOKUP(D5079,'[1]Wheels $'!$A:$J,2,FALSE),VLOOKUP(D5079,'[1]Wheels $'!$A:$J,2,FALSE))))</f>
        <v/>
      </c>
      <c r="B5079" s="8" t="str">
        <f>IF(ISBLANK(D5079),"",VLOOKUP(D5079,'[1]Wheels €'!A:J,3,FALSE))</f>
        <v/>
      </c>
      <c r="C5079" s="8" t="str">
        <f>IF(ISBLANK(E5079),"",VLOOKUP(E5079,'[1]Wheels €'!A:J,3,FALSE))</f>
        <v/>
      </c>
      <c r="D5079" s="9"/>
      <c r="E5079" s="9"/>
      <c r="F5079" s="10"/>
      <c r="G5079" s="11"/>
      <c r="H5079" s="12"/>
      <c r="I5079" s="11"/>
      <c r="J5079" s="10"/>
      <c r="K5079" s="89"/>
      <c r="L5079" s="90"/>
      <c r="M5079" s="90"/>
      <c r="N5079" s="90"/>
      <c r="O5079" s="17" t="str">
        <f t="shared" si="22"/>
        <v/>
      </c>
      <c r="P5079" s="91"/>
      <c r="Q5079" s="91"/>
      <c r="R5079" s="91"/>
      <c r="S5079" s="91"/>
      <c r="T5079" s="112"/>
      <c r="U5079" s="108"/>
      <c r="V5079" s="113"/>
      <c r="W5079" s="13"/>
      <c r="X5079" s="94"/>
      <c r="Y5079" s="95"/>
      <c r="Z5079" s="96"/>
      <c r="AA5079" s="97"/>
      <c r="AB5079" s="98"/>
      <c r="AC5079" s="104"/>
      <c r="AD5079" s="96"/>
      <c r="AE5079" s="97"/>
      <c r="AF5079" s="104"/>
      <c r="AG5079" s="27"/>
      <c r="AH5079" s="139" t="str">
        <f>IF(ISBLANK(D5079),"0",IF(AG5079="EXW Asia",VLOOKUP(D5079,'[1]Wheels $'!$A:$L,9,FALSE),IF(AG5079="DAP Taiwan &amp; American ports Wheels",VLOOKUP(D5079,'[1]Wheels $'!$A:$L,10,FALSE),IF(AG5079="DAP Taiwan &amp; American ports Rims",VLOOKUP(D5079,'[1]Wheels $'!$A:$L,10,FALSE),IF(AG5079="EXW Jalco (Asian Rims)",VLOOKUP(D5079,'[1]Wheels $'!$A:$L,11,FALSE),IF(AG5079="C&amp;F Taiwan (Asian Rims)",VLOOKUP(D5079,'[1]Wheels $'!$A:$L,12,FALSE),""))))))</f>
        <v>0</v>
      </c>
      <c r="AI5079" s="140" t="str">
        <f>IF(ISBLANK(E5079),"0",IF(AG5079="EXW Asia",VLOOKUP(E5079,'[1]Wheels $'!$A:$L,9,FALSE),IF(AG5079="DAP Taiwan &amp; American ports Wheels",VLOOKUP(E5079,'[1]Wheels $'!$A:$L,10,FALSE),IF(AG5079="DAP Taiwan &amp; American ports Rims",VLOOKUP(D5079,'[1]Wheels $'!$A:$L,10,FALSE),IF(AG5079="EXW Jalco (Asian Rims)",VLOOKUP(E5079,'[1]Wheels $'!$A:$L,11,FALSE),IF(AG5079="C&amp;F Taiwan (Asian Rims)",VLOOKUP(E5079,'[1]Wheels $'!$A:$L,12,FALSE),""))))))</f>
        <v>0</v>
      </c>
      <c r="AJ5079" s="141">
        <f t="shared" si="12"/>
        <v>0</v>
      </c>
      <c r="AK5079" s="142">
        <f t="shared" si="13"/>
        <v>0</v>
      </c>
      <c r="AL5079" s="143">
        <f t="shared" si="13"/>
        <v>0</v>
      </c>
      <c r="AM5079" s="144">
        <f t="shared" si="18"/>
        <v>0</v>
      </c>
      <c r="AN5079" s="105"/>
      <c r="AO5079" s="145">
        <f t="shared" si="14"/>
        <v>0</v>
      </c>
      <c r="AP5079" s="146">
        <f t="shared" si="14"/>
        <v>0</v>
      </c>
      <c r="AQ5079" s="147">
        <f t="shared" si="19"/>
        <v>0</v>
      </c>
      <c r="AR5079" s="148"/>
      <c r="AS5079" s="149">
        <f t="shared" si="15"/>
        <v>0</v>
      </c>
      <c r="AT5079" s="150">
        <f t="shared" si="15"/>
        <v>0</v>
      </c>
      <c r="AU5079" s="151">
        <f t="shared" si="20"/>
        <v>0</v>
      </c>
      <c r="AV5079" s="152">
        <f t="shared" si="16"/>
        <v>0</v>
      </c>
      <c r="AW5079" s="153">
        <f t="shared" si="17"/>
        <v>0</v>
      </c>
      <c r="AX5079" s="154"/>
      <c r="AY5079" s="155">
        <f t="shared" si="21"/>
        <v>0</v>
      </c>
      <c r="AZ5079" s="7"/>
    </row>
    <row r="5080" spans="1:52">
      <c r="A5080" s="8" t="str">
        <f>IF(AND(ISBLANK(D5080),ISBLANK(E5080)),"",IF(ISBLANK(D5080),VLOOKUP(E5080,'[1]Wheels $'!$A:$J,2,FALSE),IF(ISBLANK(E5080),VLOOKUP(D5080,'[1]Wheels $'!$A:$J,2,FALSE),VLOOKUP(D5080,'[1]Wheels $'!$A:$J,2,FALSE))))</f>
        <v/>
      </c>
      <c r="B5080" s="8" t="str">
        <f>IF(ISBLANK(D5080),"",VLOOKUP(D5080,'[1]Wheels €'!A:J,3,FALSE))</f>
        <v/>
      </c>
      <c r="C5080" s="8" t="str">
        <f>IF(ISBLANK(E5080),"",VLOOKUP(E5080,'[1]Wheels €'!A:J,3,FALSE))</f>
        <v/>
      </c>
      <c r="D5080" s="9"/>
      <c r="E5080" s="9"/>
      <c r="F5080" s="10"/>
      <c r="G5080" s="11"/>
      <c r="H5080" s="12"/>
      <c r="I5080" s="11"/>
      <c r="J5080" s="10"/>
      <c r="K5080" s="89"/>
      <c r="L5080" s="90"/>
      <c r="M5080" s="90"/>
      <c r="N5080" s="90"/>
      <c r="O5080" s="17" t="str">
        <f t="shared" si="22"/>
        <v/>
      </c>
      <c r="P5080" s="91"/>
      <c r="Q5080" s="91"/>
      <c r="R5080" s="100"/>
      <c r="S5080" s="91"/>
      <c r="T5080" s="112"/>
      <c r="U5080" s="108"/>
      <c r="V5080" s="113"/>
      <c r="W5080" s="13"/>
      <c r="X5080" s="102"/>
      <c r="Y5080" s="103"/>
      <c r="Z5080" s="96"/>
      <c r="AA5080" s="97"/>
      <c r="AB5080" s="98"/>
      <c r="AC5080" s="104"/>
      <c r="AD5080" s="96"/>
      <c r="AE5080" s="97"/>
      <c r="AF5080" s="104"/>
      <c r="AG5080" s="27"/>
      <c r="AH5080" s="139" t="str">
        <f>IF(ISBLANK(D5080),"0",IF(AG5080="EXW Asia",VLOOKUP(D5080,'[1]Wheels $'!$A:$L,9,FALSE),IF(AG5080="DAP Taiwan &amp; American ports Wheels",VLOOKUP(D5080,'[1]Wheels $'!$A:$L,10,FALSE),IF(AG5080="DAP Taiwan &amp; American ports Rims",VLOOKUP(D5080,'[1]Wheels $'!$A:$L,10,FALSE),IF(AG5080="EXW Jalco (Asian Rims)",VLOOKUP(D5080,'[1]Wheels $'!$A:$L,11,FALSE),IF(AG5080="C&amp;F Taiwan (Asian Rims)",VLOOKUP(D5080,'[1]Wheels $'!$A:$L,12,FALSE),""))))))</f>
        <v>0</v>
      </c>
      <c r="AI5080" s="140" t="str">
        <f>IF(ISBLANK(E5080),"0",IF(AG5080="EXW Asia",VLOOKUP(E5080,'[1]Wheels $'!$A:$L,9,FALSE),IF(AG5080="DAP Taiwan &amp; American ports Wheels",VLOOKUP(E5080,'[1]Wheels $'!$A:$L,10,FALSE),IF(AG5080="DAP Taiwan &amp; American ports Rims",VLOOKUP(D5080,'[1]Wheels $'!$A:$L,10,FALSE),IF(AG5080="EXW Jalco (Asian Rims)",VLOOKUP(E5080,'[1]Wheels $'!$A:$L,11,FALSE),IF(AG5080="C&amp;F Taiwan (Asian Rims)",VLOOKUP(E5080,'[1]Wheels $'!$A:$L,12,FALSE),""))))))</f>
        <v>0</v>
      </c>
      <c r="AJ5080" s="141">
        <f t="shared" si="12"/>
        <v>0</v>
      </c>
      <c r="AK5080" s="142">
        <f t="shared" si="13"/>
        <v>0</v>
      </c>
      <c r="AL5080" s="143">
        <f t="shared" si="13"/>
        <v>0</v>
      </c>
      <c r="AM5080" s="144">
        <f t="shared" si="18"/>
        <v>0</v>
      </c>
      <c r="AN5080" s="105"/>
      <c r="AO5080" s="145">
        <f t="shared" si="14"/>
        <v>0</v>
      </c>
      <c r="AP5080" s="146">
        <f t="shared" si="14"/>
        <v>0</v>
      </c>
      <c r="AQ5080" s="147">
        <f t="shared" si="19"/>
        <v>0</v>
      </c>
      <c r="AR5080" s="148"/>
      <c r="AS5080" s="149">
        <f t="shared" si="15"/>
        <v>0</v>
      </c>
      <c r="AT5080" s="150">
        <f t="shared" si="15"/>
        <v>0</v>
      </c>
      <c r="AU5080" s="151">
        <f t="shared" si="20"/>
        <v>0</v>
      </c>
      <c r="AV5080" s="152">
        <f t="shared" si="16"/>
        <v>0</v>
      </c>
      <c r="AW5080" s="153">
        <f t="shared" si="17"/>
        <v>0</v>
      </c>
      <c r="AX5080" s="154"/>
      <c r="AY5080" s="155">
        <f t="shared" si="21"/>
        <v>0</v>
      </c>
      <c r="AZ5080" s="7"/>
    </row>
    <row r="5081" spans="1:52">
      <c r="A5081" s="8" t="str">
        <f>IF(AND(ISBLANK(D5081),ISBLANK(E5081)),"",IF(ISBLANK(D5081),VLOOKUP(E5081,'[1]Wheels $'!$A:$J,2,FALSE),IF(ISBLANK(E5081),VLOOKUP(D5081,'[1]Wheels $'!$A:$J,2,FALSE),VLOOKUP(D5081,'[1]Wheels $'!$A:$J,2,FALSE))))</f>
        <v/>
      </c>
      <c r="B5081" s="8" t="str">
        <f>IF(ISBLANK(D5081),"",VLOOKUP(D5081,'[1]Wheels €'!A:J,3,FALSE))</f>
        <v/>
      </c>
      <c r="C5081" s="8" t="str">
        <f>IF(ISBLANK(E5081),"",VLOOKUP(E5081,'[1]Wheels €'!A:J,3,FALSE))</f>
        <v/>
      </c>
      <c r="D5081" s="9"/>
      <c r="E5081" s="9"/>
      <c r="F5081" s="10"/>
      <c r="G5081" s="11"/>
      <c r="H5081" s="12"/>
      <c r="I5081" s="11"/>
      <c r="J5081" s="10"/>
      <c r="K5081" s="89"/>
      <c r="L5081" s="90"/>
      <c r="M5081" s="90"/>
      <c r="N5081" s="90"/>
      <c r="O5081" s="17" t="str">
        <f t="shared" si="22"/>
        <v/>
      </c>
      <c r="P5081" s="91"/>
      <c r="Q5081" s="91"/>
      <c r="R5081" s="91"/>
      <c r="S5081" s="91"/>
      <c r="T5081" s="112"/>
      <c r="U5081" s="108"/>
      <c r="V5081" s="113"/>
      <c r="W5081" s="13"/>
      <c r="X5081" s="94"/>
      <c r="Y5081" s="95"/>
      <c r="Z5081" s="96"/>
      <c r="AA5081" s="97"/>
      <c r="AB5081" s="98"/>
      <c r="AC5081" s="104"/>
      <c r="AD5081" s="96"/>
      <c r="AE5081" s="97"/>
      <c r="AF5081" s="104"/>
      <c r="AG5081" s="27"/>
      <c r="AH5081" s="139" t="str">
        <f>IF(ISBLANK(D5081),"0",IF(AG5081="EXW Asia",VLOOKUP(D5081,'[1]Wheels $'!$A:$L,9,FALSE),IF(AG5081="DAP Taiwan &amp; American ports Wheels",VLOOKUP(D5081,'[1]Wheels $'!$A:$L,10,FALSE),IF(AG5081="DAP Taiwan &amp; American ports Rims",VLOOKUP(D5081,'[1]Wheels $'!$A:$L,10,FALSE),IF(AG5081="EXW Jalco (Asian Rims)",VLOOKUP(D5081,'[1]Wheels $'!$A:$L,11,FALSE),IF(AG5081="C&amp;F Taiwan (Asian Rims)",VLOOKUP(D5081,'[1]Wheels $'!$A:$L,12,FALSE),""))))))</f>
        <v>0</v>
      </c>
      <c r="AI5081" s="140" t="str">
        <f>IF(ISBLANK(E5081),"0",IF(AG5081="EXW Asia",VLOOKUP(E5081,'[1]Wheels $'!$A:$L,9,FALSE),IF(AG5081="DAP Taiwan &amp; American ports Wheels",VLOOKUP(E5081,'[1]Wheels $'!$A:$L,10,FALSE),IF(AG5081="DAP Taiwan &amp; American ports Rims",VLOOKUP(D5081,'[1]Wheels $'!$A:$L,10,FALSE),IF(AG5081="EXW Jalco (Asian Rims)",VLOOKUP(E5081,'[1]Wheels $'!$A:$L,11,FALSE),IF(AG5081="C&amp;F Taiwan (Asian Rims)",VLOOKUP(E5081,'[1]Wheels $'!$A:$L,12,FALSE),""))))))</f>
        <v>0</v>
      </c>
      <c r="AJ5081" s="141">
        <f t="shared" si="12"/>
        <v>0</v>
      </c>
      <c r="AK5081" s="142">
        <f t="shared" si="13"/>
        <v>0</v>
      </c>
      <c r="AL5081" s="143">
        <f t="shared" si="13"/>
        <v>0</v>
      </c>
      <c r="AM5081" s="144">
        <f t="shared" si="18"/>
        <v>0</v>
      </c>
      <c r="AN5081" s="105"/>
      <c r="AO5081" s="145">
        <f t="shared" si="14"/>
        <v>0</v>
      </c>
      <c r="AP5081" s="146">
        <f t="shared" si="14"/>
        <v>0</v>
      </c>
      <c r="AQ5081" s="147">
        <f t="shared" si="19"/>
        <v>0</v>
      </c>
      <c r="AR5081" s="148"/>
      <c r="AS5081" s="149">
        <f t="shared" si="15"/>
        <v>0</v>
      </c>
      <c r="AT5081" s="150">
        <f t="shared" si="15"/>
        <v>0</v>
      </c>
      <c r="AU5081" s="151">
        <f t="shared" si="20"/>
        <v>0</v>
      </c>
      <c r="AV5081" s="152">
        <f t="shared" si="16"/>
        <v>0</v>
      </c>
      <c r="AW5081" s="153">
        <f t="shared" si="17"/>
        <v>0</v>
      </c>
      <c r="AX5081" s="154"/>
      <c r="AY5081" s="155">
        <f t="shared" si="21"/>
        <v>0</v>
      </c>
      <c r="AZ5081" s="7"/>
    </row>
    <row r="5082" spans="1:52">
      <c r="A5082" s="8" t="str">
        <f>IF(AND(ISBLANK(D5082),ISBLANK(E5082)),"",IF(ISBLANK(D5082),VLOOKUP(E5082,'[1]Wheels $'!$A:$J,2,FALSE),IF(ISBLANK(E5082),VLOOKUP(D5082,'[1]Wheels $'!$A:$J,2,FALSE),VLOOKUP(D5082,'[1]Wheels $'!$A:$J,2,FALSE))))</f>
        <v/>
      </c>
      <c r="B5082" s="8" t="str">
        <f>IF(ISBLANK(D5082),"",VLOOKUP(D5082,'[1]Wheels €'!A:J,3,FALSE))</f>
        <v/>
      </c>
      <c r="C5082" s="8" t="str">
        <f>IF(ISBLANK(E5082),"",VLOOKUP(E5082,'[1]Wheels €'!A:J,3,FALSE))</f>
        <v/>
      </c>
      <c r="D5082" s="9"/>
      <c r="E5082" s="9"/>
      <c r="F5082" s="10"/>
      <c r="G5082" s="11"/>
      <c r="H5082" s="12"/>
      <c r="I5082" s="11"/>
      <c r="J5082" s="10"/>
      <c r="K5082" s="89"/>
      <c r="L5082" s="90"/>
      <c r="M5082" s="90"/>
      <c r="N5082" s="90"/>
      <c r="O5082" s="17" t="str">
        <f t="shared" si="22"/>
        <v/>
      </c>
      <c r="P5082" s="91"/>
      <c r="Q5082" s="91"/>
      <c r="R5082" s="100"/>
      <c r="S5082" s="91"/>
      <c r="T5082" s="112"/>
      <c r="U5082" s="108"/>
      <c r="V5082" s="113"/>
      <c r="W5082" s="13"/>
      <c r="X5082" s="102"/>
      <c r="Y5082" s="103"/>
      <c r="Z5082" s="96"/>
      <c r="AA5082" s="97"/>
      <c r="AB5082" s="98"/>
      <c r="AC5082" s="104"/>
      <c r="AD5082" s="96"/>
      <c r="AE5082" s="97"/>
      <c r="AF5082" s="104"/>
      <c r="AG5082" s="27"/>
      <c r="AH5082" s="139" t="str">
        <f>IF(ISBLANK(D5082),"0",IF(AG5082="EXW Asia",VLOOKUP(D5082,'[1]Wheels $'!$A:$L,9,FALSE),IF(AG5082="DAP Taiwan &amp; American ports Wheels",VLOOKUP(D5082,'[1]Wheels $'!$A:$L,10,FALSE),IF(AG5082="DAP Taiwan &amp; American ports Rims",VLOOKUP(D5082,'[1]Wheels $'!$A:$L,10,FALSE),IF(AG5082="EXW Jalco (Asian Rims)",VLOOKUP(D5082,'[1]Wheels $'!$A:$L,11,FALSE),IF(AG5082="C&amp;F Taiwan (Asian Rims)",VLOOKUP(D5082,'[1]Wheels $'!$A:$L,12,FALSE),""))))))</f>
        <v>0</v>
      </c>
      <c r="AI5082" s="140" t="str">
        <f>IF(ISBLANK(E5082),"0",IF(AG5082="EXW Asia",VLOOKUP(E5082,'[1]Wheels $'!$A:$L,9,FALSE),IF(AG5082="DAP Taiwan &amp; American ports Wheels",VLOOKUP(E5082,'[1]Wheels $'!$A:$L,10,FALSE),IF(AG5082="DAP Taiwan &amp; American ports Rims",VLOOKUP(D5082,'[1]Wheels $'!$A:$L,10,FALSE),IF(AG5082="EXW Jalco (Asian Rims)",VLOOKUP(E5082,'[1]Wheels $'!$A:$L,11,FALSE),IF(AG5082="C&amp;F Taiwan (Asian Rims)",VLOOKUP(E5082,'[1]Wheels $'!$A:$L,12,FALSE),""))))))</f>
        <v>0</v>
      </c>
      <c r="AJ5082" s="141">
        <f t="shared" si="12"/>
        <v>0</v>
      </c>
      <c r="AK5082" s="142">
        <f t="shared" si="13"/>
        <v>0</v>
      </c>
      <c r="AL5082" s="143">
        <f t="shared" si="13"/>
        <v>0</v>
      </c>
      <c r="AM5082" s="144">
        <f t="shared" si="18"/>
        <v>0</v>
      </c>
      <c r="AN5082" s="105"/>
      <c r="AO5082" s="145">
        <f t="shared" si="14"/>
        <v>0</v>
      </c>
      <c r="AP5082" s="146">
        <f t="shared" si="14"/>
        <v>0</v>
      </c>
      <c r="AQ5082" s="147">
        <f t="shared" si="19"/>
        <v>0</v>
      </c>
      <c r="AR5082" s="148"/>
      <c r="AS5082" s="149">
        <f t="shared" si="15"/>
        <v>0</v>
      </c>
      <c r="AT5082" s="150">
        <f t="shared" si="15"/>
        <v>0</v>
      </c>
      <c r="AU5082" s="151">
        <f t="shared" si="20"/>
        <v>0</v>
      </c>
      <c r="AV5082" s="152">
        <f t="shared" si="16"/>
        <v>0</v>
      </c>
      <c r="AW5082" s="153">
        <f t="shared" si="17"/>
        <v>0</v>
      </c>
      <c r="AX5082" s="154"/>
      <c r="AY5082" s="155">
        <f t="shared" si="21"/>
        <v>0</v>
      </c>
      <c r="AZ5082" s="7"/>
    </row>
    <row r="5083" spans="1:52">
      <c r="A5083" s="8" t="str">
        <f>IF(AND(ISBLANK(D5083),ISBLANK(E5083)),"",IF(ISBLANK(D5083),VLOOKUP(E5083,'[1]Wheels $'!$A:$J,2,FALSE),IF(ISBLANK(E5083),VLOOKUP(D5083,'[1]Wheels $'!$A:$J,2,FALSE),VLOOKUP(D5083,'[1]Wheels $'!$A:$J,2,FALSE))))</f>
        <v/>
      </c>
      <c r="B5083" s="8" t="str">
        <f>IF(ISBLANK(D5083),"",VLOOKUP(D5083,'[1]Wheels €'!A:J,3,FALSE))</f>
        <v/>
      </c>
      <c r="C5083" s="8" t="str">
        <f>IF(ISBLANK(E5083),"",VLOOKUP(E5083,'[1]Wheels €'!A:J,3,FALSE))</f>
        <v/>
      </c>
      <c r="D5083" s="9"/>
      <c r="E5083" s="9"/>
      <c r="F5083" s="10"/>
      <c r="G5083" s="11"/>
      <c r="H5083" s="12"/>
      <c r="I5083" s="11"/>
      <c r="J5083" s="10"/>
      <c r="K5083" s="89"/>
      <c r="L5083" s="90"/>
      <c r="M5083" s="90"/>
      <c r="N5083" s="90"/>
      <c r="O5083" s="17" t="str">
        <f t="shared" si="22"/>
        <v/>
      </c>
      <c r="P5083" s="91"/>
      <c r="Q5083" s="91"/>
      <c r="R5083" s="100"/>
      <c r="S5083" s="91"/>
      <c r="T5083" s="112"/>
      <c r="U5083" s="108"/>
      <c r="V5083" s="113"/>
      <c r="W5083" s="13"/>
      <c r="X5083" s="102"/>
      <c r="Y5083" s="103"/>
      <c r="Z5083" s="96"/>
      <c r="AA5083" s="97"/>
      <c r="AB5083" s="98"/>
      <c r="AC5083" s="104"/>
      <c r="AD5083" s="96"/>
      <c r="AE5083" s="97"/>
      <c r="AF5083" s="104"/>
      <c r="AG5083" s="27"/>
      <c r="AH5083" s="139" t="str">
        <f>IF(ISBLANK(D5083),"0",IF(AG5083="EXW Asia",VLOOKUP(D5083,'[1]Wheels $'!$A:$L,9,FALSE),IF(AG5083="DAP Taiwan &amp; American ports Wheels",VLOOKUP(D5083,'[1]Wheels $'!$A:$L,10,FALSE),IF(AG5083="DAP Taiwan &amp; American ports Rims",VLOOKUP(D5083,'[1]Wheels $'!$A:$L,10,FALSE),IF(AG5083="EXW Jalco (Asian Rims)",VLOOKUP(D5083,'[1]Wheels $'!$A:$L,11,FALSE),IF(AG5083="C&amp;F Taiwan (Asian Rims)",VLOOKUP(D5083,'[1]Wheels $'!$A:$L,12,FALSE),""))))))</f>
        <v>0</v>
      </c>
      <c r="AI5083" s="140" t="str">
        <f>IF(ISBLANK(E5083),"0",IF(AG5083="EXW Asia",VLOOKUP(E5083,'[1]Wheels $'!$A:$L,9,FALSE),IF(AG5083="DAP Taiwan &amp; American ports Wheels",VLOOKUP(E5083,'[1]Wheels $'!$A:$L,10,FALSE),IF(AG5083="DAP Taiwan &amp; American ports Rims",VLOOKUP(D5083,'[1]Wheels $'!$A:$L,10,FALSE),IF(AG5083="EXW Jalco (Asian Rims)",VLOOKUP(E5083,'[1]Wheels $'!$A:$L,11,FALSE),IF(AG5083="C&amp;F Taiwan (Asian Rims)",VLOOKUP(E5083,'[1]Wheels $'!$A:$L,12,FALSE),""))))))</f>
        <v>0</v>
      </c>
      <c r="AJ5083" s="141">
        <f t="shared" si="12"/>
        <v>0</v>
      </c>
      <c r="AK5083" s="142">
        <f t="shared" si="13"/>
        <v>0</v>
      </c>
      <c r="AL5083" s="143">
        <f t="shared" si="13"/>
        <v>0</v>
      </c>
      <c r="AM5083" s="144">
        <f t="shared" si="18"/>
        <v>0</v>
      </c>
      <c r="AN5083" s="105"/>
      <c r="AO5083" s="145">
        <f t="shared" si="14"/>
        <v>0</v>
      </c>
      <c r="AP5083" s="146">
        <f t="shared" si="14"/>
        <v>0</v>
      </c>
      <c r="AQ5083" s="147">
        <f t="shared" si="19"/>
        <v>0</v>
      </c>
      <c r="AR5083" s="148"/>
      <c r="AS5083" s="149">
        <f t="shared" si="15"/>
        <v>0</v>
      </c>
      <c r="AT5083" s="150">
        <f t="shared" si="15"/>
        <v>0</v>
      </c>
      <c r="AU5083" s="151">
        <f t="shared" si="20"/>
        <v>0</v>
      </c>
      <c r="AV5083" s="152">
        <f t="shared" si="16"/>
        <v>0</v>
      </c>
      <c r="AW5083" s="153">
        <f t="shared" si="17"/>
        <v>0</v>
      </c>
      <c r="AX5083" s="154"/>
      <c r="AY5083" s="155">
        <f t="shared" si="21"/>
        <v>0</v>
      </c>
      <c r="AZ5083" s="7"/>
    </row>
    <row r="5084" spans="1:52">
      <c r="A5084" s="8" t="str">
        <f>IF(AND(ISBLANK(D5084),ISBLANK(E5084)),"",IF(ISBLANK(D5084),VLOOKUP(E5084,'[1]Wheels $'!$A:$J,2,FALSE),IF(ISBLANK(E5084),VLOOKUP(D5084,'[1]Wheels $'!$A:$J,2,FALSE),VLOOKUP(D5084,'[1]Wheels $'!$A:$J,2,FALSE))))</f>
        <v/>
      </c>
      <c r="B5084" s="8" t="str">
        <f>IF(ISBLANK(D5084),"",VLOOKUP(D5084,'[1]Wheels €'!A:J,3,FALSE))</f>
        <v/>
      </c>
      <c r="C5084" s="8" t="str">
        <f>IF(ISBLANK(E5084),"",VLOOKUP(E5084,'[1]Wheels €'!A:J,3,FALSE))</f>
        <v/>
      </c>
      <c r="D5084" s="9"/>
      <c r="E5084" s="9"/>
      <c r="F5084" s="10"/>
      <c r="G5084" s="11"/>
      <c r="H5084" s="12"/>
      <c r="I5084" s="11"/>
      <c r="J5084" s="10"/>
      <c r="K5084" s="89"/>
      <c r="L5084" s="90"/>
      <c r="M5084" s="90"/>
      <c r="N5084" s="90"/>
      <c r="O5084" s="17" t="str">
        <f t="shared" si="22"/>
        <v/>
      </c>
      <c r="P5084" s="91"/>
      <c r="Q5084" s="91"/>
      <c r="R5084" s="100"/>
      <c r="S5084" s="91"/>
      <c r="T5084" s="112"/>
      <c r="U5084" s="108"/>
      <c r="V5084" s="113"/>
      <c r="W5084" s="13"/>
      <c r="X5084" s="102"/>
      <c r="Y5084" s="103"/>
      <c r="Z5084" s="96"/>
      <c r="AA5084" s="97"/>
      <c r="AB5084" s="98"/>
      <c r="AC5084" s="104"/>
      <c r="AD5084" s="96"/>
      <c r="AE5084" s="97"/>
      <c r="AF5084" s="104"/>
      <c r="AG5084" s="27"/>
      <c r="AH5084" s="139" t="str">
        <f>IF(ISBLANK(D5084),"0",IF(AG5084="EXW Asia",VLOOKUP(D5084,'[1]Wheels $'!$A:$L,9,FALSE),IF(AG5084="DAP Taiwan &amp; American ports Wheels",VLOOKUP(D5084,'[1]Wheels $'!$A:$L,10,FALSE),IF(AG5084="DAP Taiwan &amp; American ports Rims",VLOOKUP(D5084,'[1]Wheels $'!$A:$L,10,FALSE),IF(AG5084="EXW Jalco (Asian Rims)",VLOOKUP(D5084,'[1]Wheels $'!$A:$L,11,FALSE),IF(AG5084="C&amp;F Taiwan (Asian Rims)",VLOOKUP(D5084,'[1]Wheels $'!$A:$L,12,FALSE),""))))))</f>
        <v>0</v>
      </c>
      <c r="AI5084" s="140" t="str">
        <f>IF(ISBLANK(E5084),"0",IF(AG5084="EXW Asia",VLOOKUP(E5084,'[1]Wheels $'!$A:$L,9,FALSE),IF(AG5084="DAP Taiwan &amp; American ports Wheels",VLOOKUP(E5084,'[1]Wheels $'!$A:$L,10,FALSE),IF(AG5084="DAP Taiwan &amp; American ports Rims",VLOOKUP(D5084,'[1]Wheels $'!$A:$L,10,FALSE),IF(AG5084="EXW Jalco (Asian Rims)",VLOOKUP(E5084,'[1]Wheels $'!$A:$L,11,FALSE),IF(AG5084="C&amp;F Taiwan (Asian Rims)",VLOOKUP(E5084,'[1]Wheels $'!$A:$L,12,FALSE),""))))))</f>
        <v>0</v>
      </c>
      <c r="AJ5084" s="141">
        <f t="shared" si="12"/>
        <v>0</v>
      </c>
      <c r="AK5084" s="142">
        <f t="shared" si="13"/>
        <v>0</v>
      </c>
      <c r="AL5084" s="143">
        <f t="shared" si="13"/>
        <v>0</v>
      </c>
      <c r="AM5084" s="144">
        <f t="shared" si="18"/>
        <v>0</v>
      </c>
      <c r="AN5084" s="105"/>
      <c r="AO5084" s="145">
        <f t="shared" si="14"/>
        <v>0</v>
      </c>
      <c r="AP5084" s="146">
        <f t="shared" si="14"/>
        <v>0</v>
      </c>
      <c r="AQ5084" s="147">
        <f t="shared" si="19"/>
        <v>0</v>
      </c>
      <c r="AR5084" s="148"/>
      <c r="AS5084" s="149">
        <f t="shared" si="15"/>
        <v>0</v>
      </c>
      <c r="AT5084" s="150">
        <f t="shared" si="15"/>
        <v>0</v>
      </c>
      <c r="AU5084" s="151">
        <f t="shared" si="20"/>
        <v>0</v>
      </c>
      <c r="AV5084" s="152">
        <f t="shared" si="16"/>
        <v>0</v>
      </c>
      <c r="AW5084" s="153">
        <f t="shared" si="17"/>
        <v>0</v>
      </c>
      <c r="AX5084" s="154"/>
      <c r="AY5084" s="155">
        <f t="shared" si="21"/>
        <v>0</v>
      </c>
      <c r="AZ5084" s="7"/>
    </row>
    <row r="5085" spans="1:52">
      <c r="A5085" s="8" t="str">
        <f>IF(AND(ISBLANK(D5085),ISBLANK(E5085)),"",IF(ISBLANK(D5085),VLOOKUP(E5085,'[1]Wheels $'!$A:$J,2,FALSE),IF(ISBLANK(E5085),VLOOKUP(D5085,'[1]Wheels $'!$A:$J,2,FALSE),VLOOKUP(D5085,'[1]Wheels $'!$A:$J,2,FALSE))))</f>
        <v/>
      </c>
      <c r="B5085" s="8" t="str">
        <f>IF(ISBLANK(D5085),"",VLOOKUP(D5085,'[1]Wheels €'!A:J,3,FALSE))</f>
        <v/>
      </c>
      <c r="C5085" s="8" t="str">
        <f>IF(ISBLANK(E5085),"",VLOOKUP(E5085,'[1]Wheels €'!A:J,3,FALSE))</f>
        <v/>
      </c>
      <c r="D5085" s="9"/>
      <c r="E5085" s="9"/>
      <c r="F5085" s="10"/>
      <c r="G5085" s="11"/>
      <c r="H5085" s="12"/>
      <c r="I5085" s="11"/>
      <c r="J5085" s="10"/>
      <c r="K5085" s="89"/>
      <c r="L5085" s="90"/>
      <c r="M5085" s="90"/>
      <c r="N5085" s="90"/>
      <c r="O5085" s="17" t="str">
        <f t="shared" si="22"/>
        <v/>
      </c>
      <c r="P5085" s="91"/>
      <c r="Q5085" s="91"/>
      <c r="R5085" s="100"/>
      <c r="S5085" s="91"/>
      <c r="T5085" s="112"/>
      <c r="U5085" s="108"/>
      <c r="V5085" s="113"/>
      <c r="W5085" s="13"/>
      <c r="X5085" s="102"/>
      <c r="Y5085" s="103"/>
      <c r="Z5085" s="96"/>
      <c r="AA5085" s="97"/>
      <c r="AB5085" s="98"/>
      <c r="AC5085" s="104"/>
      <c r="AD5085" s="96"/>
      <c r="AE5085" s="97"/>
      <c r="AF5085" s="104"/>
      <c r="AG5085" s="27"/>
      <c r="AH5085" s="139" t="str">
        <f>IF(ISBLANK(D5085),"0",IF(AG5085="EXW Asia",VLOOKUP(D5085,'[1]Wheels $'!$A:$L,9,FALSE),IF(AG5085="DAP Taiwan &amp; American ports Wheels",VLOOKUP(D5085,'[1]Wheels $'!$A:$L,10,FALSE),IF(AG5085="DAP Taiwan &amp; American ports Rims",VLOOKUP(D5085,'[1]Wheels $'!$A:$L,10,FALSE),IF(AG5085="EXW Jalco (Asian Rims)",VLOOKUP(D5085,'[1]Wheels $'!$A:$L,11,FALSE),IF(AG5085="C&amp;F Taiwan (Asian Rims)",VLOOKUP(D5085,'[1]Wheels $'!$A:$L,12,FALSE),""))))))</f>
        <v>0</v>
      </c>
      <c r="AI5085" s="140" t="str">
        <f>IF(ISBLANK(E5085),"0",IF(AG5085="EXW Asia",VLOOKUP(E5085,'[1]Wheels $'!$A:$L,9,FALSE),IF(AG5085="DAP Taiwan &amp; American ports Wheels",VLOOKUP(E5085,'[1]Wheels $'!$A:$L,10,FALSE),IF(AG5085="DAP Taiwan &amp; American ports Rims",VLOOKUP(D5085,'[1]Wheels $'!$A:$L,10,FALSE),IF(AG5085="EXW Jalco (Asian Rims)",VLOOKUP(E5085,'[1]Wheels $'!$A:$L,11,FALSE),IF(AG5085="C&amp;F Taiwan (Asian Rims)",VLOOKUP(E5085,'[1]Wheels $'!$A:$L,12,FALSE),""))))))</f>
        <v>0</v>
      </c>
      <c r="AJ5085" s="141">
        <f t="shared" si="12"/>
        <v>0</v>
      </c>
      <c r="AK5085" s="142">
        <f t="shared" si="13"/>
        <v>0</v>
      </c>
      <c r="AL5085" s="143">
        <f t="shared" si="13"/>
        <v>0</v>
      </c>
      <c r="AM5085" s="144">
        <f t="shared" si="18"/>
        <v>0</v>
      </c>
      <c r="AN5085" s="105"/>
      <c r="AO5085" s="145">
        <f t="shared" si="14"/>
        <v>0</v>
      </c>
      <c r="AP5085" s="146">
        <f t="shared" si="14"/>
        <v>0</v>
      </c>
      <c r="AQ5085" s="147">
        <f t="shared" si="19"/>
        <v>0</v>
      </c>
      <c r="AR5085" s="148"/>
      <c r="AS5085" s="149">
        <f t="shared" si="15"/>
        <v>0</v>
      </c>
      <c r="AT5085" s="150">
        <f t="shared" si="15"/>
        <v>0</v>
      </c>
      <c r="AU5085" s="151">
        <f t="shared" si="20"/>
        <v>0</v>
      </c>
      <c r="AV5085" s="152">
        <f t="shared" si="16"/>
        <v>0</v>
      </c>
      <c r="AW5085" s="153">
        <f t="shared" si="17"/>
        <v>0</v>
      </c>
      <c r="AX5085" s="154"/>
      <c r="AY5085" s="155">
        <f t="shared" si="21"/>
        <v>0</v>
      </c>
      <c r="AZ5085" s="7"/>
    </row>
    <row r="5086" spans="1:52">
      <c r="A5086" s="8" t="str">
        <f>IF(AND(ISBLANK(D5086),ISBLANK(E5086)),"",IF(ISBLANK(D5086),VLOOKUP(E5086,'[1]Wheels $'!$A:$J,2,FALSE),IF(ISBLANK(E5086),VLOOKUP(D5086,'[1]Wheels $'!$A:$J,2,FALSE),VLOOKUP(D5086,'[1]Wheels $'!$A:$J,2,FALSE))))</f>
        <v/>
      </c>
      <c r="B5086" s="8" t="str">
        <f>IF(ISBLANK(D5086),"",VLOOKUP(D5086,'[1]Wheels €'!A:J,3,FALSE))</f>
        <v/>
      </c>
      <c r="C5086" s="8" t="str">
        <f>IF(ISBLANK(E5086),"",VLOOKUP(E5086,'[1]Wheels €'!A:J,3,FALSE))</f>
        <v/>
      </c>
      <c r="D5086" s="9"/>
      <c r="E5086" s="9"/>
      <c r="F5086" s="10"/>
      <c r="G5086" s="11"/>
      <c r="H5086" s="12"/>
      <c r="I5086" s="11"/>
      <c r="J5086" s="10"/>
      <c r="K5086" s="89"/>
      <c r="L5086" s="90"/>
      <c r="M5086" s="90"/>
      <c r="N5086" s="90"/>
      <c r="O5086" s="17" t="str">
        <f t="shared" si="22"/>
        <v/>
      </c>
      <c r="P5086" s="91"/>
      <c r="Q5086" s="91"/>
      <c r="R5086" s="100"/>
      <c r="S5086" s="91"/>
      <c r="T5086" s="112"/>
      <c r="U5086" s="108"/>
      <c r="V5086" s="113"/>
      <c r="W5086" s="13"/>
      <c r="X5086" s="102"/>
      <c r="Y5086" s="103"/>
      <c r="Z5086" s="96"/>
      <c r="AA5086" s="97"/>
      <c r="AB5086" s="98"/>
      <c r="AC5086" s="104"/>
      <c r="AD5086" s="96"/>
      <c r="AE5086" s="97"/>
      <c r="AF5086" s="104"/>
      <c r="AG5086" s="27"/>
      <c r="AH5086" s="139" t="str">
        <f>IF(ISBLANK(D5086),"0",IF(AG5086="EXW Asia",VLOOKUP(D5086,'[1]Wheels $'!$A:$L,9,FALSE),IF(AG5086="DAP Taiwan &amp; American ports Wheels",VLOOKUP(D5086,'[1]Wheels $'!$A:$L,10,FALSE),IF(AG5086="DAP Taiwan &amp; American ports Rims",VLOOKUP(D5086,'[1]Wheels $'!$A:$L,10,FALSE),IF(AG5086="EXW Jalco (Asian Rims)",VLOOKUP(D5086,'[1]Wheels $'!$A:$L,11,FALSE),IF(AG5086="C&amp;F Taiwan (Asian Rims)",VLOOKUP(D5086,'[1]Wheels $'!$A:$L,12,FALSE),""))))))</f>
        <v>0</v>
      </c>
      <c r="AI5086" s="140" t="str">
        <f>IF(ISBLANK(E5086),"0",IF(AG5086="EXW Asia",VLOOKUP(E5086,'[1]Wheels $'!$A:$L,9,FALSE),IF(AG5086="DAP Taiwan &amp; American ports Wheels",VLOOKUP(E5086,'[1]Wheels $'!$A:$L,10,FALSE),IF(AG5086="DAP Taiwan &amp; American ports Rims",VLOOKUP(D5086,'[1]Wheels $'!$A:$L,10,FALSE),IF(AG5086="EXW Jalco (Asian Rims)",VLOOKUP(E5086,'[1]Wheels $'!$A:$L,11,FALSE),IF(AG5086="C&amp;F Taiwan (Asian Rims)",VLOOKUP(E5086,'[1]Wheels $'!$A:$L,12,FALSE),""))))))</f>
        <v>0</v>
      </c>
      <c r="AJ5086" s="141">
        <f t="shared" si="12"/>
        <v>0</v>
      </c>
      <c r="AK5086" s="142">
        <f t="shared" si="13"/>
        <v>0</v>
      </c>
      <c r="AL5086" s="143">
        <f t="shared" si="13"/>
        <v>0</v>
      </c>
      <c r="AM5086" s="144">
        <f t="shared" si="18"/>
        <v>0</v>
      </c>
      <c r="AN5086" s="105"/>
      <c r="AO5086" s="145">
        <f t="shared" si="14"/>
        <v>0</v>
      </c>
      <c r="AP5086" s="146">
        <f t="shared" si="14"/>
        <v>0</v>
      </c>
      <c r="AQ5086" s="147">
        <f t="shared" si="19"/>
        <v>0</v>
      </c>
      <c r="AR5086" s="148"/>
      <c r="AS5086" s="149">
        <f t="shared" si="15"/>
        <v>0</v>
      </c>
      <c r="AT5086" s="150">
        <f t="shared" si="15"/>
        <v>0</v>
      </c>
      <c r="AU5086" s="151">
        <f t="shared" si="20"/>
        <v>0</v>
      </c>
      <c r="AV5086" s="152">
        <f t="shared" si="16"/>
        <v>0</v>
      </c>
      <c r="AW5086" s="153">
        <f t="shared" si="17"/>
        <v>0</v>
      </c>
      <c r="AX5086" s="154"/>
      <c r="AY5086" s="155">
        <f t="shared" si="21"/>
        <v>0</v>
      </c>
      <c r="AZ5086" s="7"/>
    </row>
    <row r="5087" spans="1:52">
      <c r="A5087" s="8" t="str">
        <f>IF(AND(ISBLANK(D5087),ISBLANK(E5087)),"",IF(ISBLANK(D5087),VLOOKUP(E5087,'[1]Wheels $'!$A:$J,2,FALSE),IF(ISBLANK(E5087),VLOOKUP(D5087,'[1]Wheels $'!$A:$J,2,FALSE),VLOOKUP(D5087,'[1]Wheels $'!$A:$J,2,FALSE))))</f>
        <v/>
      </c>
      <c r="B5087" s="8" t="str">
        <f>IF(ISBLANK(D5087),"",VLOOKUP(D5087,'[1]Wheels €'!A:J,3,FALSE))</f>
        <v/>
      </c>
      <c r="C5087" s="8" t="str">
        <f>IF(ISBLANK(E5087),"",VLOOKUP(E5087,'[1]Wheels €'!A:J,3,FALSE))</f>
        <v/>
      </c>
      <c r="D5087" s="9"/>
      <c r="E5087" s="9"/>
      <c r="F5087" s="10"/>
      <c r="G5087" s="11"/>
      <c r="H5087" s="12"/>
      <c r="I5087" s="11"/>
      <c r="J5087" s="10"/>
      <c r="K5087" s="89"/>
      <c r="L5087" s="90"/>
      <c r="M5087" s="90"/>
      <c r="N5087" s="90"/>
      <c r="O5087" s="17" t="str">
        <f t="shared" si="22"/>
        <v/>
      </c>
      <c r="P5087" s="91"/>
      <c r="Q5087" s="91"/>
      <c r="R5087" s="100"/>
      <c r="S5087" s="91"/>
      <c r="T5087" s="112"/>
      <c r="U5087" s="108"/>
      <c r="V5087" s="113"/>
      <c r="W5087" s="13"/>
      <c r="X5087" s="102"/>
      <c r="Y5087" s="103"/>
      <c r="Z5087" s="96"/>
      <c r="AA5087" s="97"/>
      <c r="AB5087" s="98"/>
      <c r="AC5087" s="104"/>
      <c r="AD5087" s="96"/>
      <c r="AE5087" s="97"/>
      <c r="AF5087" s="104"/>
      <c r="AG5087" s="27"/>
      <c r="AH5087" s="139" t="str">
        <f>IF(ISBLANK(D5087),"0",IF(AG5087="EXW Asia",VLOOKUP(D5087,'[1]Wheels $'!$A:$L,9,FALSE),IF(AG5087="DAP Taiwan &amp; American ports Wheels",VLOOKUP(D5087,'[1]Wheels $'!$A:$L,10,FALSE),IF(AG5087="DAP Taiwan &amp; American ports Rims",VLOOKUP(D5087,'[1]Wheels $'!$A:$L,10,FALSE),IF(AG5087="EXW Jalco (Asian Rims)",VLOOKUP(D5087,'[1]Wheels $'!$A:$L,11,FALSE),IF(AG5087="C&amp;F Taiwan (Asian Rims)",VLOOKUP(D5087,'[1]Wheels $'!$A:$L,12,FALSE),""))))))</f>
        <v>0</v>
      </c>
      <c r="AI5087" s="140" t="str">
        <f>IF(ISBLANK(E5087),"0",IF(AG5087="EXW Asia",VLOOKUP(E5087,'[1]Wheels $'!$A:$L,9,FALSE),IF(AG5087="DAP Taiwan &amp; American ports Wheels",VLOOKUP(E5087,'[1]Wheels $'!$A:$L,10,FALSE),IF(AG5087="DAP Taiwan &amp; American ports Rims",VLOOKUP(D5087,'[1]Wheels $'!$A:$L,10,FALSE),IF(AG5087="EXW Jalco (Asian Rims)",VLOOKUP(E5087,'[1]Wheels $'!$A:$L,11,FALSE),IF(AG5087="C&amp;F Taiwan (Asian Rims)",VLOOKUP(E5087,'[1]Wheels $'!$A:$L,12,FALSE),""))))))</f>
        <v>0</v>
      </c>
      <c r="AJ5087" s="141">
        <f t="shared" si="12"/>
        <v>0</v>
      </c>
      <c r="AK5087" s="142">
        <f t="shared" si="13"/>
        <v>0</v>
      </c>
      <c r="AL5087" s="143">
        <f t="shared" si="13"/>
        <v>0</v>
      </c>
      <c r="AM5087" s="144">
        <f t="shared" si="18"/>
        <v>0</v>
      </c>
      <c r="AN5087" s="105"/>
      <c r="AO5087" s="145">
        <f t="shared" si="14"/>
        <v>0</v>
      </c>
      <c r="AP5087" s="146">
        <f t="shared" si="14"/>
        <v>0</v>
      </c>
      <c r="AQ5087" s="147">
        <f t="shared" si="19"/>
        <v>0</v>
      </c>
      <c r="AR5087" s="148"/>
      <c r="AS5087" s="149">
        <f t="shared" si="15"/>
        <v>0</v>
      </c>
      <c r="AT5087" s="150">
        <f t="shared" si="15"/>
        <v>0</v>
      </c>
      <c r="AU5087" s="151">
        <f t="shared" si="20"/>
        <v>0</v>
      </c>
      <c r="AV5087" s="152">
        <f t="shared" si="16"/>
        <v>0</v>
      </c>
      <c r="AW5087" s="153">
        <f t="shared" si="17"/>
        <v>0</v>
      </c>
      <c r="AX5087" s="154"/>
      <c r="AY5087" s="155">
        <f t="shared" si="21"/>
        <v>0</v>
      </c>
      <c r="AZ5087" s="7"/>
    </row>
    <row r="5088" spans="1:52">
      <c r="A5088" s="8" t="str">
        <f>IF(AND(ISBLANK(D5088),ISBLANK(E5088)),"",IF(ISBLANK(D5088),VLOOKUP(E5088,'[1]Wheels $'!$A:$J,2,FALSE),IF(ISBLANK(E5088),VLOOKUP(D5088,'[1]Wheels $'!$A:$J,2,FALSE),VLOOKUP(D5088,'[1]Wheels $'!$A:$J,2,FALSE))))</f>
        <v/>
      </c>
      <c r="B5088" s="8" t="str">
        <f>IF(ISBLANK(D5088),"",VLOOKUP(D5088,'[1]Wheels €'!A:J,3,FALSE))</f>
        <v/>
      </c>
      <c r="C5088" s="8" t="str">
        <f>IF(ISBLANK(E5088),"",VLOOKUP(E5088,'[1]Wheels €'!A:J,3,FALSE))</f>
        <v/>
      </c>
      <c r="D5088" s="9"/>
      <c r="E5088" s="9"/>
      <c r="F5088" s="10"/>
      <c r="G5088" s="11"/>
      <c r="H5088" s="12"/>
      <c r="I5088" s="11"/>
      <c r="J5088" s="10"/>
      <c r="K5088" s="89"/>
      <c r="L5088" s="90"/>
      <c r="M5088" s="90"/>
      <c r="N5088" s="90"/>
      <c r="O5088" s="17" t="str">
        <f t="shared" si="22"/>
        <v/>
      </c>
      <c r="P5088" s="91"/>
      <c r="Q5088" s="91"/>
      <c r="R5088" s="100"/>
      <c r="S5088" s="91"/>
      <c r="T5088" s="112"/>
      <c r="U5088" s="108"/>
      <c r="V5088" s="113"/>
      <c r="W5088" s="13"/>
      <c r="X5088" s="102"/>
      <c r="Y5088" s="103"/>
      <c r="Z5088" s="96"/>
      <c r="AA5088" s="97"/>
      <c r="AB5088" s="98"/>
      <c r="AC5088" s="104"/>
      <c r="AD5088" s="96"/>
      <c r="AE5088" s="97"/>
      <c r="AF5088" s="104"/>
      <c r="AG5088" s="27"/>
      <c r="AH5088" s="139" t="str">
        <f>IF(ISBLANK(D5088),"0",IF(AG5088="EXW Asia",VLOOKUP(D5088,'[1]Wheels $'!$A:$L,9,FALSE),IF(AG5088="DAP Taiwan &amp; American ports Wheels",VLOOKUP(D5088,'[1]Wheels $'!$A:$L,10,FALSE),IF(AG5088="DAP Taiwan &amp; American ports Rims",VLOOKUP(D5088,'[1]Wheels $'!$A:$L,10,FALSE),IF(AG5088="EXW Jalco (Asian Rims)",VLOOKUP(D5088,'[1]Wheels $'!$A:$L,11,FALSE),IF(AG5088="C&amp;F Taiwan (Asian Rims)",VLOOKUP(D5088,'[1]Wheels $'!$A:$L,12,FALSE),""))))))</f>
        <v>0</v>
      </c>
      <c r="AI5088" s="140" t="str">
        <f>IF(ISBLANK(E5088),"0",IF(AG5088="EXW Asia",VLOOKUP(E5088,'[1]Wheels $'!$A:$L,9,FALSE),IF(AG5088="DAP Taiwan &amp; American ports Wheels",VLOOKUP(E5088,'[1]Wheels $'!$A:$L,10,FALSE),IF(AG5088="DAP Taiwan &amp; American ports Rims",VLOOKUP(D5088,'[1]Wheels $'!$A:$L,10,FALSE),IF(AG5088="EXW Jalco (Asian Rims)",VLOOKUP(E5088,'[1]Wheels $'!$A:$L,11,FALSE),IF(AG5088="C&amp;F Taiwan (Asian Rims)",VLOOKUP(E5088,'[1]Wheels $'!$A:$L,12,FALSE),""))))))</f>
        <v>0</v>
      </c>
      <c r="AJ5088" s="141">
        <f t="shared" si="12"/>
        <v>0</v>
      </c>
      <c r="AK5088" s="142">
        <f t="shared" si="13"/>
        <v>0</v>
      </c>
      <c r="AL5088" s="143">
        <f t="shared" si="13"/>
        <v>0</v>
      </c>
      <c r="AM5088" s="144">
        <f t="shared" si="18"/>
        <v>0</v>
      </c>
      <c r="AN5088" s="105"/>
      <c r="AO5088" s="145">
        <f t="shared" si="14"/>
        <v>0</v>
      </c>
      <c r="AP5088" s="146">
        <f t="shared" si="14"/>
        <v>0</v>
      </c>
      <c r="AQ5088" s="147">
        <f t="shared" si="19"/>
        <v>0</v>
      </c>
      <c r="AR5088" s="148"/>
      <c r="AS5088" s="149">
        <f t="shared" si="15"/>
        <v>0</v>
      </c>
      <c r="AT5088" s="150">
        <f t="shared" si="15"/>
        <v>0</v>
      </c>
      <c r="AU5088" s="151">
        <f t="shared" si="20"/>
        <v>0</v>
      </c>
      <c r="AV5088" s="152">
        <f t="shared" si="16"/>
        <v>0</v>
      </c>
      <c r="AW5088" s="153">
        <f t="shared" si="17"/>
        <v>0</v>
      </c>
      <c r="AX5088" s="154"/>
      <c r="AY5088" s="155">
        <f t="shared" si="21"/>
        <v>0</v>
      </c>
      <c r="AZ5088" s="7"/>
    </row>
    <row r="5089" spans="1:52">
      <c r="A5089" s="8" t="str">
        <f>IF(AND(ISBLANK(D5089),ISBLANK(E5089)),"",IF(ISBLANK(D5089),VLOOKUP(E5089,'[1]Wheels $'!$A:$J,2,FALSE),IF(ISBLANK(E5089),VLOOKUP(D5089,'[1]Wheels $'!$A:$J,2,FALSE),VLOOKUP(D5089,'[1]Wheels $'!$A:$J,2,FALSE))))</f>
        <v/>
      </c>
      <c r="B5089" s="8" t="str">
        <f>IF(ISBLANK(D5089),"",VLOOKUP(D5089,'[1]Wheels €'!A:J,3,FALSE))</f>
        <v/>
      </c>
      <c r="C5089" s="8" t="str">
        <f>IF(ISBLANK(E5089),"",VLOOKUP(E5089,'[1]Wheels €'!A:J,3,FALSE))</f>
        <v/>
      </c>
      <c r="D5089" s="9"/>
      <c r="E5089" s="9"/>
      <c r="F5089" s="10"/>
      <c r="G5089" s="11"/>
      <c r="H5089" s="12"/>
      <c r="I5089" s="11"/>
      <c r="J5089" s="10"/>
      <c r="K5089" s="89"/>
      <c r="L5089" s="90"/>
      <c r="M5089" s="90"/>
      <c r="N5089" s="90"/>
      <c r="O5089" s="17" t="str">
        <f t="shared" si="22"/>
        <v/>
      </c>
      <c r="P5089" s="91"/>
      <c r="Q5089" s="91"/>
      <c r="R5089" s="100"/>
      <c r="S5089" s="91"/>
      <c r="T5089" s="112"/>
      <c r="U5089" s="108"/>
      <c r="V5089" s="113"/>
      <c r="W5089" s="13"/>
      <c r="X5089" s="102"/>
      <c r="Y5089" s="103"/>
      <c r="Z5089" s="96"/>
      <c r="AA5089" s="97"/>
      <c r="AB5089" s="98"/>
      <c r="AC5089" s="104"/>
      <c r="AD5089" s="96"/>
      <c r="AE5089" s="97"/>
      <c r="AF5089" s="104"/>
      <c r="AG5089" s="27"/>
      <c r="AH5089" s="139" t="str">
        <f>IF(ISBLANK(D5089),"0",IF(AG5089="EXW Asia",VLOOKUP(D5089,'[1]Wheels $'!$A:$L,9,FALSE),IF(AG5089="DAP Taiwan &amp; American ports Wheels",VLOOKUP(D5089,'[1]Wheels $'!$A:$L,10,FALSE),IF(AG5089="DAP Taiwan &amp; American ports Rims",VLOOKUP(D5089,'[1]Wheels $'!$A:$L,10,FALSE),IF(AG5089="EXW Jalco (Asian Rims)",VLOOKUP(D5089,'[1]Wheels $'!$A:$L,11,FALSE),IF(AG5089="C&amp;F Taiwan (Asian Rims)",VLOOKUP(D5089,'[1]Wheels $'!$A:$L,12,FALSE),""))))))</f>
        <v>0</v>
      </c>
      <c r="AI5089" s="140" t="str">
        <f>IF(ISBLANK(E5089),"0",IF(AG5089="EXW Asia",VLOOKUP(E5089,'[1]Wheels $'!$A:$L,9,FALSE),IF(AG5089="DAP Taiwan &amp; American ports Wheels",VLOOKUP(E5089,'[1]Wheels $'!$A:$L,10,FALSE),IF(AG5089="DAP Taiwan &amp; American ports Rims",VLOOKUP(D5089,'[1]Wheels $'!$A:$L,10,FALSE),IF(AG5089="EXW Jalco (Asian Rims)",VLOOKUP(E5089,'[1]Wheels $'!$A:$L,11,FALSE),IF(AG5089="C&amp;F Taiwan (Asian Rims)",VLOOKUP(E5089,'[1]Wheels $'!$A:$L,12,FALSE),""))))))</f>
        <v>0</v>
      </c>
      <c r="AJ5089" s="141">
        <f t="shared" si="12"/>
        <v>0</v>
      </c>
      <c r="AK5089" s="142">
        <f t="shared" si="13"/>
        <v>0</v>
      </c>
      <c r="AL5089" s="143">
        <f t="shared" si="13"/>
        <v>0</v>
      </c>
      <c r="AM5089" s="144">
        <f t="shared" si="18"/>
        <v>0</v>
      </c>
      <c r="AN5089" s="105"/>
      <c r="AO5089" s="145">
        <f t="shared" si="14"/>
        <v>0</v>
      </c>
      <c r="AP5089" s="146">
        <f t="shared" si="14"/>
        <v>0</v>
      </c>
      <c r="AQ5089" s="147">
        <f t="shared" si="19"/>
        <v>0</v>
      </c>
      <c r="AR5089" s="148"/>
      <c r="AS5089" s="149">
        <f t="shared" si="15"/>
        <v>0</v>
      </c>
      <c r="AT5089" s="150">
        <f t="shared" si="15"/>
        <v>0</v>
      </c>
      <c r="AU5089" s="151">
        <f t="shared" si="20"/>
        <v>0</v>
      </c>
      <c r="AV5089" s="152">
        <f t="shared" si="16"/>
        <v>0</v>
      </c>
      <c r="AW5089" s="153">
        <f t="shared" si="17"/>
        <v>0</v>
      </c>
      <c r="AX5089" s="154"/>
      <c r="AY5089" s="155">
        <f t="shared" si="21"/>
        <v>0</v>
      </c>
      <c r="AZ5089" s="7"/>
    </row>
    <row r="5090" spans="1:52">
      <c r="A5090" s="8" t="str">
        <f>IF(AND(ISBLANK(D5090),ISBLANK(E5090)),"",IF(ISBLANK(D5090),VLOOKUP(E5090,'[1]Wheels $'!$A:$J,2,FALSE),IF(ISBLANK(E5090),VLOOKUP(D5090,'[1]Wheels $'!$A:$J,2,FALSE),VLOOKUP(D5090,'[1]Wheels $'!$A:$J,2,FALSE))))</f>
        <v/>
      </c>
      <c r="B5090" s="8" t="str">
        <f>IF(ISBLANK(D5090),"",VLOOKUP(D5090,'[1]Wheels €'!A:J,3,FALSE))</f>
        <v/>
      </c>
      <c r="C5090" s="8" t="str">
        <f>IF(ISBLANK(E5090),"",VLOOKUP(E5090,'[1]Wheels €'!A:J,3,FALSE))</f>
        <v/>
      </c>
      <c r="D5090" s="9"/>
      <c r="E5090" s="9"/>
      <c r="F5090" s="10"/>
      <c r="G5090" s="11"/>
      <c r="H5090" s="12"/>
      <c r="I5090" s="11"/>
      <c r="J5090" s="10"/>
      <c r="K5090" s="89"/>
      <c r="L5090" s="90"/>
      <c r="M5090" s="90"/>
      <c r="N5090" s="90"/>
      <c r="O5090" s="17" t="str">
        <f t="shared" si="22"/>
        <v/>
      </c>
      <c r="P5090" s="91"/>
      <c r="Q5090" s="91"/>
      <c r="R5090" s="100"/>
      <c r="S5090" s="91"/>
      <c r="T5090" s="112"/>
      <c r="U5090" s="108"/>
      <c r="V5090" s="113"/>
      <c r="W5090" s="13"/>
      <c r="X5090" s="102"/>
      <c r="Y5090" s="103"/>
      <c r="Z5090" s="96"/>
      <c r="AA5090" s="97"/>
      <c r="AB5090" s="98"/>
      <c r="AC5090" s="104"/>
      <c r="AD5090" s="96"/>
      <c r="AE5090" s="97"/>
      <c r="AF5090" s="104"/>
      <c r="AG5090" s="27"/>
      <c r="AH5090" s="139" t="str">
        <f>IF(ISBLANK(D5090),"0",IF(AG5090="EXW Asia",VLOOKUP(D5090,'[1]Wheels $'!$A:$L,9,FALSE),IF(AG5090="DAP Taiwan &amp; American ports Wheels",VLOOKUP(D5090,'[1]Wheels $'!$A:$L,10,FALSE),IF(AG5090="DAP Taiwan &amp; American ports Rims",VLOOKUP(D5090,'[1]Wheels $'!$A:$L,10,FALSE),IF(AG5090="EXW Jalco (Asian Rims)",VLOOKUP(D5090,'[1]Wheels $'!$A:$L,11,FALSE),IF(AG5090="C&amp;F Taiwan (Asian Rims)",VLOOKUP(D5090,'[1]Wheels $'!$A:$L,12,FALSE),""))))))</f>
        <v>0</v>
      </c>
      <c r="AI5090" s="140" t="str">
        <f>IF(ISBLANK(E5090),"0",IF(AG5090="EXW Asia",VLOOKUP(E5090,'[1]Wheels $'!$A:$L,9,FALSE),IF(AG5090="DAP Taiwan &amp; American ports Wheels",VLOOKUP(E5090,'[1]Wheels $'!$A:$L,10,FALSE),IF(AG5090="DAP Taiwan &amp; American ports Rims",VLOOKUP(D5090,'[1]Wheels $'!$A:$L,10,FALSE),IF(AG5090="EXW Jalco (Asian Rims)",VLOOKUP(E5090,'[1]Wheels $'!$A:$L,11,FALSE),IF(AG5090="C&amp;F Taiwan (Asian Rims)",VLOOKUP(E5090,'[1]Wheels $'!$A:$L,12,FALSE),""))))))</f>
        <v>0</v>
      </c>
      <c r="AJ5090" s="141">
        <f t="shared" si="12"/>
        <v>0</v>
      </c>
      <c r="AK5090" s="142">
        <f t="shared" si="13"/>
        <v>0</v>
      </c>
      <c r="AL5090" s="143">
        <f t="shared" si="13"/>
        <v>0</v>
      </c>
      <c r="AM5090" s="144">
        <f t="shared" si="18"/>
        <v>0</v>
      </c>
      <c r="AN5090" s="105"/>
      <c r="AO5090" s="145">
        <f t="shared" si="14"/>
        <v>0</v>
      </c>
      <c r="AP5090" s="146">
        <f t="shared" si="14"/>
        <v>0</v>
      </c>
      <c r="AQ5090" s="147">
        <f t="shared" si="19"/>
        <v>0</v>
      </c>
      <c r="AR5090" s="148"/>
      <c r="AS5090" s="149">
        <f t="shared" si="15"/>
        <v>0</v>
      </c>
      <c r="AT5090" s="150">
        <f t="shared" si="15"/>
        <v>0</v>
      </c>
      <c r="AU5090" s="151">
        <f t="shared" si="20"/>
        <v>0</v>
      </c>
      <c r="AV5090" s="152">
        <f t="shared" si="16"/>
        <v>0</v>
      </c>
      <c r="AW5090" s="153">
        <f t="shared" si="17"/>
        <v>0</v>
      </c>
      <c r="AX5090" s="154"/>
      <c r="AY5090" s="155">
        <f t="shared" si="21"/>
        <v>0</v>
      </c>
      <c r="AZ5090" s="7"/>
    </row>
    <row r="5091" spans="1:52">
      <c r="A5091" s="8" t="str">
        <f>IF(AND(ISBLANK(D5091),ISBLANK(E5091)),"",IF(ISBLANK(D5091),VLOOKUP(E5091,'[1]Wheels $'!$A:$J,2,FALSE),IF(ISBLANK(E5091),VLOOKUP(D5091,'[1]Wheels $'!$A:$J,2,FALSE),VLOOKUP(D5091,'[1]Wheels $'!$A:$J,2,FALSE))))</f>
        <v/>
      </c>
      <c r="B5091" s="8" t="str">
        <f>IF(ISBLANK(D5091),"",VLOOKUP(D5091,'[1]Wheels €'!A:J,3,FALSE))</f>
        <v/>
      </c>
      <c r="C5091" s="8" t="str">
        <f>IF(ISBLANK(E5091),"",VLOOKUP(E5091,'[1]Wheels €'!A:J,3,FALSE))</f>
        <v/>
      </c>
      <c r="D5091" s="9"/>
      <c r="E5091" s="9"/>
      <c r="F5091" s="10"/>
      <c r="G5091" s="11"/>
      <c r="H5091" s="12"/>
      <c r="I5091" s="11"/>
      <c r="J5091" s="10"/>
      <c r="K5091" s="89"/>
      <c r="L5091" s="90"/>
      <c r="M5091" s="90"/>
      <c r="N5091" s="90"/>
      <c r="O5091" s="17" t="str">
        <f t="shared" si="22"/>
        <v/>
      </c>
      <c r="P5091" s="91"/>
      <c r="Q5091" s="91"/>
      <c r="R5091" s="100"/>
      <c r="S5091" s="91"/>
      <c r="T5091" s="112"/>
      <c r="U5091" s="108"/>
      <c r="V5091" s="113"/>
      <c r="W5091" s="13"/>
      <c r="X5091" s="102"/>
      <c r="Y5091" s="103"/>
      <c r="Z5091" s="96"/>
      <c r="AA5091" s="97"/>
      <c r="AB5091" s="98"/>
      <c r="AC5091" s="104"/>
      <c r="AD5091" s="96"/>
      <c r="AE5091" s="97"/>
      <c r="AF5091" s="104"/>
      <c r="AG5091" s="27"/>
      <c r="AH5091" s="139" t="str">
        <f>IF(ISBLANK(D5091),"0",IF(AG5091="EXW Asia",VLOOKUP(D5091,'[1]Wheels $'!$A:$L,9,FALSE),IF(AG5091="DAP Taiwan &amp; American ports Wheels",VLOOKUP(D5091,'[1]Wheels $'!$A:$L,10,FALSE),IF(AG5091="DAP Taiwan &amp; American ports Rims",VLOOKUP(D5091,'[1]Wheels $'!$A:$L,10,FALSE),IF(AG5091="EXW Jalco (Asian Rims)",VLOOKUP(D5091,'[1]Wheels $'!$A:$L,11,FALSE),IF(AG5091="C&amp;F Taiwan (Asian Rims)",VLOOKUP(D5091,'[1]Wheels $'!$A:$L,12,FALSE),""))))))</f>
        <v>0</v>
      </c>
      <c r="AI5091" s="140" t="str">
        <f>IF(ISBLANK(E5091),"0",IF(AG5091="EXW Asia",VLOOKUP(E5091,'[1]Wheels $'!$A:$L,9,FALSE),IF(AG5091="DAP Taiwan &amp; American ports Wheels",VLOOKUP(E5091,'[1]Wheels $'!$A:$L,10,FALSE),IF(AG5091="DAP Taiwan &amp; American ports Rims",VLOOKUP(D5091,'[1]Wheels $'!$A:$L,10,FALSE),IF(AG5091="EXW Jalco (Asian Rims)",VLOOKUP(E5091,'[1]Wheels $'!$A:$L,11,FALSE),IF(AG5091="C&amp;F Taiwan (Asian Rims)",VLOOKUP(E5091,'[1]Wheels $'!$A:$L,12,FALSE),""))))))</f>
        <v>0</v>
      </c>
      <c r="AJ5091" s="141">
        <f t="shared" si="12"/>
        <v>0</v>
      </c>
      <c r="AK5091" s="142">
        <f t="shared" si="13"/>
        <v>0</v>
      </c>
      <c r="AL5091" s="143">
        <f t="shared" si="13"/>
        <v>0</v>
      </c>
      <c r="AM5091" s="144">
        <f t="shared" si="18"/>
        <v>0</v>
      </c>
      <c r="AN5091" s="105"/>
      <c r="AO5091" s="145">
        <f t="shared" si="14"/>
        <v>0</v>
      </c>
      <c r="AP5091" s="146">
        <f t="shared" si="14"/>
        <v>0</v>
      </c>
      <c r="AQ5091" s="147">
        <f t="shared" si="19"/>
        <v>0</v>
      </c>
      <c r="AR5091" s="148"/>
      <c r="AS5091" s="149">
        <f t="shared" si="15"/>
        <v>0</v>
      </c>
      <c r="AT5091" s="150">
        <f t="shared" si="15"/>
        <v>0</v>
      </c>
      <c r="AU5091" s="151">
        <f t="shared" si="20"/>
        <v>0</v>
      </c>
      <c r="AV5091" s="152">
        <f t="shared" si="16"/>
        <v>0</v>
      </c>
      <c r="AW5091" s="153">
        <f t="shared" si="17"/>
        <v>0</v>
      </c>
      <c r="AX5091" s="154"/>
      <c r="AY5091" s="155">
        <f t="shared" si="21"/>
        <v>0</v>
      </c>
      <c r="AZ5091" s="7"/>
    </row>
    <row r="5092" spans="1:52">
      <c r="A5092" s="8" t="str">
        <f>IF(AND(ISBLANK(D5092),ISBLANK(E5092)),"",IF(ISBLANK(D5092),VLOOKUP(E5092,'[1]Wheels $'!$A:$J,2,FALSE),IF(ISBLANK(E5092),VLOOKUP(D5092,'[1]Wheels $'!$A:$J,2,FALSE),VLOOKUP(D5092,'[1]Wheels $'!$A:$J,2,FALSE))))</f>
        <v/>
      </c>
      <c r="B5092" s="8" t="str">
        <f>IF(ISBLANK(D5092),"",VLOOKUP(D5092,'[1]Wheels €'!A:J,3,FALSE))</f>
        <v/>
      </c>
      <c r="C5092" s="8" t="str">
        <f>IF(ISBLANK(E5092),"",VLOOKUP(E5092,'[1]Wheels €'!A:J,3,FALSE))</f>
        <v/>
      </c>
      <c r="D5092" s="9"/>
      <c r="E5092" s="9"/>
      <c r="F5092" s="10"/>
      <c r="G5092" s="11"/>
      <c r="H5092" s="12"/>
      <c r="I5092" s="11"/>
      <c r="J5092" s="10"/>
      <c r="K5092" s="89"/>
      <c r="L5092" s="90"/>
      <c r="M5092" s="90"/>
      <c r="N5092" s="90"/>
      <c r="O5092" s="17" t="str">
        <f t="shared" si="22"/>
        <v/>
      </c>
      <c r="P5092" s="91"/>
      <c r="Q5092" s="91"/>
      <c r="R5092" s="91"/>
      <c r="S5092" s="91"/>
      <c r="T5092" s="112"/>
      <c r="U5092" s="108"/>
      <c r="V5092" s="113"/>
      <c r="W5092" s="13"/>
      <c r="X5092" s="94"/>
      <c r="Y5092" s="95"/>
      <c r="Z5092" s="96"/>
      <c r="AA5092" s="97"/>
      <c r="AB5092" s="98"/>
      <c r="AC5092" s="104"/>
      <c r="AD5092" s="96"/>
      <c r="AE5092" s="97"/>
      <c r="AF5092" s="104"/>
      <c r="AG5092" s="27"/>
      <c r="AH5092" s="139" t="str">
        <f>IF(ISBLANK(D5092),"0",IF(AG5092="EXW Asia",VLOOKUP(D5092,'[1]Wheels $'!$A:$L,9,FALSE),IF(AG5092="DAP Taiwan &amp; American ports Wheels",VLOOKUP(D5092,'[1]Wheels $'!$A:$L,10,FALSE),IF(AG5092="DAP Taiwan &amp; American ports Rims",VLOOKUP(D5092,'[1]Wheels $'!$A:$L,10,FALSE),IF(AG5092="EXW Jalco (Asian Rims)",VLOOKUP(D5092,'[1]Wheels $'!$A:$L,11,FALSE),IF(AG5092="C&amp;F Taiwan (Asian Rims)",VLOOKUP(D5092,'[1]Wheels $'!$A:$L,12,FALSE),""))))))</f>
        <v>0</v>
      </c>
      <c r="AI5092" s="140" t="str">
        <f>IF(ISBLANK(E5092),"0",IF(AG5092="EXW Asia",VLOOKUP(E5092,'[1]Wheels $'!$A:$L,9,FALSE),IF(AG5092="DAP Taiwan &amp; American ports Wheels",VLOOKUP(E5092,'[1]Wheels $'!$A:$L,10,FALSE),IF(AG5092="DAP Taiwan &amp; American ports Rims",VLOOKUP(D5092,'[1]Wheels $'!$A:$L,10,FALSE),IF(AG5092="EXW Jalco (Asian Rims)",VLOOKUP(E5092,'[1]Wheels $'!$A:$L,11,FALSE),IF(AG5092="C&amp;F Taiwan (Asian Rims)",VLOOKUP(E5092,'[1]Wheels $'!$A:$L,12,FALSE),""))))))</f>
        <v>0</v>
      </c>
      <c r="AJ5092" s="141">
        <f t="shared" si="12"/>
        <v>0</v>
      </c>
      <c r="AK5092" s="142">
        <f t="shared" si="13"/>
        <v>0</v>
      </c>
      <c r="AL5092" s="143">
        <f t="shared" si="13"/>
        <v>0</v>
      </c>
      <c r="AM5092" s="144">
        <f t="shared" si="18"/>
        <v>0</v>
      </c>
      <c r="AN5092" s="105"/>
      <c r="AO5092" s="145">
        <f t="shared" si="14"/>
        <v>0</v>
      </c>
      <c r="AP5092" s="146">
        <f t="shared" si="14"/>
        <v>0</v>
      </c>
      <c r="AQ5092" s="147">
        <f t="shared" si="19"/>
        <v>0</v>
      </c>
      <c r="AR5092" s="148"/>
      <c r="AS5092" s="149">
        <f t="shared" si="15"/>
        <v>0</v>
      </c>
      <c r="AT5092" s="150">
        <f t="shared" si="15"/>
        <v>0</v>
      </c>
      <c r="AU5092" s="151">
        <f t="shared" si="20"/>
        <v>0</v>
      </c>
      <c r="AV5092" s="152">
        <f t="shared" si="16"/>
        <v>0</v>
      </c>
      <c r="AW5092" s="153">
        <f t="shared" si="17"/>
        <v>0</v>
      </c>
      <c r="AX5092" s="154"/>
      <c r="AY5092" s="155">
        <f t="shared" si="21"/>
        <v>0</v>
      </c>
      <c r="AZ5092" s="7"/>
    </row>
    <row r="5093" spans="1:52" ht="15.75" thickBot="1">
      <c r="A5093" s="8" t="str">
        <f>IF(AND(ISBLANK(D5093),ISBLANK(E5093)),"",IF(ISBLANK(D5093),VLOOKUP(E5093,'[1]Wheels $'!$A:$J,2,FALSE),IF(ISBLANK(E5093),VLOOKUP(D5093,'[1]Wheels $'!$A:$J,2,FALSE),VLOOKUP(D5093,'[1]Wheels $'!$A:$J,2,FALSE))))</f>
        <v/>
      </c>
      <c r="B5093" s="8" t="str">
        <f>IF(ISBLANK(D5093),"",VLOOKUP(D5093,'[1]Wheels €'!A:J,3,FALSE))</f>
        <v/>
      </c>
      <c r="C5093" s="8" t="str">
        <f>IF(ISBLANK(E5093),"",VLOOKUP(E5093,'[1]Wheels €'!A:J,3,FALSE))</f>
        <v/>
      </c>
      <c r="D5093" s="9"/>
      <c r="E5093" s="9"/>
      <c r="F5093" s="10"/>
      <c r="G5093" s="11"/>
      <c r="H5093" s="12"/>
      <c r="I5093" s="11"/>
      <c r="J5093" s="10"/>
      <c r="K5093" s="89"/>
      <c r="L5093" s="90"/>
      <c r="M5093" s="90"/>
      <c r="N5093" s="90"/>
      <c r="O5093" s="17" t="str">
        <f t="shared" si="22"/>
        <v/>
      </c>
      <c r="P5093" s="91"/>
      <c r="Q5093" s="91"/>
      <c r="R5093" s="100"/>
      <c r="S5093" s="91"/>
      <c r="T5093" s="112"/>
      <c r="U5093" s="108"/>
      <c r="V5093" s="113"/>
      <c r="W5093" s="13"/>
      <c r="X5093" s="102"/>
      <c r="Y5093" s="103"/>
      <c r="Z5093" s="96"/>
      <c r="AA5093" s="97"/>
      <c r="AB5093" s="98"/>
      <c r="AC5093" s="104"/>
      <c r="AD5093" s="96"/>
      <c r="AE5093" s="97"/>
      <c r="AF5093" s="104"/>
      <c r="AG5093" s="27"/>
      <c r="AH5093" s="139" t="str">
        <f>IF(ISBLANK(D5093),"0",IF(AG5093="EXW Asia",VLOOKUP(D5093,'[1]Wheels $'!$A:$L,9,FALSE),IF(AG5093="DAP Taiwan &amp; American ports Wheels",VLOOKUP(D5093,'[1]Wheels $'!$A:$L,10,FALSE),IF(AG5093="DAP Taiwan &amp; American ports Rims",VLOOKUP(D5093,'[1]Wheels $'!$A:$L,10,FALSE),IF(AG5093="EXW Jalco (Asian Rims)",VLOOKUP(D5093,'[1]Wheels $'!$A:$L,11,FALSE),IF(AG5093="C&amp;F Taiwan (Asian Rims)",VLOOKUP(D5093,'[1]Wheels $'!$A:$L,12,FALSE),""))))))</f>
        <v>0</v>
      </c>
      <c r="AI5093" s="140" t="str">
        <f>IF(ISBLANK(E5093),"0",IF(AG5093="EXW Asia",VLOOKUP(E5093,'[1]Wheels $'!$A:$L,9,FALSE),IF(AG5093="DAP Taiwan &amp; American ports Wheels",VLOOKUP(E5093,'[1]Wheels $'!$A:$L,10,FALSE),IF(AG5093="DAP Taiwan &amp; American ports Rims",VLOOKUP(D5093,'[1]Wheels $'!$A:$L,10,FALSE),IF(AG5093="EXW Jalco (Asian Rims)",VLOOKUP(E5093,'[1]Wheels $'!$A:$L,11,FALSE),IF(AG5093="C&amp;F Taiwan (Asian Rims)",VLOOKUP(E5093,'[1]Wheels $'!$A:$L,12,FALSE),""))))))</f>
        <v>0</v>
      </c>
      <c r="AJ5093" s="141">
        <f t="shared" si="12"/>
        <v>0</v>
      </c>
      <c r="AK5093" s="142">
        <f t="shared" si="13"/>
        <v>0</v>
      </c>
      <c r="AL5093" s="143">
        <f t="shared" si="13"/>
        <v>0</v>
      </c>
      <c r="AM5093" s="144">
        <f t="shared" si="18"/>
        <v>0</v>
      </c>
      <c r="AN5093" s="105"/>
      <c r="AO5093" s="145">
        <f t="shared" si="14"/>
        <v>0</v>
      </c>
      <c r="AP5093" s="146">
        <f t="shared" si="14"/>
        <v>0</v>
      </c>
      <c r="AQ5093" s="147">
        <f t="shared" si="19"/>
        <v>0</v>
      </c>
      <c r="AR5093" s="148"/>
      <c r="AS5093" s="149">
        <f t="shared" si="15"/>
        <v>0</v>
      </c>
      <c r="AT5093" s="150">
        <f t="shared" si="15"/>
        <v>0</v>
      </c>
      <c r="AU5093" s="151">
        <f t="shared" si="20"/>
        <v>0</v>
      </c>
      <c r="AV5093" s="152">
        <f t="shared" si="16"/>
        <v>0</v>
      </c>
      <c r="AW5093" s="153">
        <f t="shared" si="17"/>
        <v>0</v>
      </c>
      <c r="AX5093" s="154"/>
      <c r="AY5093" s="155">
        <f t="shared" si="21"/>
        <v>0</v>
      </c>
      <c r="AZ5093" s="7"/>
    </row>
    <row r="5094" spans="1:52" ht="19.5" thickBot="1">
      <c r="A5094" s="193" t="s">
        <v>29</v>
      </c>
      <c r="B5094" s="194"/>
      <c r="C5094" s="194"/>
      <c r="D5094" s="194"/>
      <c r="E5094" s="194"/>
      <c r="F5094" s="194"/>
      <c r="G5094" s="195"/>
      <c r="H5094" s="196"/>
      <c r="I5094" s="196"/>
      <c r="J5094" s="196"/>
      <c r="K5094" s="196"/>
      <c r="L5094" s="196"/>
      <c r="M5094" s="196"/>
      <c r="N5094" s="196"/>
      <c r="O5094" s="196"/>
      <c r="P5094" s="196"/>
      <c r="Q5094" s="196"/>
      <c r="R5094" s="196"/>
      <c r="S5094" s="196"/>
      <c r="T5094" s="196"/>
      <c r="U5094" s="196"/>
      <c r="V5094" s="196"/>
      <c r="W5094" s="196"/>
      <c r="X5094" s="4"/>
      <c r="Y5094" s="4"/>
      <c r="Z5094" s="4"/>
      <c r="AA5094" s="4"/>
      <c r="AB5094" s="4"/>
      <c r="AC5094" s="4"/>
      <c r="AD5094" s="4"/>
      <c r="AE5094" s="4"/>
      <c r="AF5094" s="4"/>
      <c r="AG5094" s="5"/>
      <c r="AH5094" s="4"/>
      <c r="AI5094" s="4"/>
      <c r="AJ5094" s="4"/>
      <c r="AK5094" s="4"/>
      <c r="AL5094" s="4"/>
      <c r="AM5094" s="4"/>
      <c r="AN5094" s="4"/>
      <c r="AO5094" s="4"/>
      <c r="AP5094" s="4"/>
      <c r="AQ5094" s="4"/>
      <c r="AR5094" s="4"/>
      <c r="AS5094" s="4"/>
      <c r="AT5094" s="4"/>
      <c r="AU5094" s="4"/>
      <c r="AV5094" s="4"/>
      <c r="AW5094" s="4"/>
      <c r="AX5094" s="4"/>
      <c r="AY5094" s="6"/>
      <c r="AZ5094" s="7"/>
    </row>
    <row r="5095" spans="1:52">
      <c r="A5095" s="197" t="str">
        <f>IF(AND(ISBLANK(D5095),ISBLANK(E5095)),"",IF(ISBLANK(D5095),VLOOKUP(E5095,'[2]Wheels €'!$A:$J,2,FALSE),IF(ISBLANK(E5095),VLOOKUP(D5095,'[2]Wheels €'!$A:$J,2,FALSE),VLOOKUP(D5095,'[2]Wheels €'!$A:$J,2,FALSE))))</f>
        <v/>
      </c>
      <c r="B5095" s="198" t="str">
        <f>IF(ISBLANK(D5095),"",VLOOKUP(D5095,'[2]Wheels €'!A:J,3,FALSE))</f>
        <v/>
      </c>
      <c r="C5095" s="198" t="str">
        <f>IF(ISBLANK(E5095),"",VLOOKUP(E5095,'[2]Wheels €'!A:J,3,FALSE))</f>
        <v/>
      </c>
      <c r="D5095" s="199"/>
      <c r="E5095" s="199"/>
      <c r="F5095" s="200"/>
      <c r="G5095" s="201"/>
      <c r="H5095" s="202"/>
      <c r="I5095" s="203"/>
      <c r="J5095" s="200"/>
      <c r="K5095" s="204"/>
      <c r="L5095" s="205"/>
      <c r="M5095" s="205"/>
      <c r="N5095" s="205"/>
      <c r="O5095" s="206" t="str">
        <f>IF(F5095="SMU",A5095,"")</f>
        <v/>
      </c>
      <c r="P5095" s="207"/>
      <c r="Q5095" s="207"/>
      <c r="R5095" s="207"/>
      <c r="S5095" s="207"/>
      <c r="T5095" s="208"/>
      <c r="U5095" s="200"/>
      <c r="V5095" s="209"/>
      <c r="W5095" s="203"/>
      <c r="X5095" s="210"/>
      <c r="Y5095" s="22"/>
      <c r="Z5095" s="23"/>
      <c r="AA5095" s="211"/>
      <c r="AB5095" s="25"/>
      <c r="AC5095" s="26"/>
      <c r="AD5095" s="23"/>
      <c r="AE5095" s="24"/>
      <c r="AF5095" s="26"/>
      <c r="AG5095" s="27"/>
      <c r="AH5095" s="28" t="str">
        <f>IF(ISBLANK(D5095),"0",IF(AG5095="EXW Romania",VLOOKUP(D5095,'[2]Wheels €'!$A:$J,9,FALSE),IF(AG5095="DDP Europe",VLOOKUP(D5095,'[2]Wheels €'!$A:$J,10,FALSE),IF(AG5095="EXW Asia",VLOOKUP(D5095,'[2]Wheels $'!$A:$L,9,FALSE),IF(AG5095="DAP Taiwan &amp; American ports Wheels",VLOOKUP(D5095,'[2]Wheels $'!A5093:L5412,10,FALSE),IF(AG5095="DAP Taiwan &amp; American ports Rims",VLOOKUP(D5095,'[2]Wheels $'!A5415:L5690,10,FALSE),IF(AG5095="EXW Jalco (Asian Rims)",VLOOKUP(D5095,'[2]Wheels $'!$A:$L,11,FALSE),IF(AG5095="C&amp;F Taiwan (Asian Rims)",VLOOKUP(D5095,'[2]Wheels $'!$A:$L,12,FALSE),""))))))))</f>
        <v>0</v>
      </c>
      <c r="AI5095" s="29" t="str">
        <f>IF(ISBLANK(E5095),"0",IF(AG5095="EXW Romania",VLOOKUP(E5095,'[2]Wheels €'!$A:$J,9,FALSE),IF(AG5095="DDP Europe",VLOOKUP(E5095,'[2]Wheels €'!$A:$J,10,FALSE),IF(AG5095="EXW Asia",VLOOKUP(E5095,'[2]Wheels $'!$A:$L,9,FALSE),IF(AG5095="DAP Taiwan &amp; American ports Wheels",VLOOKUP(E5095,'[2]Wheels $'!A5093:L5412,10,FALSE),IF(AG5095="DAP Taiwan &amp; American ports Rims",VLOOKUP(E5095,'[2]Wheels $'!A5415:L5690,10,FALSE),IF(AG5095="EXW Jalco (Asian Rims)",VLOOKUP(E5095,'[2]Wheels $'!$A:$L,11,FALSE),IF(AG5095="C&amp;F Taiwan (Asian Rims)",VLOOKUP(E5095,'[2]Wheels $'!$A:$L,12,FALSE),""))))))))</f>
        <v>0</v>
      </c>
      <c r="AJ5095" s="30">
        <f>(AI5095+AH5095)</f>
        <v>0</v>
      </c>
      <c r="AK5095" s="31">
        <f>AH5095*(1+$AM$2)</f>
        <v>0</v>
      </c>
      <c r="AL5095" s="32">
        <f>AI5095*(1+$AM$2)</f>
        <v>0</v>
      </c>
      <c r="AM5095" s="33">
        <f t="shared" ref="AM5095:AM5158" si="23">AL5095+AK5095</f>
        <v>0</v>
      </c>
      <c r="AN5095" s="34"/>
      <c r="AO5095" s="35">
        <f>AK5095*(1-$AN5095)</f>
        <v>0</v>
      </c>
      <c r="AP5095" s="36">
        <f>AL5095*(1-$AN5095)</f>
        <v>0</v>
      </c>
      <c r="AQ5095" s="37">
        <f t="shared" ref="AQ5095:AQ5158" si="24">SUM(AO5095:AP5095)</f>
        <v>0</v>
      </c>
      <c r="AR5095" s="38"/>
      <c r="AS5095" s="39">
        <f>IF($AR5095="YES",AO5095,AK5095)</f>
        <v>0</v>
      </c>
      <c r="AT5095" s="40">
        <f>IF($AR5095="YES",AP5095,AL5095)</f>
        <v>0</v>
      </c>
      <c r="AU5095" s="41">
        <f t="shared" ref="AU5095:AU5158" si="25">AS5095+AT5095</f>
        <v>0</v>
      </c>
      <c r="AV5095" s="42">
        <f>Z5095*AQ5095</f>
        <v>0</v>
      </c>
      <c r="AW5095" s="43">
        <f>IF(AR5095="YES",0,(AQ5095-AM5095)*Z5095)</f>
        <v>0</v>
      </c>
      <c r="AX5095" s="44"/>
      <c r="AY5095" s="45">
        <f t="shared" ref="AY5095:AY5158" si="26">IF(AR5095="YES",0,(AQ5095-AM5095)*AX5095)</f>
        <v>0</v>
      </c>
      <c r="AZ5095" s="7"/>
    </row>
    <row r="5096" spans="1:52">
      <c r="A5096" s="212" t="str">
        <f>IF(AND(ISBLANK(D5096),ISBLANK(E5096)),"",IF(ISBLANK(D5096),VLOOKUP(E5096,'[2]Wheels €'!$A:$J,2,FALSE),IF(ISBLANK(E5096),VLOOKUP(D5096,'[2]Wheels €'!$A:$J,2,FALSE),VLOOKUP(D5096,'[2]Wheels €'!$A:$J,2,FALSE))))</f>
        <v/>
      </c>
      <c r="B5096" s="8" t="str">
        <f>IF(ISBLANK(D5096),"",VLOOKUP(D5096,'[2]Wheels €'!A:J,3,FALSE))</f>
        <v/>
      </c>
      <c r="C5096" s="8" t="str">
        <f>IF(ISBLANK(E5096),"",VLOOKUP(E5096,'[2]Wheels €'!A:J,3,FALSE))</f>
        <v/>
      </c>
      <c r="D5096" s="9"/>
      <c r="E5096" s="9"/>
      <c r="F5096" s="10"/>
      <c r="G5096" s="11"/>
      <c r="H5096" s="12"/>
      <c r="I5096" s="13"/>
      <c r="J5096" s="14"/>
      <c r="K5096" s="15"/>
      <c r="L5096" s="16"/>
      <c r="M5096" s="16"/>
      <c r="N5096" s="16"/>
      <c r="O5096" s="17" t="str">
        <f t="shared" ref="O5096:O5159" si="27">IF(F5096="SMU",A5096,"")</f>
        <v/>
      </c>
      <c r="P5096" s="18"/>
      <c r="Q5096" s="18"/>
      <c r="R5096" s="18"/>
      <c r="S5096" s="18"/>
      <c r="T5096" s="19"/>
      <c r="U5096" s="14"/>
      <c r="V5096" s="20"/>
      <c r="W5096" s="13"/>
      <c r="X5096" s="210"/>
      <c r="Y5096" s="22"/>
      <c r="Z5096" s="23"/>
      <c r="AA5096" s="24"/>
      <c r="AB5096" s="25"/>
      <c r="AC5096" s="26"/>
      <c r="AD5096" s="23"/>
      <c r="AE5096" s="24"/>
      <c r="AF5096" s="26"/>
      <c r="AG5096" s="27"/>
      <c r="AH5096" s="28" t="str">
        <f>IF(ISBLANK(D5096),"0",IF(AG5096="EXW Romania",VLOOKUP(D5096,'[2]Wheels €'!$A:$J,9,FALSE),IF(AG5096="DDP Europe",VLOOKUP(D5096,'[2]Wheels €'!$A:$J,10,FALSE),IF(AG5096="EXW Asia",VLOOKUP(D5096,'[2]Wheels $'!$A:$L,9,FALSE),IF(AG5096="DAP Taiwan &amp; American ports",VLOOKUP(D5096,'[2]Wheels $'!$A:$L,10,FALSE),IF(AG5096="EXW Jalco (Asian Rims)",VLOOKUP(D5096,'[2]Wheels $'!$A:$L,11,FALSE),IF(AG5096="C&amp;F Taiwan (Asian Rims)",VLOOKUP(D5096,'[2]Wheels $'!$A:$L,12,FALSE),"")))))))</f>
        <v>0</v>
      </c>
      <c r="AI5096" s="29" t="str">
        <f>IF(ISBLANK(E5096),"0",IF(AG5096="EXW Romania",VLOOKUP(E5096,'[2]Wheels €'!$A:$J,9,FALSE),IF(AG5096="DDP Europe",VLOOKUP(E5096,'[2]Wheels €'!$A:$J,10,FALSE),IF(AG5096="EXW Asia",VLOOKUP(E5096,'[2]Wheels $'!$A:$L,9,FALSE),IF(AG5096="DAP Taiwan &amp; American ports",VLOOKUP(E5096,'[2]Wheels $'!$A:$L,10,FALSE),IF(AG5096="EXW Jalco (Asian Rims)",VLOOKUP(E5096,'[2]Wheels $'!$A:$L,11,FALSE),IF(AG5096="C&amp;F Taiwan (Asian Rims)",VLOOKUP(E5096,'[2]Wheels $'!$A:$L,12,FALSE),"")))))))</f>
        <v>0</v>
      </c>
      <c r="AJ5096" s="30">
        <f t="shared" ref="AJ5096:AJ5140" si="28">(AI5096+AH5096)</f>
        <v>0</v>
      </c>
      <c r="AK5096" s="31">
        <f>AH5096*(1+$AM$2)</f>
        <v>0</v>
      </c>
      <c r="AL5096" s="32">
        <f t="shared" ref="AL5096:AL5140" si="29">AI5096*(1+$AM$2)</f>
        <v>0</v>
      </c>
      <c r="AM5096" s="33">
        <f t="shared" si="23"/>
        <v>0</v>
      </c>
      <c r="AN5096" s="34"/>
      <c r="AO5096" s="35">
        <f t="shared" ref="AO5096:AP5140" si="30">AK5096*(1-$AN5096)</f>
        <v>0</v>
      </c>
      <c r="AP5096" s="36">
        <f t="shared" si="30"/>
        <v>0</v>
      </c>
      <c r="AQ5096" s="37">
        <f t="shared" si="24"/>
        <v>0</v>
      </c>
      <c r="AR5096" s="38"/>
      <c r="AS5096" s="39">
        <f t="shared" ref="AS5096:AT5140" si="31">IF($AR5096="YES",AO5096,AK5096)</f>
        <v>0</v>
      </c>
      <c r="AT5096" s="40">
        <f t="shared" si="31"/>
        <v>0</v>
      </c>
      <c r="AU5096" s="41">
        <f t="shared" si="25"/>
        <v>0</v>
      </c>
      <c r="AV5096" s="42">
        <f t="shared" ref="AV5096:AV5140" si="32">Z5096*AQ5096</f>
        <v>0</v>
      </c>
      <c r="AW5096" s="43">
        <f t="shared" ref="AW5096:AW5140" si="33">IF(AR5096="YES",0,(AQ5096-AM5096)*Z5096)</f>
        <v>0</v>
      </c>
      <c r="AX5096" s="44"/>
      <c r="AY5096" s="45">
        <f t="shared" si="26"/>
        <v>0</v>
      </c>
      <c r="AZ5096" s="7"/>
    </row>
    <row r="5097" spans="1:52">
      <c r="A5097" s="212" t="str">
        <f>IF(AND(ISBLANK(D5097),ISBLANK(E5097)),"",IF(ISBLANK(D5097),VLOOKUP(E5097,'[2]Wheels €'!$A:$J,2,FALSE),IF(ISBLANK(E5097),VLOOKUP(D5097,'[2]Wheels €'!$A:$J,2,FALSE),VLOOKUP(D5097,'[2]Wheels €'!$A:$J,2,FALSE))))</f>
        <v/>
      </c>
      <c r="B5097" s="8" t="str">
        <f>IF(ISBLANK(D5097),"",VLOOKUP(D5097,'[2]Wheels €'!A:J,3,FALSE))</f>
        <v/>
      </c>
      <c r="C5097" s="8" t="str">
        <f>IF(ISBLANK(E5097),"",VLOOKUP(E5097,'[2]Wheels €'!A:J,3,FALSE))</f>
        <v/>
      </c>
      <c r="D5097" s="9"/>
      <c r="E5097" s="9"/>
      <c r="F5097" s="10"/>
      <c r="G5097" s="11"/>
      <c r="H5097" s="12"/>
      <c r="I5097" s="13"/>
      <c r="J5097" s="14"/>
      <c r="K5097" s="15"/>
      <c r="L5097" s="16"/>
      <c r="M5097" s="16"/>
      <c r="N5097" s="16"/>
      <c r="O5097" s="17" t="str">
        <f t="shared" si="27"/>
        <v/>
      </c>
      <c r="P5097" s="18"/>
      <c r="Q5097" s="18"/>
      <c r="R5097" s="18"/>
      <c r="S5097" s="18"/>
      <c r="T5097" s="19"/>
      <c r="U5097" s="14"/>
      <c r="V5097" s="20"/>
      <c r="W5097" s="13"/>
      <c r="X5097" s="210"/>
      <c r="Y5097" s="22"/>
      <c r="Z5097" s="23"/>
      <c r="AA5097" s="24"/>
      <c r="AB5097" s="25"/>
      <c r="AC5097" s="26"/>
      <c r="AD5097" s="23"/>
      <c r="AE5097" s="24"/>
      <c r="AF5097" s="26"/>
      <c r="AG5097" s="27"/>
      <c r="AH5097" s="28" t="str">
        <f>IF(ISBLANK(D5097),"0",IF(AG5097="EXW Romania",VLOOKUP(D5097,'[2]Wheels €'!$A:$J,9,FALSE),IF(AG5097="DDP Europe",VLOOKUP(D5097,'[2]Wheels €'!$A:$J,10,FALSE),IF(AG5097="EXW Asia",VLOOKUP(D5097,'[2]Wheels $'!$A:$L,9,FALSE),IF(AG5097="DAP Taiwan &amp; American ports",VLOOKUP(D5097,'[2]Wheels $'!$A:$L,10,FALSE),IF(AG5097="EXW Jalco (Asian Rims)",VLOOKUP(D5097,'[2]Wheels $'!$A:$L,11,FALSE),IF(AG5097="C&amp;F Taiwan (Asian Rims)",VLOOKUP(D5097,'[2]Wheels $'!$A:$L,12,FALSE),"")))))))</f>
        <v>0</v>
      </c>
      <c r="AI5097" s="29" t="str">
        <f>IF(ISBLANK(E5097),"0",IF(AG5097="EXW Romania",VLOOKUP(E5097,'[2]Wheels €'!$A:$J,9,FALSE),IF(AG5097="DDP Europe",VLOOKUP(E5097,'[2]Wheels €'!$A:$J,10,FALSE),IF(AG5097="EXW Asia",VLOOKUP(E5097,'[2]Wheels $'!$A:$L,9,FALSE),IF(AG5097="DAP Taiwan &amp; American ports",VLOOKUP(E5097,'[2]Wheels $'!$A:$L,10,FALSE),IF(AG5097="EXW Jalco (Asian Rims)",VLOOKUP(E5097,'[2]Wheels $'!$A:$L,11,FALSE),IF(AG5097="C&amp;F Taiwan (Asian Rims)",VLOOKUP(E5097,'[2]Wheels $'!$A:$L,12,FALSE),"")))))))</f>
        <v>0</v>
      </c>
      <c r="AJ5097" s="30">
        <f t="shared" si="28"/>
        <v>0</v>
      </c>
      <c r="AK5097" s="31">
        <f t="shared" ref="AK5097:AK5140" si="34">AH5097*(1+$AM$2)</f>
        <v>0</v>
      </c>
      <c r="AL5097" s="32">
        <f t="shared" si="29"/>
        <v>0</v>
      </c>
      <c r="AM5097" s="33">
        <f t="shared" si="23"/>
        <v>0</v>
      </c>
      <c r="AN5097" s="34"/>
      <c r="AO5097" s="35">
        <f t="shared" si="30"/>
        <v>0</v>
      </c>
      <c r="AP5097" s="36">
        <f t="shared" si="30"/>
        <v>0</v>
      </c>
      <c r="AQ5097" s="37">
        <f t="shared" si="24"/>
        <v>0</v>
      </c>
      <c r="AR5097" s="38"/>
      <c r="AS5097" s="39">
        <f t="shared" si="31"/>
        <v>0</v>
      </c>
      <c r="AT5097" s="40">
        <f t="shared" si="31"/>
        <v>0</v>
      </c>
      <c r="AU5097" s="41">
        <f t="shared" si="25"/>
        <v>0</v>
      </c>
      <c r="AV5097" s="42">
        <f t="shared" si="32"/>
        <v>0</v>
      </c>
      <c r="AW5097" s="43">
        <f t="shared" si="33"/>
        <v>0</v>
      </c>
      <c r="AX5097" s="44"/>
      <c r="AY5097" s="45">
        <f t="shared" si="26"/>
        <v>0</v>
      </c>
      <c r="AZ5097" s="7"/>
    </row>
    <row r="5098" spans="1:52">
      <c r="A5098" s="212" t="str">
        <f>IF(AND(ISBLANK(D5098),ISBLANK(E5098)),"",IF(ISBLANK(D5098),VLOOKUP(E5098,'[2]Wheels €'!$A:$J,2,FALSE),IF(ISBLANK(E5098),VLOOKUP(D5098,'[2]Wheels €'!$A:$J,2,FALSE),VLOOKUP(D5098,'[2]Wheels €'!$A:$J,2,FALSE))))</f>
        <v/>
      </c>
      <c r="B5098" s="8" t="str">
        <f>IF(ISBLANK(D5098),"",VLOOKUP(D5098,'[2]Wheels €'!A:J,3,FALSE))</f>
        <v/>
      </c>
      <c r="C5098" s="8" t="str">
        <f>IF(ISBLANK(E5098),"",VLOOKUP(E5098,'[2]Wheels €'!A:J,3,FALSE))</f>
        <v/>
      </c>
      <c r="D5098" s="9"/>
      <c r="E5098" s="9"/>
      <c r="F5098" s="10"/>
      <c r="G5098" s="11"/>
      <c r="H5098" s="12"/>
      <c r="I5098" s="13"/>
      <c r="J5098" s="14"/>
      <c r="K5098" s="15"/>
      <c r="L5098" s="16"/>
      <c r="M5098" s="16"/>
      <c r="N5098" s="16"/>
      <c r="O5098" s="17" t="str">
        <f t="shared" si="27"/>
        <v/>
      </c>
      <c r="P5098" s="18"/>
      <c r="Q5098" s="18"/>
      <c r="R5098" s="18"/>
      <c r="S5098" s="18"/>
      <c r="T5098" s="19"/>
      <c r="U5098" s="14"/>
      <c r="V5098" s="20"/>
      <c r="W5098" s="13"/>
      <c r="X5098" s="210"/>
      <c r="Y5098" s="22"/>
      <c r="Z5098" s="23"/>
      <c r="AA5098" s="24"/>
      <c r="AB5098" s="25"/>
      <c r="AC5098" s="26"/>
      <c r="AD5098" s="23"/>
      <c r="AE5098" s="24"/>
      <c r="AF5098" s="26"/>
      <c r="AG5098" s="27"/>
      <c r="AH5098" s="28" t="str">
        <f>IF(ISBLANK(D5098),"0",IF(AG5098="EXW Romania",VLOOKUP(D5098,'[2]Wheels €'!$A:$J,9,FALSE),IF(AG5098="DDP Europe",VLOOKUP(D5098,'[2]Wheels €'!$A:$J,10,FALSE),IF(AG5098="EXW Asia",VLOOKUP(D5098,'[2]Wheels $'!$A:$L,9,FALSE),IF(AG5098="DAP Taiwan &amp; American ports",VLOOKUP(D5098,'[2]Wheels $'!$A:$L,10,FALSE),IF(AG5098="EXW Jalco (Asian Rims)",VLOOKUP(D5098,'[2]Wheels $'!$A:$L,11,FALSE),IF(AG5098="C&amp;F Taiwan (Asian Rims)",VLOOKUP(D5098,'[2]Wheels $'!$A:$L,12,FALSE),"")))))))</f>
        <v>0</v>
      </c>
      <c r="AI5098" s="29" t="str">
        <f>IF(ISBLANK(E5098),"0",IF(AG5098="EXW Romania",VLOOKUP(E5098,'[2]Wheels €'!$A:$J,9,FALSE),IF(AG5098="DDP Europe",VLOOKUP(E5098,'[2]Wheels €'!$A:$J,10,FALSE),IF(AG5098="EXW Asia",VLOOKUP(E5098,'[2]Wheels $'!$A:$L,9,FALSE),IF(AG5098="DAP Taiwan &amp; American ports",VLOOKUP(E5098,'[2]Wheels $'!$A:$L,10,FALSE),IF(AG5098="EXW Jalco (Asian Rims)",VLOOKUP(E5098,'[2]Wheels $'!$A:$L,11,FALSE),IF(AG5098="C&amp;F Taiwan (Asian Rims)",VLOOKUP(E5098,'[2]Wheels $'!$A:$L,12,FALSE),"")))))))</f>
        <v>0</v>
      </c>
      <c r="AJ5098" s="30">
        <f t="shared" si="28"/>
        <v>0</v>
      </c>
      <c r="AK5098" s="31">
        <f t="shared" si="34"/>
        <v>0</v>
      </c>
      <c r="AL5098" s="32">
        <f t="shared" si="29"/>
        <v>0</v>
      </c>
      <c r="AM5098" s="33">
        <f t="shared" si="23"/>
        <v>0</v>
      </c>
      <c r="AN5098" s="34"/>
      <c r="AO5098" s="35">
        <f t="shared" si="30"/>
        <v>0</v>
      </c>
      <c r="AP5098" s="36">
        <f t="shared" si="30"/>
        <v>0</v>
      </c>
      <c r="AQ5098" s="37">
        <f t="shared" si="24"/>
        <v>0</v>
      </c>
      <c r="AR5098" s="38"/>
      <c r="AS5098" s="39">
        <f t="shared" si="31"/>
        <v>0</v>
      </c>
      <c r="AT5098" s="40">
        <f t="shared" si="31"/>
        <v>0</v>
      </c>
      <c r="AU5098" s="41">
        <f t="shared" si="25"/>
        <v>0</v>
      </c>
      <c r="AV5098" s="42">
        <f t="shared" si="32"/>
        <v>0</v>
      </c>
      <c r="AW5098" s="43">
        <f t="shared" si="33"/>
        <v>0</v>
      </c>
      <c r="AX5098" s="44"/>
      <c r="AY5098" s="45">
        <f t="shared" si="26"/>
        <v>0</v>
      </c>
      <c r="AZ5098" s="7"/>
    </row>
    <row r="5099" spans="1:52">
      <c r="A5099" s="212" t="str">
        <f>IF(AND(ISBLANK(D5099),ISBLANK(E5099)),"",IF(ISBLANK(D5099),VLOOKUP(E5099,'[2]Wheels €'!$A:$J,2,FALSE),IF(ISBLANK(E5099),VLOOKUP(D5099,'[2]Wheels €'!$A:$J,2,FALSE),VLOOKUP(D5099,'[2]Wheels €'!$A:$J,2,FALSE))))</f>
        <v/>
      </c>
      <c r="B5099" s="8" t="str">
        <f>IF(ISBLANK(D5099),"",VLOOKUP(D5099,'[2]Wheels €'!A:J,3,FALSE))</f>
        <v/>
      </c>
      <c r="C5099" s="8" t="str">
        <f>IF(ISBLANK(E5099),"",VLOOKUP(E5099,'[2]Wheels €'!A:J,3,FALSE))</f>
        <v/>
      </c>
      <c r="D5099" s="9"/>
      <c r="E5099" s="9"/>
      <c r="F5099" s="10"/>
      <c r="G5099" s="11"/>
      <c r="H5099" s="12"/>
      <c r="I5099" s="13"/>
      <c r="J5099" s="14"/>
      <c r="K5099" s="15"/>
      <c r="L5099" s="16"/>
      <c r="M5099" s="16"/>
      <c r="N5099" s="16"/>
      <c r="O5099" s="17" t="str">
        <f t="shared" si="27"/>
        <v/>
      </c>
      <c r="P5099" s="18"/>
      <c r="Q5099" s="18"/>
      <c r="R5099" s="18"/>
      <c r="S5099" s="18"/>
      <c r="T5099" s="19"/>
      <c r="U5099" s="14"/>
      <c r="V5099" s="20"/>
      <c r="W5099" s="13"/>
      <c r="X5099" s="210"/>
      <c r="Y5099" s="22"/>
      <c r="Z5099" s="23"/>
      <c r="AA5099" s="24"/>
      <c r="AB5099" s="25"/>
      <c r="AC5099" s="26"/>
      <c r="AD5099" s="23"/>
      <c r="AE5099" s="24"/>
      <c r="AF5099" s="26"/>
      <c r="AG5099" s="27"/>
      <c r="AH5099" s="28" t="str">
        <f>IF(ISBLANK(D5099),"0",IF(AG5099="EXW Romania",VLOOKUP(D5099,'[2]Wheels €'!$A:$J,9,FALSE),IF(AG5099="DDP Europe",VLOOKUP(D5099,'[2]Wheels €'!$A:$J,10,FALSE),IF(AG5099="EXW Asia",VLOOKUP(D5099,'[2]Wheels $'!$A:$L,9,FALSE),IF(AG5099="DAP Taiwan &amp; American ports",VLOOKUP(D5099,'[2]Wheels $'!$A:$L,10,FALSE),IF(AG5099="EXW Jalco (Asian Rims)",VLOOKUP(D5099,'[2]Wheels $'!$A:$L,11,FALSE),IF(AG5099="C&amp;F Taiwan (Asian Rims)",VLOOKUP(D5099,'[2]Wheels $'!$A:$L,12,FALSE),"")))))))</f>
        <v>0</v>
      </c>
      <c r="AI5099" s="29" t="str">
        <f>IF(ISBLANK(E5099),"0",IF(AG5099="EXW Romania",VLOOKUP(E5099,'[2]Wheels €'!$A:$J,9,FALSE),IF(AG5099="DDP Europe",VLOOKUP(E5099,'[2]Wheels €'!$A:$J,10,FALSE),IF(AG5099="EXW Asia",VLOOKUP(E5099,'[2]Wheels $'!$A:$L,9,FALSE),IF(AG5099="DAP Taiwan &amp; American ports",VLOOKUP(E5099,'[2]Wheels $'!$A:$L,10,FALSE),IF(AG5099="EXW Jalco (Asian Rims)",VLOOKUP(E5099,'[2]Wheels $'!$A:$L,11,FALSE),IF(AG5099="C&amp;F Taiwan (Asian Rims)",VLOOKUP(E5099,'[2]Wheels $'!$A:$L,12,FALSE),"")))))))</f>
        <v>0</v>
      </c>
      <c r="AJ5099" s="30">
        <f t="shared" si="28"/>
        <v>0</v>
      </c>
      <c r="AK5099" s="31">
        <f t="shared" si="34"/>
        <v>0</v>
      </c>
      <c r="AL5099" s="32">
        <f t="shared" si="29"/>
        <v>0</v>
      </c>
      <c r="AM5099" s="33">
        <f t="shared" si="23"/>
        <v>0</v>
      </c>
      <c r="AN5099" s="34"/>
      <c r="AO5099" s="35">
        <f t="shared" si="30"/>
        <v>0</v>
      </c>
      <c r="AP5099" s="36">
        <f t="shared" si="30"/>
        <v>0</v>
      </c>
      <c r="AQ5099" s="37">
        <f t="shared" si="24"/>
        <v>0</v>
      </c>
      <c r="AR5099" s="38"/>
      <c r="AS5099" s="39">
        <f t="shared" si="31"/>
        <v>0</v>
      </c>
      <c r="AT5099" s="40">
        <f t="shared" si="31"/>
        <v>0</v>
      </c>
      <c r="AU5099" s="41">
        <f t="shared" si="25"/>
        <v>0</v>
      </c>
      <c r="AV5099" s="42">
        <f t="shared" si="32"/>
        <v>0</v>
      </c>
      <c r="AW5099" s="43">
        <f t="shared" si="33"/>
        <v>0</v>
      </c>
      <c r="AX5099" s="44"/>
      <c r="AY5099" s="45">
        <f t="shared" si="26"/>
        <v>0</v>
      </c>
      <c r="AZ5099" s="7"/>
    </row>
    <row r="5100" spans="1:52">
      <c r="A5100" s="212" t="str">
        <f>IF(AND(ISBLANK(D5100),ISBLANK(E5100)),"",IF(ISBLANK(D5100),VLOOKUP(E5100,'[2]Wheels €'!$A:$J,2,FALSE),IF(ISBLANK(E5100),VLOOKUP(D5100,'[2]Wheels €'!$A:$J,2,FALSE),VLOOKUP(D5100,'[2]Wheels €'!$A:$J,2,FALSE))))</f>
        <v/>
      </c>
      <c r="B5100" s="8" t="str">
        <f>IF(ISBLANK(D5100),"",VLOOKUP(D5100,'[2]Wheels €'!A:J,3,FALSE))</f>
        <v/>
      </c>
      <c r="C5100" s="8" t="str">
        <f>IF(ISBLANK(E5100),"",VLOOKUP(E5100,'[2]Wheels €'!A:J,3,FALSE))</f>
        <v/>
      </c>
      <c r="D5100" s="9"/>
      <c r="E5100" s="9"/>
      <c r="F5100" s="10"/>
      <c r="G5100" s="11"/>
      <c r="H5100" s="12"/>
      <c r="I5100" s="13"/>
      <c r="J5100" s="14"/>
      <c r="K5100" s="15"/>
      <c r="L5100" s="16"/>
      <c r="M5100" s="16"/>
      <c r="N5100" s="16"/>
      <c r="O5100" s="17" t="str">
        <f t="shared" si="27"/>
        <v/>
      </c>
      <c r="P5100" s="18"/>
      <c r="Q5100" s="18"/>
      <c r="R5100" s="18"/>
      <c r="S5100" s="18"/>
      <c r="T5100" s="19"/>
      <c r="U5100" s="14"/>
      <c r="V5100" s="20"/>
      <c r="W5100" s="13"/>
      <c r="X5100" s="210"/>
      <c r="Y5100" s="22"/>
      <c r="Z5100" s="23"/>
      <c r="AA5100" s="24"/>
      <c r="AB5100" s="25"/>
      <c r="AC5100" s="26"/>
      <c r="AD5100" s="23"/>
      <c r="AE5100" s="24"/>
      <c r="AF5100" s="26"/>
      <c r="AG5100" s="27"/>
      <c r="AH5100" s="28" t="str">
        <f>IF(ISBLANK(D5100),"0",IF(AG5100="EXW Romania",VLOOKUP(D5100,'[2]Wheels €'!$A:$J,9,FALSE),IF(AG5100="DDP Europe",VLOOKUP(D5100,'[2]Wheels €'!$A:$J,10,FALSE),IF(AG5100="EXW Asia",VLOOKUP(D5100,'[2]Wheels $'!$A:$L,9,FALSE),IF(AG5100="DAP Taiwan &amp; American ports",VLOOKUP(D5100,'[2]Wheels $'!$A:$L,10,FALSE),IF(AG5100="EXW Jalco (Asian Rims)",VLOOKUP(D5100,'[2]Wheels $'!$A:$L,11,FALSE),IF(AG5100="C&amp;F Taiwan (Asian Rims)",VLOOKUP(D5100,'[2]Wheels $'!$A:$L,12,FALSE),"")))))))</f>
        <v>0</v>
      </c>
      <c r="AI5100" s="29" t="str">
        <f>IF(ISBLANK(E5100),"0",IF(AG5100="EXW Romania",VLOOKUP(E5100,'[2]Wheels €'!$A:$J,9,FALSE),IF(AG5100="DDP Europe",VLOOKUP(E5100,'[2]Wheels €'!$A:$J,10,FALSE),IF(AG5100="EXW Asia",VLOOKUP(E5100,'[2]Wheels $'!$A:$L,9,FALSE),IF(AG5100="DAP Taiwan &amp; American ports",VLOOKUP(E5100,'[2]Wheels $'!$A:$L,10,FALSE),IF(AG5100="EXW Jalco (Asian Rims)",VLOOKUP(E5100,'[2]Wheels $'!$A:$L,11,FALSE),IF(AG5100="C&amp;F Taiwan (Asian Rims)",VLOOKUP(E5100,'[2]Wheels $'!$A:$L,12,FALSE),"")))))))</f>
        <v>0</v>
      </c>
      <c r="AJ5100" s="30">
        <f t="shared" si="28"/>
        <v>0</v>
      </c>
      <c r="AK5100" s="31">
        <f t="shared" si="34"/>
        <v>0</v>
      </c>
      <c r="AL5100" s="32">
        <f t="shared" si="29"/>
        <v>0</v>
      </c>
      <c r="AM5100" s="33">
        <f t="shared" si="23"/>
        <v>0</v>
      </c>
      <c r="AN5100" s="34"/>
      <c r="AO5100" s="35">
        <f t="shared" si="30"/>
        <v>0</v>
      </c>
      <c r="AP5100" s="36">
        <f t="shared" si="30"/>
        <v>0</v>
      </c>
      <c r="AQ5100" s="37">
        <f t="shared" si="24"/>
        <v>0</v>
      </c>
      <c r="AR5100" s="38"/>
      <c r="AS5100" s="39">
        <f t="shared" si="31"/>
        <v>0</v>
      </c>
      <c r="AT5100" s="40">
        <f t="shared" si="31"/>
        <v>0</v>
      </c>
      <c r="AU5100" s="41">
        <f t="shared" si="25"/>
        <v>0</v>
      </c>
      <c r="AV5100" s="42">
        <f t="shared" si="32"/>
        <v>0</v>
      </c>
      <c r="AW5100" s="43">
        <f t="shared" si="33"/>
        <v>0</v>
      </c>
      <c r="AX5100" s="44"/>
      <c r="AY5100" s="45">
        <f t="shared" si="26"/>
        <v>0</v>
      </c>
      <c r="AZ5100" s="7"/>
    </row>
    <row r="5101" spans="1:52">
      <c r="A5101" s="212" t="str">
        <f>IF(AND(ISBLANK(D5101),ISBLANK(E5101)),"",IF(ISBLANK(D5101),VLOOKUP(E5101,'[2]Wheels €'!$A:$J,2,FALSE),IF(ISBLANK(E5101),VLOOKUP(D5101,'[2]Wheels €'!$A:$J,2,FALSE),VLOOKUP(D5101,'[2]Wheels €'!$A:$J,2,FALSE))))</f>
        <v/>
      </c>
      <c r="B5101" s="8" t="str">
        <f>IF(ISBLANK(D5101),"",VLOOKUP(D5101,'[2]Wheels €'!A:J,3,FALSE))</f>
        <v/>
      </c>
      <c r="C5101" s="8" t="str">
        <f>IF(ISBLANK(E5101),"",VLOOKUP(E5101,'[2]Wheels €'!A:J,3,FALSE))</f>
        <v/>
      </c>
      <c r="D5101" s="9"/>
      <c r="E5101" s="9"/>
      <c r="F5101" s="10"/>
      <c r="G5101" s="11"/>
      <c r="H5101" s="12"/>
      <c r="I5101" s="13"/>
      <c r="J5101" s="14"/>
      <c r="K5101" s="15"/>
      <c r="L5101" s="16"/>
      <c r="M5101" s="16"/>
      <c r="N5101" s="16"/>
      <c r="O5101" s="17" t="str">
        <f t="shared" si="27"/>
        <v/>
      </c>
      <c r="P5101" s="18"/>
      <c r="Q5101" s="18"/>
      <c r="R5101" s="18"/>
      <c r="S5101" s="18"/>
      <c r="T5101" s="19"/>
      <c r="U5101" s="14"/>
      <c r="V5101" s="20"/>
      <c r="W5101" s="13"/>
      <c r="X5101" s="210"/>
      <c r="Y5101" s="22"/>
      <c r="Z5101" s="23"/>
      <c r="AA5101" s="24"/>
      <c r="AB5101" s="25"/>
      <c r="AC5101" s="26"/>
      <c r="AD5101" s="23"/>
      <c r="AE5101" s="24"/>
      <c r="AF5101" s="26"/>
      <c r="AG5101" s="27"/>
      <c r="AH5101" s="28" t="str">
        <f>IF(ISBLANK(D5101),"0",IF(AG5101="EXW Romania",VLOOKUP(D5101,'[2]Wheels €'!$A:$J,9,FALSE),IF(AG5101="DDP Europe",VLOOKUP(D5101,'[2]Wheels €'!$A:$J,10,FALSE),IF(AG5101="EXW Asia",VLOOKUP(D5101,'[2]Wheels $'!$A:$L,9,FALSE),IF(AG5101="DAP Taiwan &amp; American ports",VLOOKUP(D5101,'[2]Wheels $'!$A:$L,10,FALSE),IF(AG5101="EXW Jalco (Asian Rims)",VLOOKUP(D5101,'[2]Wheels $'!$A:$L,11,FALSE),IF(AG5101="C&amp;F Taiwan (Asian Rims)",VLOOKUP(D5101,'[2]Wheels $'!$A:$L,12,FALSE),"")))))))</f>
        <v>0</v>
      </c>
      <c r="AI5101" s="29" t="str">
        <f>IF(ISBLANK(E5101),"0",IF(AG5101="EXW Romania",VLOOKUP(E5101,'[2]Wheels €'!$A:$J,9,FALSE),IF(AG5101="DDP Europe",VLOOKUP(E5101,'[2]Wheels €'!$A:$J,10,FALSE),IF(AG5101="EXW Asia",VLOOKUP(E5101,'[2]Wheels $'!$A:$L,9,FALSE),IF(AG5101="DAP Taiwan &amp; American ports",VLOOKUP(E5101,'[2]Wheels $'!$A:$L,10,FALSE),IF(AG5101="EXW Jalco (Asian Rims)",VLOOKUP(E5101,'[2]Wheels $'!$A:$L,11,FALSE),IF(AG5101="C&amp;F Taiwan (Asian Rims)",VLOOKUP(E5101,'[2]Wheels $'!$A:$L,12,FALSE),"")))))))</f>
        <v>0</v>
      </c>
      <c r="AJ5101" s="30">
        <f t="shared" si="28"/>
        <v>0</v>
      </c>
      <c r="AK5101" s="31">
        <f t="shared" si="34"/>
        <v>0</v>
      </c>
      <c r="AL5101" s="32">
        <f t="shared" si="29"/>
        <v>0</v>
      </c>
      <c r="AM5101" s="33">
        <f t="shared" si="23"/>
        <v>0</v>
      </c>
      <c r="AN5101" s="34"/>
      <c r="AO5101" s="35">
        <f t="shared" si="30"/>
        <v>0</v>
      </c>
      <c r="AP5101" s="36">
        <f t="shared" si="30"/>
        <v>0</v>
      </c>
      <c r="AQ5101" s="37">
        <f t="shared" si="24"/>
        <v>0</v>
      </c>
      <c r="AR5101" s="38"/>
      <c r="AS5101" s="39">
        <f t="shared" si="31"/>
        <v>0</v>
      </c>
      <c r="AT5101" s="40">
        <f t="shared" si="31"/>
        <v>0</v>
      </c>
      <c r="AU5101" s="41">
        <f t="shared" si="25"/>
        <v>0</v>
      </c>
      <c r="AV5101" s="42">
        <f t="shared" si="32"/>
        <v>0</v>
      </c>
      <c r="AW5101" s="43">
        <f t="shared" si="33"/>
        <v>0</v>
      </c>
      <c r="AX5101" s="44"/>
      <c r="AY5101" s="45">
        <f t="shared" si="26"/>
        <v>0</v>
      </c>
      <c r="AZ5101" s="7"/>
    </row>
    <row r="5102" spans="1:52">
      <c r="A5102" s="212" t="str">
        <f>IF(AND(ISBLANK(D5102),ISBLANK(E5102)),"",IF(ISBLANK(D5102),VLOOKUP(E5102,'[2]Wheels €'!$A:$J,2,FALSE),IF(ISBLANK(E5102),VLOOKUP(D5102,'[2]Wheels €'!$A:$J,2,FALSE),VLOOKUP(D5102,'[2]Wheels €'!$A:$J,2,FALSE))))</f>
        <v/>
      </c>
      <c r="B5102" s="8" t="str">
        <f>IF(ISBLANK(D5102),"",VLOOKUP(D5102,'[2]Wheels €'!A:J,3,FALSE))</f>
        <v/>
      </c>
      <c r="C5102" s="8" t="str">
        <f>IF(ISBLANK(E5102),"",VLOOKUP(E5102,'[2]Wheels €'!A:J,3,FALSE))</f>
        <v/>
      </c>
      <c r="D5102" s="9"/>
      <c r="E5102" s="9"/>
      <c r="F5102" s="10"/>
      <c r="G5102" s="11"/>
      <c r="H5102" s="12"/>
      <c r="I5102" s="13"/>
      <c r="J5102" s="14"/>
      <c r="K5102" s="15"/>
      <c r="L5102" s="16"/>
      <c r="M5102" s="16"/>
      <c r="N5102" s="16"/>
      <c r="O5102" s="17" t="str">
        <f t="shared" si="27"/>
        <v/>
      </c>
      <c r="P5102" s="18"/>
      <c r="Q5102" s="18"/>
      <c r="R5102" s="18"/>
      <c r="S5102" s="18"/>
      <c r="T5102" s="19"/>
      <c r="U5102" s="14"/>
      <c r="V5102" s="20"/>
      <c r="W5102" s="13"/>
      <c r="X5102" s="210"/>
      <c r="Y5102" s="22"/>
      <c r="Z5102" s="23"/>
      <c r="AA5102" s="24"/>
      <c r="AB5102" s="25"/>
      <c r="AC5102" s="26"/>
      <c r="AD5102" s="23"/>
      <c r="AE5102" s="24"/>
      <c r="AF5102" s="26"/>
      <c r="AG5102" s="27"/>
      <c r="AH5102" s="28" t="str">
        <f>IF(ISBLANK(D5102),"0",IF(AG5102="EXW Romania",VLOOKUP(D5102,'[2]Wheels €'!$A:$J,9,FALSE),IF(AG5102="DDP Europe",VLOOKUP(D5102,'[2]Wheels €'!$A:$J,10,FALSE),IF(AG5102="EXW Asia",VLOOKUP(D5102,'[2]Wheels $'!$A:$L,9,FALSE),IF(AG5102="DAP Taiwan &amp; American ports",VLOOKUP(D5102,'[2]Wheels $'!$A:$L,10,FALSE),IF(AG5102="EXW Jalco (Asian Rims)",VLOOKUP(D5102,'[2]Wheels $'!$A:$L,11,FALSE),IF(AG5102="C&amp;F Taiwan (Asian Rims)",VLOOKUP(D5102,'[2]Wheels $'!$A:$L,12,FALSE),"")))))))</f>
        <v>0</v>
      </c>
      <c r="AI5102" s="29" t="str">
        <f>IF(ISBLANK(E5102),"0",IF(AG5102="EXW Romania",VLOOKUP(E5102,'[2]Wheels €'!$A:$J,9,FALSE),IF(AG5102="DDP Europe",VLOOKUP(E5102,'[2]Wheels €'!$A:$J,10,FALSE),IF(AG5102="EXW Asia",VLOOKUP(E5102,'[2]Wheels $'!$A:$L,9,FALSE),IF(AG5102="DAP Taiwan &amp; American ports",VLOOKUP(E5102,'[2]Wheels $'!$A:$L,10,FALSE),IF(AG5102="EXW Jalco (Asian Rims)",VLOOKUP(E5102,'[2]Wheels $'!$A:$L,11,FALSE),IF(AG5102="C&amp;F Taiwan (Asian Rims)",VLOOKUP(E5102,'[2]Wheels $'!$A:$L,12,FALSE),"")))))))</f>
        <v>0</v>
      </c>
      <c r="AJ5102" s="30">
        <f t="shared" si="28"/>
        <v>0</v>
      </c>
      <c r="AK5102" s="31">
        <f t="shared" si="34"/>
        <v>0</v>
      </c>
      <c r="AL5102" s="32">
        <f t="shared" si="29"/>
        <v>0</v>
      </c>
      <c r="AM5102" s="33">
        <f t="shared" si="23"/>
        <v>0</v>
      </c>
      <c r="AN5102" s="34"/>
      <c r="AO5102" s="35">
        <f t="shared" si="30"/>
        <v>0</v>
      </c>
      <c r="AP5102" s="36">
        <f t="shared" si="30"/>
        <v>0</v>
      </c>
      <c r="AQ5102" s="37">
        <f t="shared" si="24"/>
        <v>0</v>
      </c>
      <c r="AR5102" s="38"/>
      <c r="AS5102" s="39">
        <f t="shared" si="31"/>
        <v>0</v>
      </c>
      <c r="AT5102" s="40">
        <f t="shared" si="31"/>
        <v>0</v>
      </c>
      <c r="AU5102" s="41">
        <f t="shared" si="25"/>
        <v>0</v>
      </c>
      <c r="AV5102" s="42">
        <f t="shared" si="32"/>
        <v>0</v>
      </c>
      <c r="AW5102" s="43">
        <f t="shared" si="33"/>
        <v>0</v>
      </c>
      <c r="AX5102" s="44"/>
      <c r="AY5102" s="45">
        <f t="shared" si="26"/>
        <v>0</v>
      </c>
      <c r="AZ5102" s="7"/>
    </row>
    <row r="5103" spans="1:52">
      <c r="A5103" s="212" t="str">
        <f>IF(AND(ISBLANK(D5103),ISBLANK(E5103)),"",IF(ISBLANK(D5103),VLOOKUP(E5103,'[2]Wheels €'!$A:$J,2,FALSE),IF(ISBLANK(E5103),VLOOKUP(D5103,'[2]Wheels €'!$A:$J,2,FALSE),VLOOKUP(D5103,'[2]Wheels €'!$A:$J,2,FALSE))))</f>
        <v/>
      </c>
      <c r="B5103" s="8" t="str">
        <f>IF(ISBLANK(D5103),"",VLOOKUP(D5103,'[2]Wheels €'!A:J,3,FALSE))</f>
        <v/>
      </c>
      <c r="C5103" s="8" t="str">
        <f>IF(ISBLANK(E5103),"",VLOOKUP(E5103,'[2]Wheels €'!A:J,3,FALSE))</f>
        <v/>
      </c>
      <c r="D5103" s="9"/>
      <c r="E5103" s="9"/>
      <c r="F5103" s="10"/>
      <c r="G5103" s="11"/>
      <c r="H5103" s="12"/>
      <c r="I5103" s="13"/>
      <c r="J5103" s="14"/>
      <c r="K5103" s="15"/>
      <c r="L5103" s="16"/>
      <c r="M5103" s="16"/>
      <c r="N5103" s="16"/>
      <c r="O5103" s="17" t="str">
        <f t="shared" si="27"/>
        <v/>
      </c>
      <c r="P5103" s="18"/>
      <c r="Q5103" s="18"/>
      <c r="R5103" s="18"/>
      <c r="S5103" s="18"/>
      <c r="T5103" s="19"/>
      <c r="U5103" s="14"/>
      <c r="V5103" s="20"/>
      <c r="W5103" s="13"/>
      <c r="X5103" s="210"/>
      <c r="Y5103" s="22"/>
      <c r="Z5103" s="23"/>
      <c r="AA5103" s="24"/>
      <c r="AB5103" s="25"/>
      <c r="AC5103" s="26"/>
      <c r="AD5103" s="23"/>
      <c r="AE5103" s="24"/>
      <c r="AF5103" s="26"/>
      <c r="AG5103" s="27"/>
      <c r="AH5103" s="28" t="str">
        <f>IF(ISBLANK(D5103),"0",IF(AG5103="EXW Romania",VLOOKUP(D5103,'[2]Wheels €'!$A:$J,9,FALSE),IF(AG5103="DDP Europe",VLOOKUP(D5103,'[2]Wheels €'!$A:$J,10,FALSE),IF(AG5103="EXW Asia",VLOOKUP(D5103,'[2]Wheels $'!$A:$L,9,FALSE),IF(AG5103="DAP Taiwan &amp; American ports",VLOOKUP(D5103,'[2]Wheels $'!$A:$L,10,FALSE),IF(AG5103="EXW Jalco (Asian Rims)",VLOOKUP(D5103,'[2]Wheels $'!$A:$L,11,FALSE),IF(AG5103="C&amp;F Taiwan (Asian Rims)",VLOOKUP(D5103,'[2]Wheels $'!$A:$L,12,FALSE),"")))))))</f>
        <v>0</v>
      </c>
      <c r="AI5103" s="29" t="str">
        <f>IF(ISBLANK(E5103),"0",IF(AG5103="EXW Romania",VLOOKUP(E5103,'[2]Wheels €'!$A:$J,9,FALSE),IF(AG5103="DDP Europe",VLOOKUP(E5103,'[2]Wheels €'!$A:$J,10,FALSE),IF(AG5103="EXW Asia",VLOOKUP(E5103,'[2]Wheels $'!$A:$L,9,FALSE),IF(AG5103="DAP Taiwan &amp; American ports",VLOOKUP(E5103,'[2]Wheels $'!$A:$L,10,FALSE),IF(AG5103="EXW Jalco (Asian Rims)",VLOOKUP(E5103,'[2]Wheels $'!$A:$L,11,FALSE),IF(AG5103="C&amp;F Taiwan (Asian Rims)",VLOOKUP(E5103,'[2]Wheels $'!$A:$L,12,FALSE),"")))))))</f>
        <v>0</v>
      </c>
      <c r="AJ5103" s="30">
        <f t="shared" si="28"/>
        <v>0</v>
      </c>
      <c r="AK5103" s="31">
        <f t="shared" si="34"/>
        <v>0</v>
      </c>
      <c r="AL5103" s="32">
        <f t="shared" si="29"/>
        <v>0</v>
      </c>
      <c r="AM5103" s="33">
        <f t="shared" si="23"/>
        <v>0</v>
      </c>
      <c r="AN5103" s="34"/>
      <c r="AO5103" s="35">
        <f t="shared" si="30"/>
        <v>0</v>
      </c>
      <c r="AP5103" s="36">
        <f t="shared" si="30"/>
        <v>0</v>
      </c>
      <c r="AQ5103" s="37">
        <f t="shared" si="24"/>
        <v>0</v>
      </c>
      <c r="AR5103" s="38"/>
      <c r="AS5103" s="39">
        <f t="shared" si="31"/>
        <v>0</v>
      </c>
      <c r="AT5103" s="40">
        <f t="shared" si="31"/>
        <v>0</v>
      </c>
      <c r="AU5103" s="41">
        <f t="shared" si="25"/>
        <v>0</v>
      </c>
      <c r="AV5103" s="42">
        <f t="shared" si="32"/>
        <v>0</v>
      </c>
      <c r="AW5103" s="43">
        <f t="shared" si="33"/>
        <v>0</v>
      </c>
      <c r="AX5103" s="44"/>
      <c r="AY5103" s="45">
        <f t="shared" si="26"/>
        <v>0</v>
      </c>
      <c r="AZ5103" s="7"/>
    </row>
    <row r="5104" spans="1:52">
      <c r="A5104" s="212" t="str">
        <f>IF(AND(ISBLANK(D5104),ISBLANK(E5104)),"",IF(ISBLANK(D5104),VLOOKUP(E5104,'[2]Wheels €'!$A:$J,2,FALSE),IF(ISBLANK(E5104),VLOOKUP(D5104,'[2]Wheels €'!$A:$J,2,FALSE),VLOOKUP(D5104,'[2]Wheels €'!$A:$J,2,FALSE))))</f>
        <v/>
      </c>
      <c r="B5104" s="8" t="str">
        <f>IF(ISBLANK(D5104),"",VLOOKUP(D5104,'[2]Wheels €'!A:J,3,FALSE))</f>
        <v/>
      </c>
      <c r="C5104" s="8" t="str">
        <f>IF(ISBLANK(E5104),"",VLOOKUP(E5104,'[2]Wheels €'!A:J,3,FALSE))</f>
        <v/>
      </c>
      <c r="D5104" s="9"/>
      <c r="E5104" s="9"/>
      <c r="F5104" s="10"/>
      <c r="G5104" s="11"/>
      <c r="H5104" s="12"/>
      <c r="I5104" s="13"/>
      <c r="J5104" s="14"/>
      <c r="K5104" s="15"/>
      <c r="L5104" s="16"/>
      <c r="M5104" s="16"/>
      <c r="N5104" s="16"/>
      <c r="O5104" s="17" t="str">
        <f t="shared" si="27"/>
        <v/>
      </c>
      <c r="P5104" s="18"/>
      <c r="Q5104" s="18"/>
      <c r="R5104" s="18"/>
      <c r="S5104" s="18"/>
      <c r="T5104" s="19"/>
      <c r="U5104" s="14"/>
      <c r="V5104" s="20"/>
      <c r="W5104" s="13"/>
      <c r="X5104" s="210"/>
      <c r="Y5104" s="22"/>
      <c r="Z5104" s="23"/>
      <c r="AA5104" s="24"/>
      <c r="AB5104" s="25"/>
      <c r="AC5104" s="26"/>
      <c r="AD5104" s="23"/>
      <c r="AE5104" s="24"/>
      <c r="AF5104" s="26"/>
      <c r="AG5104" s="27"/>
      <c r="AH5104" s="28" t="str">
        <f>IF(ISBLANK(D5104),"0",IF(AG5104="EXW Romania",VLOOKUP(D5104,'[2]Wheels €'!$A:$J,9,FALSE),IF(AG5104="DDP Europe",VLOOKUP(D5104,'[2]Wheels €'!$A:$J,10,FALSE),IF(AG5104="EXW Asia",VLOOKUP(D5104,'[2]Wheels $'!$A:$L,9,FALSE),IF(AG5104="DAP Taiwan &amp; American ports",VLOOKUP(D5104,'[2]Wheels $'!$A:$L,10,FALSE),IF(AG5104="EXW Jalco (Asian Rims)",VLOOKUP(D5104,'[2]Wheels $'!$A:$L,11,FALSE),IF(AG5104="C&amp;F Taiwan (Asian Rims)",VLOOKUP(D5104,'[2]Wheels $'!$A:$L,12,FALSE),"")))))))</f>
        <v>0</v>
      </c>
      <c r="AI5104" s="29" t="str">
        <f>IF(ISBLANK(E5104),"0",IF(AG5104="EXW Romania",VLOOKUP(E5104,'[2]Wheels €'!$A:$J,9,FALSE),IF(AG5104="DDP Europe",VLOOKUP(E5104,'[2]Wheels €'!$A:$J,10,FALSE),IF(AG5104="EXW Asia",VLOOKUP(E5104,'[2]Wheels $'!$A:$L,9,FALSE),IF(AG5104="DAP Taiwan &amp; American ports",VLOOKUP(E5104,'[2]Wheels $'!$A:$L,10,FALSE),IF(AG5104="EXW Jalco (Asian Rims)",VLOOKUP(E5104,'[2]Wheels $'!$A:$L,11,FALSE),IF(AG5104="C&amp;F Taiwan (Asian Rims)",VLOOKUP(E5104,'[2]Wheels $'!$A:$L,12,FALSE),"")))))))</f>
        <v>0</v>
      </c>
      <c r="AJ5104" s="30">
        <f t="shared" si="28"/>
        <v>0</v>
      </c>
      <c r="AK5104" s="31">
        <f t="shared" si="34"/>
        <v>0</v>
      </c>
      <c r="AL5104" s="32">
        <f t="shared" si="29"/>
        <v>0</v>
      </c>
      <c r="AM5104" s="33">
        <f t="shared" si="23"/>
        <v>0</v>
      </c>
      <c r="AN5104" s="34"/>
      <c r="AO5104" s="35">
        <f t="shared" si="30"/>
        <v>0</v>
      </c>
      <c r="AP5104" s="36">
        <f t="shared" si="30"/>
        <v>0</v>
      </c>
      <c r="AQ5104" s="37">
        <f t="shared" si="24"/>
        <v>0</v>
      </c>
      <c r="AR5104" s="38"/>
      <c r="AS5104" s="39">
        <f t="shared" si="31"/>
        <v>0</v>
      </c>
      <c r="AT5104" s="40">
        <f t="shared" si="31"/>
        <v>0</v>
      </c>
      <c r="AU5104" s="41">
        <f t="shared" si="25"/>
        <v>0</v>
      </c>
      <c r="AV5104" s="42">
        <f t="shared" si="32"/>
        <v>0</v>
      </c>
      <c r="AW5104" s="43">
        <f t="shared" si="33"/>
        <v>0</v>
      </c>
      <c r="AX5104" s="44"/>
      <c r="AY5104" s="45">
        <f t="shared" si="26"/>
        <v>0</v>
      </c>
      <c r="AZ5104" s="7"/>
    </row>
    <row r="5105" spans="1:52">
      <c r="A5105" s="212" t="str">
        <f>IF(AND(ISBLANK(D5105),ISBLANK(E5105)),"",IF(ISBLANK(D5105),VLOOKUP(E5105,'[2]Wheels €'!$A:$J,2,FALSE),IF(ISBLANK(E5105),VLOOKUP(D5105,'[2]Wheels €'!$A:$J,2,FALSE),VLOOKUP(D5105,'[2]Wheels €'!$A:$J,2,FALSE))))</f>
        <v/>
      </c>
      <c r="B5105" s="8" t="str">
        <f>IF(ISBLANK(D5105),"",VLOOKUP(D5105,'[2]Wheels €'!A:J,3,FALSE))</f>
        <v/>
      </c>
      <c r="C5105" s="8" t="str">
        <f>IF(ISBLANK(E5105),"",VLOOKUP(E5105,'[2]Wheels €'!A:J,3,FALSE))</f>
        <v/>
      </c>
      <c r="D5105" s="9"/>
      <c r="E5105" s="9"/>
      <c r="F5105" s="10"/>
      <c r="G5105" s="11"/>
      <c r="H5105" s="12"/>
      <c r="I5105" s="13"/>
      <c r="J5105" s="14"/>
      <c r="K5105" s="15"/>
      <c r="L5105" s="16"/>
      <c r="M5105" s="16"/>
      <c r="N5105" s="16"/>
      <c r="O5105" s="17" t="str">
        <f t="shared" si="27"/>
        <v/>
      </c>
      <c r="P5105" s="18"/>
      <c r="Q5105" s="18"/>
      <c r="R5105" s="18"/>
      <c r="S5105" s="18"/>
      <c r="T5105" s="19"/>
      <c r="U5105" s="14"/>
      <c r="V5105" s="20"/>
      <c r="W5105" s="13"/>
      <c r="X5105" s="210"/>
      <c r="Y5105" s="22"/>
      <c r="Z5105" s="23"/>
      <c r="AA5105" s="24"/>
      <c r="AB5105" s="25"/>
      <c r="AC5105" s="26"/>
      <c r="AD5105" s="23"/>
      <c r="AE5105" s="24"/>
      <c r="AF5105" s="26"/>
      <c r="AG5105" s="27"/>
      <c r="AH5105" s="28" t="str">
        <f>IF(ISBLANK(D5105),"0",IF(AG5105="EXW Romania",VLOOKUP(D5105,'[2]Wheels €'!$A:$J,9,FALSE),IF(AG5105="DDP Europe",VLOOKUP(D5105,'[2]Wheels €'!$A:$J,10,FALSE),IF(AG5105="EXW Asia",VLOOKUP(D5105,'[2]Wheels $'!$A:$L,9,FALSE),IF(AG5105="DAP Taiwan &amp; American ports",VLOOKUP(D5105,'[2]Wheels $'!$A:$L,10,FALSE),IF(AG5105="EXW Jalco (Asian Rims)",VLOOKUP(D5105,'[2]Wheels $'!$A:$L,11,FALSE),IF(AG5105="C&amp;F Taiwan (Asian Rims)",VLOOKUP(D5105,'[2]Wheels $'!$A:$L,12,FALSE),"")))))))</f>
        <v>0</v>
      </c>
      <c r="AI5105" s="29" t="str">
        <f>IF(ISBLANK(E5105),"0",IF(AG5105="EXW Romania",VLOOKUP(E5105,'[2]Wheels €'!$A:$J,9,FALSE),IF(AG5105="DDP Europe",VLOOKUP(E5105,'[2]Wheels €'!$A:$J,10,FALSE),IF(AG5105="EXW Asia",VLOOKUP(E5105,'[2]Wheels $'!$A:$L,9,FALSE),IF(AG5105="DAP Taiwan &amp; American ports",VLOOKUP(E5105,'[2]Wheels $'!$A:$L,10,FALSE),IF(AG5105="EXW Jalco (Asian Rims)",VLOOKUP(E5105,'[2]Wheels $'!$A:$L,11,FALSE),IF(AG5105="C&amp;F Taiwan (Asian Rims)",VLOOKUP(E5105,'[2]Wheels $'!$A:$L,12,FALSE),"")))))))</f>
        <v>0</v>
      </c>
      <c r="AJ5105" s="30">
        <f t="shared" si="28"/>
        <v>0</v>
      </c>
      <c r="AK5105" s="31">
        <f t="shared" si="34"/>
        <v>0</v>
      </c>
      <c r="AL5105" s="32">
        <f t="shared" si="29"/>
        <v>0</v>
      </c>
      <c r="AM5105" s="33">
        <f t="shared" si="23"/>
        <v>0</v>
      </c>
      <c r="AN5105" s="34"/>
      <c r="AO5105" s="35">
        <f t="shared" si="30"/>
        <v>0</v>
      </c>
      <c r="AP5105" s="36">
        <f t="shared" si="30"/>
        <v>0</v>
      </c>
      <c r="AQ5105" s="37">
        <f t="shared" si="24"/>
        <v>0</v>
      </c>
      <c r="AR5105" s="38"/>
      <c r="AS5105" s="39">
        <f t="shared" si="31"/>
        <v>0</v>
      </c>
      <c r="AT5105" s="40">
        <f t="shared" si="31"/>
        <v>0</v>
      </c>
      <c r="AU5105" s="41">
        <f t="shared" si="25"/>
        <v>0</v>
      </c>
      <c r="AV5105" s="42">
        <f t="shared" si="32"/>
        <v>0</v>
      </c>
      <c r="AW5105" s="43">
        <f t="shared" si="33"/>
        <v>0</v>
      </c>
      <c r="AX5105" s="44"/>
      <c r="AY5105" s="45">
        <f t="shared" si="26"/>
        <v>0</v>
      </c>
      <c r="AZ5105" s="7"/>
    </row>
    <row r="5106" spans="1:52">
      <c r="A5106" s="212" t="str">
        <f>IF(AND(ISBLANK(D5106),ISBLANK(E5106)),"",IF(ISBLANK(D5106),VLOOKUP(E5106,'[2]Wheels €'!$A:$J,2,FALSE),IF(ISBLANK(E5106),VLOOKUP(D5106,'[2]Wheels €'!$A:$J,2,FALSE),VLOOKUP(D5106,'[2]Wheels €'!$A:$J,2,FALSE))))</f>
        <v/>
      </c>
      <c r="B5106" s="8" t="str">
        <f>IF(ISBLANK(D5106),"",VLOOKUP(D5106,'[2]Wheels €'!A:J,3,FALSE))</f>
        <v/>
      </c>
      <c r="C5106" s="8" t="str">
        <f>IF(ISBLANK(E5106),"",VLOOKUP(E5106,'[2]Wheels €'!A:J,3,FALSE))</f>
        <v/>
      </c>
      <c r="D5106" s="9"/>
      <c r="E5106" s="9"/>
      <c r="F5106" s="10"/>
      <c r="G5106" s="11"/>
      <c r="H5106" s="12"/>
      <c r="I5106" s="13"/>
      <c r="J5106" s="14"/>
      <c r="K5106" s="15"/>
      <c r="L5106" s="16"/>
      <c r="M5106" s="16"/>
      <c r="N5106" s="16"/>
      <c r="O5106" s="17" t="str">
        <f t="shared" si="27"/>
        <v/>
      </c>
      <c r="P5106" s="18"/>
      <c r="Q5106" s="18"/>
      <c r="R5106" s="18"/>
      <c r="S5106" s="18"/>
      <c r="T5106" s="19"/>
      <c r="U5106" s="14"/>
      <c r="V5106" s="20"/>
      <c r="W5106" s="13"/>
      <c r="X5106" s="210"/>
      <c r="Y5106" s="22"/>
      <c r="Z5106" s="23"/>
      <c r="AA5106" s="24"/>
      <c r="AB5106" s="25"/>
      <c r="AC5106" s="26"/>
      <c r="AD5106" s="23"/>
      <c r="AE5106" s="24"/>
      <c r="AF5106" s="26"/>
      <c r="AG5106" s="27"/>
      <c r="AH5106" s="28" t="str">
        <f>IF(ISBLANK(D5106),"0",IF(AG5106="EXW Romania",VLOOKUP(D5106,'[2]Wheels €'!$A:$J,9,FALSE),IF(AG5106="DDP Europe",VLOOKUP(D5106,'[2]Wheels €'!$A:$J,10,FALSE),IF(AG5106="EXW Asia",VLOOKUP(D5106,'[2]Wheels $'!$A:$L,9,FALSE),IF(AG5106="DAP Taiwan &amp; American ports",VLOOKUP(D5106,'[2]Wheels $'!$A:$L,10,FALSE),IF(AG5106="EXW Jalco (Asian Rims)",VLOOKUP(D5106,'[2]Wheels $'!$A:$L,11,FALSE),IF(AG5106="C&amp;F Taiwan (Asian Rims)",VLOOKUP(D5106,'[2]Wheels $'!$A:$L,12,FALSE),"")))))))</f>
        <v>0</v>
      </c>
      <c r="AI5106" s="29" t="str">
        <f>IF(ISBLANK(E5106),"0",IF(AG5106="EXW Romania",VLOOKUP(E5106,'[2]Wheels €'!$A:$J,9,FALSE),IF(AG5106="DDP Europe",VLOOKUP(E5106,'[2]Wheels €'!$A:$J,10,FALSE),IF(AG5106="EXW Asia",VLOOKUP(E5106,'[2]Wheels $'!$A:$L,9,FALSE),IF(AG5106="DAP Taiwan &amp; American ports",VLOOKUP(E5106,'[2]Wheels $'!$A:$L,10,FALSE),IF(AG5106="EXW Jalco (Asian Rims)",VLOOKUP(E5106,'[2]Wheels $'!$A:$L,11,FALSE),IF(AG5106="C&amp;F Taiwan (Asian Rims)",VLOOKUP(E5106,'[2]Wheels $'!$A:$L,12,FALSE),"")))))))</f>
        <v>0</v>
      </c>
      <c r="AJ5106" s="30">
        <f t="shared" si="28"/>
        <v>0</v>
      </c>
      <c r="AK5106" s="31">
        <f t="shared" si="34"/>
        <v>0</v>
      </c>
      <c r="AL5106" s="32">
        <f t="shared" si="29"/>
        <v>0</v>
      </c>
      <c r="AM5106" s="33">
        <f t="shared" si="23"/>
        <v>0</v>
      </c>
      <c r="AN5106" s="34"/>
      <c r="AO5106" s="35">
        <f t="shared" si="30"/>
        <v>0</v>
      </c>
      <c r="AP5106" s="36">
        <f t="shared" si="30"/>
        <v>0</v>
      </c>
      <c r="AQ5106" s="37">
        <f t="shared" si="24"/>
        <v>0</v>
      </c>
      <c r="AR5106" s="38"/>
      <c r="AS5106" s="39">
        <f t="shared" si="31"/>
        <v>0</v>
      </c>
      <c r="AT5106" s="40">
        <f t="shared" si="31"/>
        <v>0</v>
      </c>
      <c r="AU5106" s="41">
        <f t="shared" si="25"/>
        <v>0</v>
      </c>
      <c r="AV5106" s="42">
        <f t="shared" si="32"/>
        <v>0</v>
      </c>
      <c r="AW5106" s="43">
        <f t="shared" si="33"/>
        <v>0</v>
      </c>
      <c r="AX5106" s="44"/>
      <c r="AY5106" s="45">
        <f t="shared" si="26"/>
        <v>0</v>
      </c>
      <c r="AZ5106" s="7"/>
    </row>
    <row r="5107" spans="1:52">
      <c r="A5107" s="212" t="str">
        <f>IF(AND(ISBLANK(D5107),ISBLANK(E5107)),"",IF(ISBLANK(D5107),VLOOKUP(E5107,'[2]Wheels €'!$A:$J,2,FALSE),IF(ISBLANK(E5107),VLOOKUP(D5107,'[2]Wheels €'!$A:$J,2,FALSE),VLOOKUP(D5107,'[2]Wheels €'!$A:$J,2,FALSE))))</f>
        <v/>
      </c>
      <c r="B5107" s="8" t="str">
        <f>IF(ISBLANK(D5107),"",VLOOKUP(D5107,'[2]Wheels €'!A:J,3,FALSE))</f>
        <v/>
      </c>
      <c r="C5107" s="8" t="str">
        <f>IF(ISBLANK(E5107),"",VLOOKUP(E5107,'[2]Wheels €'!A:J,3,FALSE))</f>
        <v/>
      </c>
      <c r="D5107" s="9"/>
      <c r="E5107" s="9"/>
      <c r="F5107" s="10"/>
      <c r="G5107" s="11"/>
      <c r="H5107" s="12"/>
      <c r="I5107" s="13"/>
      <c r="J5107" s="14"/>
      <c r="K5107" s="15"/>
      <c r="L5107" s="16"/>
      <c r="M5107" s="16"/>
      <c r="N5107" s="16"/>
      <c r="O5107" s="17" t="str">
        <f t="shared" si="27"/>
        <v/>
      </c>
      <c r="P5107" s="18"/>
      <c r="Q5107" s="18"/>
      <c r="R5107" s="18"/>
      <c r="S5107" s="18"/>
      <c r="T5107" s="19"/>
      <c r="U5107" s="14"/>
      <c r="V5107" s="20"/>
      <c r="W5107" s="13"/>
      <c r="X5107" s="210"/>
      <c r="Y5107" s="22"/>
      <c r="Z5107" s="23"/>
      <c r="AA5107" s="24"/>
      <c r="AB5107" s="25"/>
      <c r="AC5107" s="26"/>
      <c r="AD5107" s="23"/>
      <c r="AE5107" s="24"/>
      <c r="AF5107" s="26"/>
      <c r="AG5107" s="27"/>
      <c r="AH5107" s="28" t="str">
        <f>IF(ISBLANK(D5107),"0",IF(AG5107="EXW Romania",VLOOKUP(D5107,'[2]Wheels €'!$A:$J,9,FALSE),IF(AG5107="DDP Europe",VLOOKUP(D5107,'[2]Wheels €'!$A:$J,10,FALSE),IF(AG5107="EXW Asia",VLOOKUP(D5107,'[2]Wheels $'!$A:$L,9,FALSE),IF(AG5107="DAP Taiwan &amp; American ports",VLOOKUP(D5107,'[2]Wheels $'!$A:$L,10,FALSE),IF(AG5107="EXW Jalco (Asian Rims)",VLOOKUP(D5107,'[2]Wheels $'!$A:$L,11,FALSE),IF(AG5107="C&amp;F Taiwan (Asian Rims)",VLOOKUP(D5107,'[2]Wheels $'!$A:$L,12,FALSE),"")))))))</f>
        <v>0</v>
      </c>
      <c r="AI5107" s="29" t="str">
        <f>IF(ISBLANK(E5107),"0",IF(AG5107="EXW Romania",VLOOKUP(E5107,'[2]Wheels €'!$A:$J,9,FALSE),IF(AG5107="DDP Europe",VLOOKUP(E5107,'[2]Wheels €'!$A:$J,10,FALSE),IF(AG5107="EXW Asia",VLOOKUP(E5107,'[2]Wheels $'!$A:$L,9,FALSE),IF(AG5107="DAP Taiwan &amp; American ports",VLOOKUP(E5107,'[2]Wheels $'!$A:$L,10,FALSE),IF(AG5107="EXW Jalco (Asian Rims)",VLOOKUP(E5107,'[2]Wheels $'!$A:$L,11,FALSE),IF(AG5107="C&amp;F Taiwan (Asian Rims)",VLOOKUP(E5107,'[2]Wheels $'!$A:$L,12,FALSE),"")))))))</f>
        <v>0</v>
      </c>
      <c r="AJ5107" s="30">
        <f t="shared" si="28"/>
        <v>0</v>
      </c>
      <c r="AK5107" s="31">
        <f t="shared" si="34"/>
        <v>0</v>
      </c>
      <c r="AL5107" s="32">
        <f t="shared" si="29"/>
        <v>0</v>
      </c>
      <c r="AM5107" s="33">
        <f t="shared" si="23"/>
        <v>0</v>
      </c>
      <c r="AN5107" s="34"/>
      <c r="AO5107" s="35">
        <f t="shared" si="30"/>
        <v>0</v>
      </c>
      <c r="AP5107" s="36">
        <f t="shared" si="30"/>
        <v>0</v>
      </c>
      <c r="AQ5107" s="37">
        <f t="shared" si="24"/>
        <v>0</v>
      </c>
      <c r="AR5107" s="38"/>
      <c r="AS5107" s="39">
        <f t="shared" si="31"/>
        <v>0</v>
      </c>
      <c r="AT5107" s="40">
        <f t="shared" si="31"/>
        <v>0</v>
      </c>
      <c r="AU5107" s="41">
        <f t="shared" si="25"/>
        <v>0</v>
      </c>
      <c r="AV5107" s="42">
        <f t="shared" si="32"/>
        <v>0</v>
      </c>
      <c r="AW5107" s="43">
        <f t="shared" si="33"/>
        <v>0</v>
      </c>
      <c r="AX5107" s="44"/>
      <c r="AY5107" s="45">
        <f t="shared" si="26"/>
        <v>0</v>
      </c>
      <c r="AZ5107" s="7"/>
    </row>
    <row r="5108" spans="1:52">
      <c r="A5108" s="212" t="str">
        <f>IF(AND(ISBLANK(D5108),ISBLANK(E5108)),"",IF(ISBLANK(D5108),VLOOKUP(E5108,'[2]Wheels €'!$A:$J,2,FALSE),IF(ISBLANK(E5108),VLOOKUP(D5108,'[2]Wheels €'!$A:$J,2,FALSE),VLOOKUP(D5108,'[2]Wheels €'!$A:$J,2,FALSE))))</f>
        <v/>
      </c>
      <c r="B5108" s="8" t="str">
        <f>IF(ISBLANK(D5108),"",VLOOKUP(D5108,'[2]Wheels €'!A:J,3,FALSE))</f>
        <v/>
      </c>
      <c r="C5108" s="8" t="str">
        <f>IF(ISBLANK(E5108),"",VLOOKUP(E5108,'[2]Wheels €'!A:J,3,FALSE))</f>
        <v/>
      </c>
      <c r="D5108" s="9"/>
      <c r="E5108" s="9"/>
      <c r="F5108" s="10"/>
      <c r="G5108" s="11"/>
      <c r="H5108" s="12"/>
      <c r="I5108" s="13"/>
      <c r="J5108" s="14"/>
      <c r="K5108" s="15"/>
      <c r="L5108" s="16"/>
      <c r="M5108" s="16"/>
      <c r="N5108" s="16"/>
      <c r="O5108" s="17" t="str">
        <f t="shared" si="27"/>
        <v/>
      </c>
      <c r="P5108" s="18"/>
      <c r="Q5108" s="18"/>
      <c r="R5108" s="18"/>
      <c r="S5108" s="18"/>
      <c r="T5108" s="19"/>
      <c r="U5108" s="14"/>
      <c r="V5108" s="20"/>
      <c r="W5108" s="13"/>
      <c r="X5108" s="210"/>
      <c r="Y5108" s="22"/>
      <c r="Z5108" s="23"/>
      <c r="AA5108" s="24"/>
      <c r="AB5108" s="25"/>
      <c r="AC5108" s="26"/>
      <c r="AD5108" s="23"/>
      <c r="AE5108" s="24"/>
      <c r="AF5108" s="26"/>
      <c r="AG5108" s="27"/>
      <c r="AH5108" s="28" t="str">
        <f>IF(ISBLANK(D5108),"0",IF(AG5108="EXW Romania",VLOOKUP(D5108,'[2]Wheels €'!$A:$J,9,FALSE),IF(AG5108="DDP Europe",VLOOKUP(D5108,'[2]Wheels €'!$A:$J,10,FALSE),IF(AG5108="EXW Asia",VLOOKUP(D5108,'[2]Wheels $'!$A:$L,9,FALSE),IF(AG5108="DAP Taiwan &amp; American ports",VLOOKUP(D5108,'[2]Wheels $'!$A:$L,10,FALSE),IF(AG5108="EXW Jalco (Asian Rims)",VLOOKUP(D5108,'[2]Wheels $'!$A:$L,11,FALSE),IF(AG5108="C&amp;F Taiwan (Asian Rims)",VLOOKUP(D5108,'[2]Wheels $'!$A:$L,12,FALSE),"")))))))</f>
        <v>0</v>
      </c>
      <c r="AI5108" s="29" t="str">
        <f>IF(ISBLANK(E5108),"0",IF(AG5108="EXW Romania",VLOOKUP(E5108,'[2]Wheels €'!$A:$J,9,FALSE),IF(AG5108="DDP Europe",VLOOKUP(E5108,'[2]Wheels €'!$A:$J,10,FALSE),IF(AG5108="EXW Asia",VLOOKUP(E5108,'[2]Wheels $'!$A:$L,9,FALSE),IF(AG5108="DAP Taiwan &amp; American ports",VLOOKUP(E5108,'[2]Wheels $'!$A:$L,10,FALSE),IF(AG5108="EXW Jalco (Asian Rims)",VLOOKUP(E5108,'[2]Wheels $'!$A:$L,11,FALSE),IF(AG5108="C&amp;F Taiwan (Asian Rims)",VLOOKUP(E5108,'[2]Wheels $'!$A:$L,12,FALSE),"")))))))</f>
        <v>0</v>
      </c>
      <c r="AJ5108" s="30">
        <f t="shared" si="28"/>
        <v>0</v>
      </c>
      <c r="AK5108" s="31">
        <f t="shared" si="34"/>
        <v>0</v>
      </c>
      <c r="AL5108" s="32">
        <f t="shared" si="29"/>
        <v>0</v>
      </c>
      <c r="AM5108" s="33">
        <f t="shared" si="23"/>
        <v>0</v>
      </c>
      <c r="AN5108" s="34"/>
      <c r="AO5108" s="35">
        <f t="shared" si="30"/>
        <v>0</v>
      </c>
      <c r="AP5108" s="36">
        <f t="shared" si="30"/>
        <v>0</v>
      </c>
      <c r="AQ5108" s="37">
        <f t="shared" si="24"/>
        <v>0</v>
      </c>
      <c r="AR5108" s="38"/>
      <c r="AS5108" s="39">
        <f t="shared" si="31"/>
        <v>0</v>
      </c>
      <c r="AT5108" s="40">
        <f t="shared" si="31"/>
        <v>0</v>
      </c>
      <c r="AU5108" s="41">
        <f t="shared" si="25"/>
        <v>0</v>
      </c>
      <c r="AV5108" s="42">
        <f t="shared" si="32"/>
        <v>0</v>
      </c>
      <c r="AW5108" s="43">
        <f t="shared" si="33"/>
        <v>0</v>
      </c>
      <c r="AX5108" s="44"/>
      <c r="AY5108" s="45">
        <f t="shared" si="26"/>
        <v>0</v>
      </c>
      <c r="AZ5108" s="7"/>
    </row>
    <row r="5109" spans="1:52">
      <c r="A5109" s="212" t="str">
        <f>IF(AND(ISBLANK(D5109),ISBLANK(E5109)),"",IF(ISBLANK(D5109),VLOOKUP(E5109,'[2]Wheels €'!$A:$J,2,FALSE),IF(ISBLANK(E5109),VLOOKUP(D5109,'[2]Wheels €'!$A:$J,2,FALSE),VLOOKUP(D5109,'[2]Wheels €'!$A:$J,2,FALSE))))</f>
        <v/>
      </c>
      <c r="B5109" s="8" t="str">
        <f>IF(ISBLANK(D5109),"",VLOOKUP(D5109,'[2]Wheels €'!A:J,3,FALSE))</f>
        <v/>
      </c>
      <c r="C5109" s="8" t="str">
        <f>IF(ISBLANK(E5109),"",VLOOKUP(E5109,'[2]Wheels €'!A:J,3,FALSE))</f>
        <v/>
      </c>
      <c r="D5109" s="9"/>
      <c r="E5109" s="9"/>
      <c r="F5109" s="10"/>
      <c r="G5109" s="11"/>
      <c r="H5109" s="12"/>
      <c r="I5109" s="13"/>
      <c r="J5109" s="14"/>
      <c r="K5109" s="15"/>
      <c r="L5109" s="16"/>
      <c r="M5109" s="16"/>
      <c r="N5109" s="16"/>
      <c r="O5109" s="17" t="str">
        <f t="shared" si="27"/>
        <v/>
      </c>
      <c r="P5109" s="18"/>
      <c r="Q5109" s="18"/>
      <c r="R5109" s="18"/>
      <c r="S5109" s="18"/>
      <c r="T5109" s="19"/>
      <c r="U5109" s="14"/>
      <c r="V5109" s="20"/>
      <c r="W5109" s="13"/>
      <c r="X5109" s="210"/>
      <c r="Y5109" s="22"/>
      <c r="Z5109" s="23"/>
      <c r="AA5109" s="24"/>
      <c r="AB5109" s="25"/>
      <c r="AC5109" s="26"/>
      <c r="AD5109" s="23"/>
      <c r="AE5109" s="24"/>
      <c r="AF5109" s="26"/>
      <c r="AG5109" s="27"/>
      <c r="AH5109" s="28" t="str">
        <f>IF(ISBLANK(D5109),"0",IF(AG5109="EXW Romania",VLOOKUP(D5109,'[2]Wheels €'!$A:$J,9,FALSE),IF(AG5109="DDP Europe",VLOOKUP(D5109,'[2]Wheels €'!$A:$J,10,FALSE),IF(AG5109="EXW Asia",VLOOKUP(D5109,'[2]Wheels $'!$A:$L,9,FALSE),IF(AG5109="DAP Taiwan &amp; American ports",VLOOKUP(D5109,'[2]Wheels $'!$A:$L,10,FALSE),IF(AG5109="EXW Jalco (Asian Rims)",VLOOKUP(D5109,'[2]Wheels $'!$A:$L,11,FALSE),IF(AG5109="C&amp;F Taiwan (Asian Rims)",VLOOKUP(D5109,'[2]Wheels $'!$A:$L,12,FALSE),"")))))))</f>
        <v>0</v>
      </c>
      <c r="AI5109" s="29" t="str">
        <f>IF(ISBLANK(E5109),"0",IF(AG5109="EXW Romania",VLOOKUP(E5109,'[2]Wheels €'!$A:$J,9,FALSE),IF(AG5109="DDP Europe",VLOOKUP(E5109,'[2]Wheels €'!$A:$J,10,FALSE),IF(AG5109="EXW Asia",VLOOKUP(E5109,'[2]Wheels $'!$A:$L,9,FALSE),IF(AG5109="DAP Taiwan &amp; American ports",VLOOKUP(E5109,'[2]Wheels $'!$A:$L,10,FALSE),IF(AG5109="EXW Jalco (Asian Rims)",VLOOKUP(E5109,'[2]Wheels $'!$A:$L,11,FALSE),IF(AG5109="C&amp;F Taiwan (Asian Rims)",VLOOKUP(E5109,'[2]Wheels $'!$A:$L,12,FALSE),"")))))))</f>
        <v>0</v>
      </c>
      <c r="AJ5109" s="30">
        <f t="shared" si="28"/>
        <v>0</v>
      </c>
      <c r="AK5109" s="31">
        <f t="shared" si="34"/>
        <v>0</v>
      </c>
      <c r="AL5109" s="32">
        <f t="shared" si="29"/>
        <v>0</v>
      </c>
      <c r="AM5109" s="33">
        <f t="shared" si="23"/>
        <v>0</v>
      </c>
      <c r="AN5109" s="34"/>
      <c r="AO5109" s="35">
        <f t="shared" si="30"/>
        <v>0</v>
      </c>
      <c r="AP5109" s="36">
        <f t="shared" si="30"/>
        <v>0</v>
      </c>
      <c r="AQ5109" s="37">
        <f t="shared" si="24"/>
        <v>0</v>
      </c>
      <c r="AR5109" s="38"/>
      <c r="AS5109" s="39">
        <f t="shared" si="31"/>
        <v>0</v>
      </c>
      <c r="AT5109" s="40">
        <f t="shared" si="31"/>
        <v>0</v>
      </c>
      <c r="AU5109" s="41">
        <f t="shared" si="25"/>
        <v>0</v>
      </c>
      <c r="AV5109" s="42">
        <f t="shared" si="32"/>
        <v>0</v>
      </c>
      <c r="AW5109" s="43">
        <f t="shared" si="33"/>
        <v>0</v>
      </c>
      <c r="AX5109" s="44"/>
      <c r="AY5109" s="45">
        <f t="shared" si="26"/>
        <v>0</v>
      </c>
      <c r="AZ5109" s="7"/>
    </row>
    <row r="5110" spans="1:52">
      <c r="A5110" s="212" t="str">
        <f>IF(AND(ISBLANK(D5110),ISBLANK(E5110)),"",IF(ISBLANK(D5110),VLOOKUP(E5110,'[2]Wheels €'!$A:$J,2,FALSE),IF(ISBLANK(E5110),VLOOKUP(D5110,'[2]Wheels €'!$A:$J,2,FALSE),VLOOKUP(D5110,'[2]Wheels €'!$A:$J,2,FALSE))))</f>
        <v/>
      </c>
      <c r="B5110" s="8" t="str">
        <f>IF(ISBLANK(D5110),"",VLOOKUP(D5110,'[2]Wheels €'!A:J,3,FALSE))</f>
        <v/>
      </c>
      <c r="C5110" s="8" t="str">
        <f>IF(ISBLANK(E5110),"",VLOOKUP(E5110,'[2]Wheels €'!A:J,3,FALSE))</f>
        <v/>
      </c>
      <c r="D5110" s="9"/>
      <c r="E5110" s="9"/>
      <c r="F5110" s="10"/>
      <c r="G5110" s="11"/>
      <c r="H5110" s="12"/>
      <c r="I5110" s="13"/>
      <c r="J5110" s="14"/>
      <c r="K5110" s="15"/>
      <c r="L5110" s="16"/>
      <c r="M5110" s="16"/>
      <c r="N5110" s="16"/>
      <c r="O5110" s="17" t="str">
        <f t="shared" si="27"/>
        <v/>
      </c>
      <c r="P5110" s="18"/>
      <c r="Q5110" s="18"/>
      <c r="R5110" s="18"/>
      <c r="S5110" s="18"/>
      <c r="T5110" s="19"/>
      <c r="U5110" s="14"/>
      <c r="V5110" s="20"/>
      <c r="W5110" s="13"/>
      <c r="X5110" s="210"/>
      <c r="Y5110" s="22"/>
      <c r="Z5110" s="23"/>
      <c r="AA5110" s="24"/>
      <c r="AB5110" s="25"/>
      <c r="AC5110" s="26"/>
      <c r="AD5110" s="23"/>
      <c r="AE5110" s="24"/>
      <c r="AF5110" s="26"/>
      <c r="AG5110" s="27"/>
      <c r="AH5110" s="28" t="str">
        <f>IF(ISBLANK(D5110),"0",IF(AG5110="EXW Romania",VLOOKUP(D5110,'[2]Wheels €'!$A:$J,9,FALSE),IF(AG5110="DDP Europe",VLOOKUP(D5110,'[2]Wheels €'!$A:$J,10,FALSE),IF(AG5110="EXW Asia",VLOOKUP(D5110,'[2]Wheels $'!$A:$L,9,FALSE),IF(AG5110="DAP Taiwan &amp; American ports",VLOOKUP(D5110,'[2]Wheels $'!$A:$L,10,FALSE),IF(AG5110="EXW Jalco (Asian Rims)",VLOOKUP(D5110,'[2]Wheels $'!$A:$L,11,FALSE),IF(AG5110="C&amp;F Taiwan (Asian Rims)",VLOOKUP(D5110,'[2]Wheels $'!$A:$L,12,FALSE),"")))))))</f>
        <v>0</v>
      </c>
      <c r="AI5110" s="29" t="str">
        <f>IF(ISBLANK(E5110),"0",IF(AG5110="EXW Romania",VLOOKUP(E5110,'[2]Wheels €'!$A:$J,9,FALSE),IF(AG5110="DDP Europe",VLOOKUP(E5110,'[2]Wheels €'!$A:$J,10,FALSE),IF(AG5110="EXW Asia",VLOOKUP(E5110,'[2]Wheels $'!$A:$L,9,FALSE),IF(AG5110="DAP Taiwan &amp; American ports",VLOOKUP(E5110,'[2]Wheels $'!$A:$L,10,FALSE),IF(AG5110="EXW Jalco (Asian Rims)",VLOOKUP(E5110,'[2]Wheels $'!$A:$L,11,FALSE),IF(AG5110="C&amp;F Taiwan (Asian Rims)",VLOOKUP(E5110,'[2]Wheels $'!$A:$L,12,FALSE),"")))))))</f>
        <v>0</v>
      </c>
      <c r="AJ5110" s="30">
        <f t="shared" si="28"/>
        <v>0</v>
      </c>
      <c r="AK5110" s="31">
        <f t="shared" si="34"/>
        <v>0</v>
      </c>
      <c r="AL5110" s="32">
        <f t="shared" si="29"/>
        <v>0</v>
      </c>
      <c r="AM5110" s="33">
        <f t="shared" si="23"/>
        <v>0</v>
      </c>
      <c r="AN5110" s="34"/>
      <c r="AO5110" s="35">
        <f t="shared" si="30"/>
        <v>0</v>
      </c>
      <c r="AP5110" s="36">
        <f t="shared" si="30"/>
        <v>0</v>
      </c>
      <c r="AQ5110" s="37">
        <f t="shared" si="24"/>
        <v>0</v>
      </c>
      <c r="AR5110" s="38"/>
      <c r="AS5110" s="39">
        <f t="shared" si="31"/>
        <v>0</v>
      </c>
      <c r="AT5110" s="40">
        <f t="shared" si="31"/>
        <v>0</v>
      </c>
      <c r="AU5110" s="41">
        <f t="shared" si="25"/>
        <v>0</v>
      </c>
      <c r="AV5110" s="42">
        <f t="shared" si="32"/>
        <v>0</v>
      </c>
      <c r="AW5110" s="43">
        <f t="shared" si="33"/>
        <v>0</v>
      </c>
      <c r="AX5110" s="44"/>
      <c r="AY5110" s="45">
        <f t="shared" si="26"/>
        <v>0</v>
      </c>
      <c r="AZ5110" s="7"/>
    </row>
    <row r="5111" spans="1:52">
      <c r="A5111" s="212" t="str">
        <f>IF(AND(ISBLANK(D5111),ISBLANK(E5111)),"",IF(ISBLANK(D5111),VLOOKUP(E5111,'[2]Wheels €'!$A:$J,2,FALSE),IF(ISBLANK(E5111),VLOOKUP(D5111,'[2]Wheels €'!$A:$J,2,FALSE),VLOOKUP(D5111,'[2]Wheels €'!$A:$J,2,FALSE))))</f>
        <v/>
      </c>
      <c r="B5111" s="8" t="str">
        <f>IF(ISBLANK(D5111),"",VLOOKUP(D5111,'[2]Wheels €'!A:J,3,FALSE))</f>
        <v/>
      </c>
      <c r="C5111" s="8" t="str">
        <f>IF(ISBLANK(E5111),"",VLOOKUP(E5111,'[2]Wheels €'!A:J,3,FALSE))</f>
        <v/>
      </c>
      <c r="D5111" s="9"/>
      <c r="E5111" s="9"/>
      <c r="F5111" s="10"/>
      <c r="G5111" s="11"/>
      <c r="H5111" s="12"/>
      <c r="I5111" s="13"/>
      <c r="J5111" s="14"/>
      <c r="K5111" s="15"/>
      <c r="L5111" s="16"/>
      <c r="M5111" s="16"/>
      <c r="N5111" s="16"/>
      <c r="O5111" s="17" t="str">
        <f t="shared" si="27"/>
        <v/>
      </c>
      <c r="P5111" s="18"/>
      <c r="Q5111" s="18"/>
      <c r="R5111" s="18"/>
      <c r="S5111" s="18"/>
      <c r="T5111" s="19"/>
      <c r="U5111" s="14"/>
      <c r="V5111" s="20"/>
      <c r="W5111" s="13"/>
      <c r="X5111" s="210"/>
      <c r="Y5111" s="22"/>
      <c r="Z5111" s="23"/>
      <c r="AA5111" s="24"/>
      <c r="AB5111" s="25"/>
      <c r="AC5111" s="26"/>
      <c r="AD5111" s="23"/>
      <c r="AE5111" s="24"/>
      <c r="AF5111" s="26"/>
      <c r="AG5111" s="27"/>
      <c r="AH5111" s="28" t="str">
        <f>IF(ISBLANK(D5111),"0",IF(AG5111="EXW Romania",VLOOKUP(D5111,'[2]Wheels €'!$A:$J,9,FALSE),IF(AG5111="DDP Europe",VLOOKUP(D5111,'[2]Wheels €'!$A:$J,10,FALSE),IF(AG5111="EXW Asia",VLOOKUP(D5111,'[2]Wheels $'!$A:$L,9,FALSE),IF(AG5111="DAP Taiwan &amp; American ports",VLOOKUP(D5111,'[2]Wheels $'!$A:$L,10,FALSE),IF(AG5111="EXW Jalco (Asian Rims)",VLOOKUP(D5111,'[2]Wheels $'!$A:$L,11,FALSE),IF(AG5111="C&amp;F Taiwan (Asian Rims)",VLOOKUP(D5111,'[2]Wheels $'!$A:$L,12,FALSE),"")))))))</f>
        <v>0</v>
      </c>
      <c r="AI5111" s="29" t="str">
        <f>IF(ISBLANK(E5111),"0",IF(AG5111="EXW Romania",VLOOKUP(E5111,'[2]Wheels €'!$A:$J,9,FALSE),IF(AG5111="DDP Europe",VLOOKUP(E5111,'[2]Wheels €'!$A:$J,10,FALSE),IF(AG5111="EXW Asia",VLOOKUP(E5111,'[2]Wheels $'!$A:$L,9,FALSE),IF(AG5111="DAP Taiwan &amp; American ports",VLOOKUP(E5111,'[2]Wheels $'!$A:$L,10,FALSE),IF(AG5111="EXW Jalco (Asian Rims)",VLOOKUP(E5111,'[2]Wheels $'!$A:$L,11,FALSE),IF(AG5111="C&amp;F Taiwan (Asian Rims)",VLOOKUP(E5111,'[2]Wheels $'!$A:$L,12,FALSE),"")))))))</f>
        <v>0</v>
      </c>
      <c r="AJ5111" s="30">
        <f t="shared" si="28"/>
        <v>0</v>
      </c>
      <c r="AK5111" s="31">
        <f t="shared" si="34"/>
        <v>0</v>
      </c>
      <c r="AL5111" s="32">
        <f t="shared" si="29"/>
        <v>0</v>
      </c>
      <c r="AM5111" s="33">
        <f t="shared" si="23"/>
        <v>0</v>
      </c>
      <c r="AN5111" s="34"/>
      <c r="AO5111" s="35">
        <f t="shared" si="30"/>
        <v>0</v>
      </c>
      <c r="AP5111" s="36">
        <f t="shared" si="30"/>
        <v>0</v>
      </c>
      <c r="AQ5111" s="37">
        <f t="shared" si="24"/>
        <v>0</v>
      </c>
      <c r="AR5111" s="38"/>
      <c r="AS5111" s="39">
        <f t="shared" si="31"/>
        <v>0</v>
      </c>
      <c r="AT5111" s="40">
        <f t="shared" si="31"/>
        <v>0</v>
      </c>
      <c r="AU5111" s="41">
        <f t="shared" si="25"/>
        <v>0</v>
      </c>
      <c r="AV5111" s="42">
        <f t="shared" si="32"/>
        <v>0</v>
      </c>
      <c r="AW5111" s="43">
        <f t="shared" si="33"/>
        <v>0</v>
      </c>
      <c r="AX5111" s="44"/>
      <c r="AY5111" s="45">
        <f t="shared" si="26"/>
        <v>0</v>
      </c>
      <c r="AZ5111" s="7"/>
    </row>
    <row r="5112" spans="1:52">
      <c r="A5112" s="212" t="str">
        <f>IF(AND(ISBLANK(D5112),ISBLANK(E5112)),"",IF(ISBLANK(D5112),VLOOKUP(E5112,'[2]Wheels €'!$A:$J,2,FALSE),IF(ISBLANK(E5112),VLOOKUP(D5112,'[2]Wheels €'!$A:$J,2,FALSE),VLOOKUP(D5112,'[2]Wheels €'!$A:$J,2,FALSE))))</f>
        <v/>
      </c>
      <c r="B5112" s="8" t="str">
        <f>IF(ISBLANK(D5112),"",VLOOKUP(D5112,'[2]Wheels €'!A:J,3,FALSE))</f>
        <v/>
      </c>
      <c r="C5112" s="8" t="str">
        <f>IF(ISBLANK(E5112),"",VLOOKUP(E5112,'[2]Wheels €'!A:J,3,FALSE))</f>
        <v/>
      </c>
      <c r="D5112" s="9"/>
      <c r="E5112" s="9"/>
      <c r="F5112" s="10"/>
      <c r="G5112" s="11"/>
      <c r="H5112" s="12"/>
      <c r="I5112" s="13"/>
      <c r="J5112" s="14"/>
      <c r="K5112" s="15"/>
      <c r="L5112" s="16"/>
      <c r="M5112" s="16"/>
      <c r="N5112" s="16"/>
      <c r="O5112" s="17" t="str">
        <f t="shared" si="27"/>
        <v/>
      </c>
      <c r="P5112" s="18"/>
      <c r="Q5112" s="18"/>
      <c r="R5112" s="18"/>
      <c r="S5112" s="18"/>
      <c r="T5112" s="19"/>
      <c r="U5112" s="14"/>
      <c r="V5112" s="20"/>
      <c r="W5112" s="13"/>
      <c r="X5112" s="210"/>
      <c r="Y5112" s="22"/>
      <c r="Z5112" s="23"/>
      <c r="AA5112" s="24"/>
      <c r="AB5112" s="25"/>
      <c r="AC5112" s="26"/>
      <c r="AD5112" s="23"/>
      <c r="AE5112" s="24"/>
      <c r="AF5112" s="26"/>
      <c r="AG5112" s="27"/>
      <c r="AH5112" s="28" t="str">
        <f>IF(ISBLANK(D5112),"0",IF(AG5112="EXW Romania",VLOOKUP(D5112,'[2]Wheels €'!$A:$J,9,FALSE),IF(AG5112="DDP Europe",VLOOKUP(D5112,'[2]Wheels €'!$A:$J,10,FALSE),IF(AG5112="EXW Asia",VLOOKUP(D5112,'[2]Wheels $'!$A:$L,9,FALSE),IF(AG5112="DAP Taiwan &amp; American ports",VLOOKUP(D5112,'[2]Wheels $'!$A:$L,10,FALSE),IF(AG5112="EXW Jalco (Asian Rims)",VLOOKUP(D5112,'[2]Wheels $'!$A:$L,11,FALSE),IF(AG5112="C&amp;F Taiwan (Asian Rims)",VLOOKUP(D5112,'[2]Wheels $'!$A:$L,12,FALSE),"")))))))</f>
        <v>0</v>
      </c>
      <c r="AI5112" s="29" t="str">
        <f>IF(ISBLANK(E5112),"0",IF(AG5112="EXW Romania",VLOOKUP(E5112,'[2]Wheels €'!$A:$J,9,FALSE),IF(AG5112="DDP Europe",VLOOKUP(E5112,'[2]Wheels €'!$A:$J,10,FALSE),IF(AG5112="EXW Asia",VLOOKUP(E5112,'[2]Wheels $'!$A:$L,9,FALSE),IF(AG5112="DAP Taiwan &amp; American ports",VLOOKUP(E5112,'[2]Wheels $'!$A:$L,10,FALSE),IF(AG5112="EXW Jalco (Asian Rims)",VLOOKUP(E5112,'[2]Wheels $'!$A:$L,11,FALSE),IF(AG5112="C&amp;F Taiwan (Asian Rims)",VLOOKUP(E5112,'[2]Wheels $'!$A:$L,12,FALSE),"")))))))</f>
        <v>0</v>
      </c>
      <c r="AJ5112" s="30">
        <f t="shared" si="28"/>
        <v>0</v>
      </c>
      <c r="AK5112" s="31">
        <f t="shared" si="34"/>
        <v>0</v>
      </c>
      <c r="AL5112" s="32">
        <f t="shared" si="29"/>
        <v>0</v>
      </c>
      <c r="AM5112" s="33">
        <f t="shared" si="23"/>
        <v>0</v>
      </c>
      <c r="AN5112" s="34"/>
      <c r="AO5112" s="35">
        <f t="shared" si="30"/>
        <v>0</v>
      </c>
      <c r="AP5112" s="36">
        <f t="shared" si="30"/>
        <v>0</v>
      </c>
      <c r="AQ5112" s="37">
        <f t="shared" si="24"/>
        <v>0</v>
      </c>
      <c r="AR5112" s="38"/>
      <c r="AS5112" s="39">
        <f t="shared" si="31"/>
        <v>0</v>
      </c>
      <c r="AT5112" s="40">
        <f t="shared" si="31"/>
        <v>0</v>
      </c>
      <c r="AU5112" s="41">
        <f t="shared" si="25"/>
        <v>0</v>
      </c>
      <c r="AV5112" s="42">
        <f t="shared" si="32"/>
        <v>0</v>
      </c>
      <c r="AW5112" s="43">
        <f t="shared" si="33"/>
        <v>0</v>
      </c>
      <c r="AX5112" s="44"/>
      <c r="AY5112" s="45">
        <f t="shared" si="26"/>
        <v>0</v>
      </c>
      <c r="AZ5112" s="7"/>
    </row>
    <row r="5113" spans="1:52">
      <c r="A5113" s="212" t="str">
        <f>IF(AND(ISBLANK(D5113),ISBLANK(E5113)),"",IF(ISBLANK(D5113),VLOOKUP(E5113,'[2]Wheels €'!$A:$J,2,FALSE),IF(ISBLANK(E5113),VLOOKUP(D5113,'[2]Wheels €'!$A:$J,2,FALSE),VLOOKUP(D5113,'[2]Wheels €'!$A:$J,2,FALSE))))</f>
        <v/>
      </c>
      <c r="B5113" s="8" t="str">
        <f>IF(ISBLANK(D5113),"",VLOOKUP(D5113,'[2]Wheels €'!A:J,3,FALSE))</f>
        <v/>
      </c>
      <c r="C5113" s="8" t="str">
        <f>IF(ISBLANK(E5113),"",VLOOKUP(E5113,'[2]Wheels €'!A:J,3,FALSE))</f>
        <v/>
      </c>
      <c r="D5113" s="9"/>
      <c r="E5113" s="9"/>
      <c r="F5113" s="10"/>
      <c r="G5113" s="11"/>
      <c r="H5113" s="12"/>
      <c r="I5113" s="13"/>
      <c r="J5113" s="14"/>
      <c r="K5113" s="15"/>
      <c r="L5113" s="16"/>
      <c r="M5113" s="16"/>
      <c r="N5113" s="16"/>
      <c r="O5113" s="17" t="str">
        <f t="shared" si="27"/>
        <v/>
      </c>
      <c r="P5113" s="18"/>
      <c r="Q5113" s="18"/>
      <c r="R5113" s="18"/>
      <c r="S5113" s="18"/>
      <c r="T5113" s="19"/>
      <c r="U5113" s="14"/>
      <c r="V5113" s="20"/>
      <c r="W5113" s="13"/>
      <c r="X5113" s="210"/>
      <c r="Y5113" s="22"/>
      <c r="Z5113" s="23"/>
      <c r="AA5113" s="24"/>
      <c r="AB5113" s="25"/>
      <c r="AC5113" s="26"/>
      <c r="AD5113" s="23"/>
      <c r="AE5113" s="24"/>
      <c r="AF5113" s="26"/>
      <c r="AG5113" s="27"/>
      <c r="AH5113" s="28" t="str">
        <f>IF(ISBLANK(D5113),"0",IF(AG5113="EXW Romania",VLOOKUP(D5113,'[2]Wheels €'!$A:$J,9,FALSE),IF(AG5113="DDP Europe",VLOOKUP(D5113,'[2]Wheels €'!$A:$J,10,FALSE),IF(AG5113="EXW Asia",VLOOKUP(D5113,'[2]Wheels $'!$A:$L,9,FALSE),IF(AG5113="DAP Taiwan &amp; American ports",VLOOKUP(D5113,'[2]Wheels $'!$A:$L,10,FALSE),IF(AG5113="EXW Jalco (Asian Rims)",VLOOKUP(D5113,'[2]Wheels $'!$A:$L,11,FALSE),IF(AG5113="C&amp;F Taiwan (Asian Rims)",VLOOKUP(D5113,'[2]Wheels $'!$A:$L,12,FALSE),"")))))))</f>
        <v>0</v>
      </c>
      <c r="AI5113" s="29" t="str">
        <f>IF(ISBLANK(E5113),"0",IF(AG5113="EXW Romania",VLOOKUP(E5113,'[2]Wheels €'!$A:$J,9,FALSE),IF(AG5113="DDP Europe",VLOOKUP(E5113,'[2]Wheels €'!$A:$J,10,FALSE),IF(AG5113="EXW Asia",VLOOKUP(E5113,'[2]Wheels $'!$A:$L,9,FALSE),IF(AG5113="DAP Taiwan &amp; American ports",VLOOKUP(E5113,'[2]Wheels $'!$A:$L,10,FALSE),IF(AG5113="EXW Jalco (Asian Rims)",VLOOKUP(E5113,'[2]Wheels $'!$A:$L,11,FALSE),IF(AG5113="C&amp;F Taiwan (Asian Rims)",VLOOKUP(E5113,'[2]Wheels $'!$A:$L,12,FALSE),"")))))))</f>
        <v>0</v>
      </c>
      <c r="AJ5113" s="30">
        <f t="shared" si="28"/>
        <v>0</v>
      </c>
      <c r="AK5113" s="31">
        <f t="shared" si="34"/>
        <v>0</v>
      </c>
      <c r="AL5113" s="32">
        <f t="shared" si="29"/>
        <v>0</v>
      </c>
      <c r="AM5113" s="33">
        <f t="shared" si="23"/>
        <v>0</v>
      </c>
      <c r="AN5113" s="34"/>
      <c r="AO5113" s="35">
        <f t="shared" si="30"/>
        <v>0</v>
      </c>
      <c r="AP5113" s="36">
        <f t="shared" si="30"/>
        <v>0</v>
      </c>
      <c r="AQ5113" s="37">
        <f t="shared" si="24"/>
        <v>0</v>
      </c>
      <c r="AR5113" s="38"/>
      <c r="AS5113" s="39">
        <f t="shared" si="31"/>
        <v>0</v>
      </c>
      <c r="AT5113" s="40">
        <f t="shared" si="31"/>
        <v>0</v>
      </c>
      <c r="AU5113" s="41">
        <f t="shared" si="25"/>
        <v>0</v>
      </c>
      <c r="AV5113" s="42">
        <f t="shared" si="32"/>
        <v>0</v>
      </c>
      <c r="AW5113" s="43">
        <f t="shared" si="33"/>
        <v>0</v>
      </c>
      <c r="AX5113" s="44"/>
      <c r="AY5113" s="45">
        <f t="shared" si="26"/>
        <v>0</v>
      </c>
      <c r="AZ5113" s="7"/>
    </row>
    <row r="5114" spans="1:52">
      <c r="A5114" s="212" t="str">
        <f>IF(AND(ISBLANK(D5114),ISBLANK(E5114)),"",IF(ISBLANK(D5114),VLOOKUP(E5114,'[2]Wheels €'!$A:$J,2,FALSE),IF(ISBLANK(E5114),VLOOKUP(D5114,'[2]Wheels €'!$A:$J,2,FALSE),VLOOKUP(D5114,'[2]Wheels €'!$A:$J,2,FALSE))))</f>
        <v/>
      </c>
      <c r="B5114" s="8" t="str">
        <f>IF(ISBLANK(D5114),"",VLOOKUP(D5114,'[2]Wheels €'!A:J,3,FALSE))</f>
        <v/>
      </c>
      <c r="C5114" s="8" t="str">
        <f>IF(ISBLANK(E5114),"",VLOOKUP(E5114,'[2]Wheels €'!A:J,3,FALSE))</f>
        <v/>
      </c>
      <c r="D5114" s="9"/>
      <c r="E5114" s="9"/>
      <c r="F5114" s="10"/>
      <c r="G5114" s="11"/>
      <c r="H5114" s="12"/>
      <c r="I5114" s="13"/>
      <c r="J5114" s="14"/>
      <c r="K5114" s="15"/>
      <c r="L5114" s="16"/>
      <c r="M5114" s="16"/>
      <c r="N5114" s="16"/>
      <c r="O5114" s="17" t="str">
        <f t="shared" si="27"/>
        <v/>
      </c>
      <c r="P5114" s="18"/>
      <c r="Q5114" s="18"/>
      <c r="R5114" s="18"/>
      <c r="S5114" s="18"/>
      <c r="T5114" s="19"/>
      <c r="U5114" s="14"/>
      <c r="V5114" s="20"/>
      <c r="W5114" s="13"/>
      <c r="X5114" s="210"/>
      <c r="Y5114" s="22"/>
      <c r="Z5114" s="23"/>
      <c r="AA5114" s="24"/>
      <c r="AB5114" s="25"/>
      <c r="AC5114" s="26"/>
      <c r="AD5114" s="23"/>
      <c r="AE5114" s="24"/>
      <c r="AF5114" s="26"/>
      <c r="AG5114" s="27"/>
      <c r="AH5114" s="28" t="str">
        <f>IF(ISBLANK(D5114),"0",IF(AG5114="EXW Romania",VLOOKUP(D5114,'[2]Wheels €'!$A:$J,9,FALSE),IF(AG5114="DDP Europe",VLOOKUP(D5114,'[2]Wheels €'!$A:$J,10,FALSE),IF(AG5114="EXW Asia",VLOOKUP(D5114,'[2]Wheels $'!$A:$L,9,FALSE),IF(AG5114="DAP Taiwan &amp; American ports",VLOOKUP(D5114,'[2]Wheels $'!$A:$L,10,FALSE),IF(AG5114="EXW Jalco (Asian Rims)",VLOOKUP(D5114,'[2]Wheels $'!$A:$L,11,FALSE),IF(AG5114="C&amp;F Taiwan (Asian Rims)",VLOOKUP(D5114,'[2]Wheels $'!$A:$L,12,FALSE),"")))))))</f>
        <v>0</v>
      </c>
      <c r="AI5114" s="29" t="str">
        <f>IF(ISBLANK(E5114),"0",IF(AG5114="EXW Romania",VLOOKUP(E5114,'[2]Wheels €'!$A:$J,9,FALSE),IF(AG5114="DDP Europe",VLOOKUP(E5114,'[2]Wheels €'!$A:$J,10,FALSE),IF(AG5114="EXW Asia",VLOOKUP(E5114,'[2]Wheels $'!$A:$L,9,FALSE),IF(AG5114="DAP Taiwan &amp; American ports",VLOOKUP(E5114,'[2]Wheels $'!$A:$L,10,FALSE),IF(AG5114="EXW Jalco (Asian Rims)",VLOOKUP(E5114,'[2]Wheels $'!$A:$L,11,FALSE),IF(AG5114="C&amp;F Taiwan (Asian Rims)",VLOOKUP(E5114,'[2]Wheels $'!$A:$L,12,FALSE),"")))))))</f>
        <v>0</v>
      </c>
      <c r="AJ5114" s="30">
        <f t="shared" si="28"/>
        <v>0</v>
      </c>
      <c r="AK5114" s="31">
        <f t="shared" si="34"/>
        <v>0</v>
      </c>
      <c r="AL5114" s="32">
        <f t="shared" si="29"/>
        <v>0</v>
      </c>
      <c r="AM5114" s="33">
        <f t="shared" si="23"/>
        <v>0</v>
      </c>
      <c r="AN5114" s="34"/>
      <c r="AO5114" s="35">
        <f t="shared" si="30"/>
        <v>0</v>
      </c>
      <c r="AP5114" s="36">
        <f t="shared" si="30"/>
        <v>0</v>
      </c>
      <c r="AQ5114" s="37">
        <f t="shared" si="24"/>
        <v>0</v>
      </c>
      <c r="AR5114" s="38"/>
      <c r="AS5114" s="39">
        <f t="shared" si="31"/>
        <v>0</v>
      </c>
      <c r="AT5114" s="40">
        <f t="shared" si="31"/>
        <v>0</v>
      </c>
      <c r="AU5114" s="41">
        <f t="shared" si="25"/>
        <v>0</v>
      </c>
      <c r="AV5114" s="42">
        <f t="shared" si="32"/>
        <v>0</v>
      </c>
      <c r="AW5114" s="43">
        <f t="shared" si="33"/>
        <v>0</v>
      </c>
      <c r="AX5114" s="44"/>
      <c r="AY5114" s="45">
        <f t="shared" si="26"/>
        <v>0</v>
      </c>
      <c r="AZ5114" s="7"/>
    </row>
    <row r="5115" spans="1:52">
      <c r="A5115" s="212" t="str">
        <f>IF(AND(ISBLANK(D5115),ISBLANK(E5115)),"",IF(ISBLANK(D5115),VLOOKUP(E5115,'[2]Wheels €'!$A:$J,2,FALSE),IF(ISBLANK(E5115),VLOOKUP(D5115,'[2]Wheels €'!$A:$J,2,FALSE),VLOOKUP(D5115,'[2]Wheels €'!$A:$J,2,FALSE))))</f>
        <v/>
      </c>
      <c r="B5115" s="8" t="str">
        <f>IF(ISBLANK(D5115),"",VLOOKUP(D5115,'[2]Wheels €'!A:J,3,FALSE))</f>
        <v/>
      </c>
      <c r="C5115" s="8" t="str">
        <f>IF(ISBLANK(E5115),"",VLOOKUP(E5115,'[2]Wheels €'!A:J,3,FALSE))</f>
        <v/>
      </c>
      <c r="D5115" s="9"/>
      <c r="E5115" s="9"/>
      <c r="F5115" s="10"/>
      <c r="G5115" s="11"/>
      <c r="H5115" s="12"/>
      <c r="I5115" s="13"/>
      <c r="J5115" s="14"/>
      <c r="K5115" s="15"/>
      <c r="L5115" s="16"/>
      <c r="M5115" s="16"/>
      <c r="N5115" s="16"/>
      <c r="O5115" s="17" t="str">
        <f t="shared" si="27"/>
        <v/>
      </c>
      <c r="P5115" s="18"/>
      <c r="Q5115" s="18"/>
      <c r="R5115" s="18"/>
      <c r="S5115" s="18"/>
      <c r="T5115" s="19"/>
      <c r="U5115" s="14"/>
      <c r="V5115" s="20"/>
      <c r="W5115" s="13"/>
      <c r="X5115" s="210"/>
      <c r="Y5115" s="22"/>
      <c r="Z5115" s="23"/>
      <c r="AA5115" s="24"/>
      <c r="AB5115" s="25"/>
      <c r="AC5115" s="26"/>
      <c r="AD5115" s="23"/>
      <c r="AE5115" s="24"/>
      <c r="AF5115" s="26"/>
      <c r="AG5115" s="27"/>
      <c r="AH5115" s="28" t="str">
        <f>IF(ISBLANK(D5115),"0",IF(AG5115="EXW Romania",VLOOKUP(D5115,'[2]Wheels €'!$A:$J,9,FALSE),IF(AG5115="DDP Europe",VLOOKUP(D5115,'[2]Wheels €'!$A:$J,10,FALSE),IF(AG5115="EXW Asia",VLOOKUP(D5115,'[2]Wheels $'!$A:$L,9,FALSE),IF(AG5115="DAP Taiwan &amp; American ports",VLOOKUP(D5115,'[2]Wheels $'!$A:$L,10,FALSE),IF(AG5115="EXW Jalco (Asian Rims)",VLOOKUP(D5115,'[2]Wheels $'!$A:$L,11,FALSE),IF(AG5115="C&amp;F Taiwan (Asian Rims)",VLOOKUP(D5115,'[2]Wheels $'!$A:$L,12,FALSE),"")))))))</f>
        <v>0</v>
      </c>
      <c r="AI5115" s="29" t="str">
        <f>IF(ISBLANK(E5115),"0",IF(AG5115="EXW Romania",VLOOKUP(E5115,'[2]Wheels €'!$A:$J,9,FALSE),IF(AG5115="DDP Europe",VLOOKUP(E5115,'[2]Wheels €'!$A:$J,10,FALSE),IF(AG5115="EXW Asia",VLOOKUP(E5115,'[2]Wheels $'!$A:$L,9,FALSE),IF(AG5115="DAP Taiwan &amp; American ports",VLOOKUP(E5115,'[2]Wheels $'!$A:$L,10,FALSE),IF(AG5115="EXW Jalco (Asian Rims)",VLOOKUP(E5115,'[2]Wheels $'!$A:$L,11,FALSE),IF(AG5115="C&amp;F Taiwan (Asian Rims)",VLOOKUP(E5115,'[2]Wheels $'!$A:$L,12,FALSE),"")))))))</f>
        <v>0</v>
      </c>
      <c r="AJ5115" s="30">
        <f t="shared" si="28"/>
        <v>0</v>
      </c>
      <c r="AK5115" s="31">
        <f t="shared" si="34"/>
        <v>0</v>
      </c>
      <c r="AL5115" s="32">
        <f t="shared" si="29"/>
        <v>0</v>
      </c>
      <c r="AM5115" s="33">
        <f t="shared" si="23"/>
        <v>0</v>
      </c>
      <c r="AN5115" s="34"/>
      <c r="AO5115" s="35">
        <f t="shared" si="30"/>
        <v>0</v>
      </c>
      <c r="AP5115" s="36">
        <f t="shared" si="30"/>
        <v>0</v>
      </c>
      <c r="AQ5115" s="37">
        <f t="shared" si="24"/>
        <v>0</v>
      </c>
      <c r="AR5115" s="38"/>
      <c r="AS5115" s="39">
        <f t="shared" si="31"/>
        <v>0</v>
      </c>
      <c r="AT5115" s="40">
        <f t="shared" si="31"/>
        <v>0</v>
      </c>
      <c r="AU5115" s="41">
        <f t="shared" si="25"/>
        <v>0</v>
      </c>
      <c r="AV5115" s="42">
        <f t="shared" si="32"/>
        <v>0</v>
      </c>
      <c r="AW5115" s="43">
        <f t="shared" si="33"/>
        <v>0</v>
      </c>
      <c r="AX5115" s="44"/>
      <c r="AY5115" s="45">
        <f t="shared" si="26"/>
        <v>0</v>
      </c>
      <c r="AZ5115" s="7"/>
    </row>
    <row r="5116" spans="1:52">
      <c r="A5116" s="212" t="str">
        <f>IF(AND(ISBLANK(D5116),ISBLANK(E5116)),"",IF(ISBLANK(D5116),VLOOKUP(E5116,'[2]Wheels €'!$A:$J,2,FALSE),IF(ISBLANK(E5116),VLOOKUP(D5116,'[2]Wheels €'!$A:$J,2,FALSE),VLOOKUP(D5116,'[2]Wheels €'!$A:$J,2,FALSE))))</f>
        <v/>
      </c>
      <c r="B5116" s="8" t="str">
        <f>IF(ISBLANK(D5116),"",VLOOKUP(D5116,'[2]Wheels €'!A:J,3,FALSE))</f>
        <v/>
      </c>
      <c r="C5116" s="8" t="str">
        <f>IF(ISBLANK(E5116),"",VLOOKUP(E5116,'[2]Wheels €'!A:J,3,FALSE))</f>
        <v/>
      </c>
      <c r="D5116" s="9"/>
      <c r="E5116" s="9"/>
      <c r="F5116" s="10"/>
      <c r="G5116" s="11"/>
      <c r="H5116" s="12"/>
      <c r="I5116" s="13"/>
      <c r="J5116" s="14"/>
      <c r="K5116" s="15"/>
      <c r="L5116" s="16"/>
      <c r="M5116" s="16"/>
      <c r="N5116" s="16"/>
      <c r="O5116" s="17" t="str">
        <f t="shared" si="27"/>
        <v/>
      </c>
      <c r="P5116" s="18"/>
      <c r="Q5116" s="18"/>
      <c r="R5116" s="18"/>
      <c r="S5116" s="18"/>
      <c r="T5116" s="19"/>
      <c r="U5116" s="14"/>
      <c r="V5116" s="20"/>
      <c r="W5116" s="13"/>
      <c r="X5116" s="210"/>
      <c r="Y5116" s="22"/>
      <c r="Z5116" s="23"/>
      <c r="AA5116" s="24"/>
      <c r="AB5116" s="25"/>
      <c r="AC5116" s="26"/>
      <c r="AD5116" s="23"/>
      <c r="AE5116" s="24"/>
      <c r="AF5116" s="26"/>
      <c r="AG5116" s="27"/>
      <c r="AH5116" s="28" t="str">
        <f>IF(ISBLANK(D5116),"0",IF(AG5116="EXW Romania",VLOOKUP(D5116,'[2]Wheels €'!$A:$J,9,FALSE),IF(AG5116="DDP Europe",VLOOKUP(D5116,'[2]Wheels €'!$A:$J,10,FALSE),IF(AG5116="EXW Asia",VLOOKUP(D5116,'[2]Wheels $'!$A:$L,9,FALSE),IF(AG5116="DAP Taiwan &amp; American ports",VLOOKUP(D5116,'[2]Wheels $'!$A:$L,10,FALSE),IF(AG5116="EXW Jalco (Asian Rims)",VLOOKUP(D5116,'[2]Wheels $'!$A:$L,11,FALSE),IF(AG5116="C&amp;F Taiwan (Asian Rims)",VLOOKUP(D5116,'[2]Wheels $'!$A:$L,12,FALSE),"")))))))</f>
        <v>0</v>
      </c>
      <c r="AI5116" s="29" t="str">
        <f>IF(ISBLANK(E5116),"0",IF(AG5116="EXW Romania",VLOOKUP(E5116,'[2]Wheels €'!$A:$J,9,FALSE),IF(AG5116="DDP Europe",VLOOKUP(E5116,'[2]Wheels €'!$A:$J,10,FALSE),IF(AG5116="EXW Asia",VLOOKUP(E5116,'[2]Wheels $'!$A:$L,9,FALSE),IF(AG5116="DAP Taiwan &amp; American ports",VLOOKUP(E5116,'[2]Wheels $'!$A:$L,10,FALSE),IF(AG5116="EXW Jalco (Asian Rims)",VLOOKUP(E5116,'[2]Wheels $'!$A:$L,11,FALSE),IF(AG5116="C&amp;F Taiwan (Asian Rims)",VLOOKUP(E5116,'[2]Wheels $'!$A:$L,12,FALSE),"")))))))</f>
        <v>0</v>
      </c>
      <c r="AJ5116" s="30">
        <f t="shared" si="28"/>
        <v>0</v>
      </c>
      <c r="AK5116" s="31">
        <f t="shared" si="34"/>
        <v>0</v>
      </c>
      <c r="AL5116" s="32">
        <f t="shared" si="29"/>
        <v>0</v>
      </c>
      <c r="AM5116" s="33">
        <f t="shared" si="23"/>
        <v>0</v>
      </c>
      <c r="AN5116" s="34"/>
      <c r="AO5116" s="35">
        <f t="shared" si="30"/>
        <v>0</v>
      </c>
      <c r="AP5116" s="36">
        <f t="shared" si="30"/>
        <v>0</v>
      </c>
      <c r="AQ5116" s="37">
        <f t="shared" si="24"/>
        <v>0</v>
      </c>
      <c r="AR5116" s="38"/>
      <c r="AS5116" s="39">
        <f t="shared" si="31"/>
        <v>0</v>
      </c>
      <c r="AT5116" s="40">
        <f t="shared" si="31"/>
        <v>0</v>
      </c>
      <c r="AU5116" s="41">
        <f t="shared" si="25"/>
        <v>0</v>
      </c>
      <c r="AV5116" s="42">
        <f t="shared" si="32"/>
        <v>0</v>
      </c>
      <c r="AW5116" s="43">
        <f t="shared" si="33"/>
        <v>0</v>
      </c>
      <c r="AX5116" s="44"/>
      <c r="AY5116" s="45">
        <f t="shared" si="26"/>
        <v>0</v>
      </c>
      <c r="AZ5116" s="7"/>
    </row>
    <row r="5117" spans="1:52">
      <c r="A5117" s="212" t="str">
        <f>IF(AND(ISBLANK(D5117),ISBLANK(E5117)),"",IF(ISBLANK(D5117),VLOOKUP(E5117,'[2]Wheels €'!$A:$J,2,FALSE),IF(ISBLANK(E5117),VLOOKUP(D5117,'[2]Wheels €'!$A:$J,2,FALSE),VLOOKUP(D5117,'[2]Wheels €'!$A:$J,2,FALSE))))</f>
        <v/>
      </c>
      <c r="B5117" s="8" t="str">
        <f>IF(ISBLANK(D5117),"",VLOOKUP(D5117,'[2]Wheels €'!A:J,3,FALSE))</f>
        <v/>
      </c>
      <c r="C5117" s="8" t="str">
        <f>IF(ISBLANK(E5117),"",VLOOKUP(E5117,'[2]Wheels €'!A:J,3,FALSE))</f>
        <v/>
      </c>
      <c r="D5117" s="9"/>
      <c r="E5117" s="9"/>
      <c r="F5117" s="10"/>
      <c r="G5117" s="11"/>
      <c r="H5117" s="12"/>
      <c r="I5117" s="13"/>
      <c r="J5117" s="14"/>
      <c r="K5117" s="15"/>
      <c r="L5117" s="16"/>
      <c r="M5117" s="16"/>
      <c r="N5117" s="16"/>
      <c r="O5117" s="17" t="str">
        <f t="shared" si="27"/>
        <v/>
      </c>
      <c r="P5117" s="18"/>
      <c r="Q5117" s="18"/>
      <c r="R5117" s="18"/>
      <c r="S5117" s="18"/>
      <c r="T5117" s="19"/>
      <c r="U5117" s="14"/>
      <c r="V5117" s="20"/>
      <c r="W5117" s="13"/>
      <c r="X5117" s="210"/>
      <c r="Y5117" s="22"/>
      <c r="Z5117" s="23"/>
      <c r="AA5117" s="24"/>
      <c r="AB5117" s="25"/>
      <c r="AC5117" s="26"/>
      <c r="AD5117" s="23"/>
      <c r="AE5117" s="24"/>
      <c r="AF5117" s="26"/>
      <c r="AG5117" s="27"/>
      <c r="AH5117" s="28" t="str">
        <f>IF(ISBLANK(D5117),"0",IF(AG5117="EXW Romania",VLOOKUP(D5117,'[2]Wheels €'!$A:$J,9,FALSE),IF(AG5117="DDP Europe",VLOOKUP(D5117,'[2]Wheels €'!$A:$J,10,FALSE),IF(AG5117="EXW Asia",VLOOKUP(D5117,'[2]Wheels $'!$A:$L,9,FALSE),IF(AG5117="DAP Taiwan &amp; American ports",VLOOKUP(D5117,'[2]Wheels $'!$A:$L,10,FALSE),IF(AG5117="EXW Jalco (Asian Rims)",VLOOKUP(D5117,'[2]Wheels $'!$A:$L,11,FALSE),IF(AG5117="C&amp;F Taiwan (Asian Rims)",VLOOKUP(D5117,'[2]Wheels $'!$A:$L,12,FALSE),"")))))))</f>
        <v>0</v>
      </c>
      <c r="AI5117" s="29" t="str">
        <f>IF(ISBLANK(E5117),"0",IF(AG5117="EXW Romania",VLOOKUP(E5117,'[2]Wheels €'!$A:$J,9,FALSE),IF(AG5117="DDP Europe",VLOOKUP(E5117,'[2]Wheels €'!$A:$J,10,FALSE),IF(AG5117="EXW Asia",VLOOKUP(E5117,'[2]Wheels $'!$A:$L,9,FALSE),IF(AG5117="DAP Taiwan &amp; American ports",VLOOKUP(E5117,'[2]Wheels $'!$A:$L,10,FALSE),IF(AG5117="EXW Jalco (Asian Rims)",VLOOKUP(E5117,'[2]Wheels $'!$A:$L,11,FALSE),IF(AG5117="C&amp;F Taiwan (Asian Rims)",VLOOKUP(E5117,'[2]Wheels $'!$A:$L,12,FALSE),"")))))))</f>
        <v>0</v>
      </c>
      <c r="AJ5117" s="30">
        <f t="shared" si="28"/>
        <v>0</v>
      </c>
      <c r="AK5117" s="31">
        <f t="shared" si="34"/>
        <v>0</v>
      </c>
      <c r="AL5117" s="32">
        <f t="shared" si="29"/>
        <v>0</v>
      </c>
      <c r="AM5117" s="33">
        <f t="shared" si="23"/>
        <v>0</v>
      </c>
      <c r="AN5117" s="34"/>
      <c r="AO5117" s="35">
        <f t="shared" si="30"/>
        <v>0</v>
      </c>
      <c r="AP5117" s="36">
        <f t="shared" si="30"/>
        <v>0</v>
      </c>
      <c r="AQ5117" s="37">
        <f t="shared" si="24"/>
        <v>0</v>
      </c>
      <c r="AR5117" s="38"/>
      <c r="AS5117" s="39">
        <f t="shared" si="31"/>
        <v>0</v>
      </c>
      <c r="AT5117" s="40">
        <f t="shared" si="31"/>
        <v>0</v>
      </c>
      <c r="AU5117" s="41">
        <f t="shared" si="25"/>
        <v>0</v>
      </c>
      <c r="AV5117" s="42">
        <f t="shared" si="32"/>
        <v>0</v>
      </c>
      <c r="AW5117" s="43">
        <f t="shared" si="33"/>
        <v>0</v>
      </c>
      <c r="AX5117" s="44"/>
      <c r="AY5117" s="45">
        <f t="shared" si="26"/>
        <v>0</v>
      </c>
      <c r="AZ5117" s="7"/>
    </row>
    <row r="5118" spans="1:52">
      <c r="A5118" s="212" t="str">
        <f>IF(AND(ISBLANK(D5118),ISBLANK(E5118)),"",IF(ISBLANK(D5118),VLOOKUP(E5118,'[2]Wheels €'!$A:$J,2,FALSE),IF(ISBLANK(E5118),VLOOKUP(D5118,'[2]Wheels €'!$A:$J,2,FALSE),VLOOKUP(D5118,'[2]Wheels €'!$A:$J,2,FALSE))))</f>
        <v/>
      </c>
      <c r="B5118" s="8" t="str">
        <f>IF(ISBLANK(D5118),"",VLOOKUP(D5118,'[2]Wheels €'!A:J,3,FALSE))</f>
        <v/>
      </c>
      <c r="C5118" s="8" t="str">
        <f>IF(ISBLANK(E5118),"",VLOOKUP(E5118,'[2]Wheels €'!A:J,3,FALSE))</f>
        <v/>
      </c>
      <c r="D5118" s="9"/>
      <c r="E5118" s="9"/>
      <c r="F5118" s="10"/>
      <c r="G5118" s="11"/>
      <c r="H5118" s="12"/>
      <c r="I5118" s="13"/>
      <c r="J5118" s="14"/>
      <c r="K5118" s="15"/>
      <c r="L5118" s="16"/>
      <c r="M5118" s="16"/>
      <c r="N5118" s="16"/>
      <c r="O5118" s="17" t="str">
        <f t="shared" si="27"/>
        <v/>
      </c>
      <c r="P5118" s="18"/>
      <c r="Q5118" s="18"/>
      <c r="R5118" s="18"/>
      <c r="S5118" s="18"/>
      <c r="T5118" s="19"/>
      <c r="U5118" s="14"/>
      <c r="V5118" s="20"/>
      <c r="W5118" s="13"/>
      <c r="X5118" s="210"/>
      <c r="Y5118" s="22"/>
      <c r="Z5118" s="23"/>
      <c r="AA5118" s="24"/>
      <c r="AB5118" s="25"/>
      <c r="AC5118" s="26"/>
      <c r="AD5118" s="23"/>
      <c r="AE5118" s="24"/>
      <c r="AF5118" s="26"/>
      <c r="AG5118" s="27"/>
      <c r="AH5118" s="28" t="str">
        <f>IF(ISBLANK(D5118),"0",IF(AG5118="EXW Romania",VLOOKUP(D5118,'[2]Wheels €'!$A:$J,9,FALSE),IF(AG5118="DDP Europe",VLOOKUP(D5118,'[2]Wheels €'!$A:$J,10,FALSE),IF(AG5118="EXW Asia",VLOOKUP(D5118,'[2]Wheels $'!$A:$L,9,FALSE),IF(AG5118="DAP Taiwan &amp; American ports",VLOOKUP(D5118,'[2]Wheels $'!$A:$L,10,FALSE),IF(AG5118="EXW Jalco (Asian Rims)",VLOOKUP(D5118,'[2]Wheels $'!$A:$L,11,FALSE),IF(AG5118="C&amp;F Taiwan (Asian Rims)",VLOOKUP(D5118,'[2]Wheels $'!$A:$L,12,FALSE),"")))))))</f>
        <v>0</v>
      </c>
      <c r="AI5118" s="29" t="str">
        <f>IF(ISBLANK(E5118),"0",IF(AG5118="EXW Romania",VLOOKUP(E5118,'[2]Wheels €'!$A:$J,9,FALSE),IF(AG5118="DDP Europe",VLOOKUP(E5118,'[2]Wheels €'!$A:$J,10,FALSE),IF(AG5118="EXW Asia",VLOOKUP(E5118,'[2]Wheels $'!$A:$L,9,FALSE),IF(AG5118="DAP Taiwan &amp; American ports",VLOOKUP(E5118,'[2]Wheels $'!$A:$L,10,FALSE),IF(AG5118="EXW Jalco (Asian Rims)",VLOOKUP(E5118,'[2]Wheels $'!$A:$L,11,FALSE),IF(AG5118="C&amp;F Taiwan (Asian Rims)",VLOOKUP(E5118,'[2]Wheels $'!$A:$L,12,FALSE),"")))))))</f>
        <v>0</v>
      </c>
      <c r="AJ5118" s="30">
        <f t="shared" si="28"/>
        <v>0</v>
      </c>
      <c r="AK5118" s="31">
        <f t="shared" si="34"/>
        <v>0</v>
      </c>
      <c r="AL5118" s="32">
        <f t="shared" si="29"/>
        <v>0</v>
      </c>
      <c r="AM5118" s="33">
        <f t="shared" si="23"/>
        <v>0</v>
      </c>
      <c r="AN5118" s="34"/>
      <c r="AO5118" s="35">
        <f t="shared" si="30"/>
        <v>0</v>
      </c>
      <c r="AP5118" s="36">
        <f t="shared" si="30"/>
        <v>0</v>
      </c>
      <c r="AQ5118" s="37">
        <f t="shared" si="24"/>
        <v>0</v>
      </c>
      <c r="AR5118" s="38"/>
      <c r="AS5118" s="39">
        <f t="shared" si="31"/>
        <v>0</v>
      </c>
      <c r="AT5118" s="40">
        <f t="shared" si="31"/>
        <v>0</v>
      </c>
      <c r="AU5118" s="41">
        <f t="shared" si="25"/>
        <v>0</v>
      </c>
      <c r="AV5118" s="42">
        <f t="shared" si="32"/>
        <v>0</v>
      </c>
      <c r="AW5118" s="43">
        <f t="shared" si="33"/>
        <v>0</v>
      </c>
      <c r="AX5118" s="44"/>
      <c r="AY5118" s="45">
        <f t="shared" si="26"/>
        <v>0</v>
      </c>
      <c r="AZ5118" s="7"/>
    </row>
    <row r="5119" spans="1:52">
      <c r="A5119" s="212" t="str">
        <f>IF(AND(ISBLANK(D5119),ISBLANK(E5119)),"",IF(ISBLANK(D5119),VLOOKUP(E5119,'[2]Wheels €'!$A:$J,2,FALSE),IF(ISBLANK(E5119),VLOOKUP(D5119,'[2]Wheels €'!$A:$J,2,FALSE),VLOOKUP(D5119,'[2]Wheels €'!$A:$J,2,FALSE))))</f>
        <v/>
      </c>
      <c r="B5119" s="8" t="str">
        <f>IF(ISBLANK(D5119),"",VLOOKUP(D5119,'[2]Wheels €'!A:J,3,FALSE))</f>
        <v/>
      </c>
      <c r="C5119" s="8" t="str">
        <f>IF(ISBLANK(E5119),"",VLOOKUP(E5119,'[2]Wheels €'!A:J,3,FALSE))</f>
        <v/>
      </c>
      <c r="D5119" s="9"/>
      <c r="E5119" s="9"/>
      <c r="F5119" s="10"/>
      <c r="G5119" s="11"/>
      <c r="H5119" s="12"/>
      <c r="I5119" s="13"/>
      <c r="J5119" s="14"/>
      <c r="K5119" s="15"/>
      <c r="L5119" s="16"/>
      <c r="M5119" s="16"/>
      <c r="N5119" s="16"/>
      <c r="O5119" s="17" t="str">
        <f t="shared" si="27"/>
        <v/>
      </c>
      <c r="P5119" s="18"/>
      <c r="Q5119" s="18"/>
      <c r="R5119" s="18"/>
      <c r="S5119" s="18"/>
      <c r="T5119" s="19"/>
      <c r="U5119" s="14"/>
      <c r="V5119" s="20"/>
      <c r="W5119" s="13"/>
      <c r="X5119" s="210"/>
      <c r="Y5119" s="22"/>
      <c r="Z5119" s="23"/>
      <c r="AA5119" s="24"/>
      <c r="AB5119" s="25"/>
      <c r="AC5119" s="26"/>
      <c r="AD5119" s="23"/>
      <c r="AE5119" s="24"/>
      <c r="AF5119" s="26"/>
      <c r="AG5119" s="27"/>
      <c r="AH5119" s="28" t="str">
        <f>IF(ISBLANK(D5119),"0",IF(AG5119="EXW Romania",VLOOKUP(D5119,'[2]Wheels €'!$A:$J,9,FALSE),IF(AG5119="DDP Europe",VLOOKUP(D5119,'[2]Wheels €'!$A:$J,10,FALSE),IF(AG5119="EXW Asia",VLOOKUP(D5119,'[2]Wheels $'!$A:$L,9,FALSE),IF(AG5119="DAP Taiwan &amp; American ports",VLOOKUP(D5119,'[2]Wheels $'!$A:$L,10,FALSE),IF(AG5119="EXW Jalco (Asian Rims)",VLOOKUP(D5119,'[2]Wheels $'!$A:$L,11,FALSE),IF(AG5119="C&amp;F Taiwan (Asian Rims)",VLOOKUP(D5119,'[2]Wheels $'!$A:$L,12,FALSE),"")))))))</f>
        <v>0</v>
      </c>
      <c r="AI5119" s="29" t="str">
        <f>IF(ISBLANK(E5119),"0",IF(AG5119="EXW Romania",VLOOKUP(E5119,'[2]Wheels €'!$A:$J,9,FALSE),IF(AG5119="DDP Europe",VLOOKUP(E5119,'[2]Wheels €'!$A:$J,10,FALSE),IF(AG5119="EXW Asia",VLOOKUP(E5119,'[2]Wheels $'!$A:$L,9,FALSE),IF(AG5119="DAP Taiwan &amp; American ports",VLOOKUP(E5119,'[2]Wheels $'!$A:$L,10,FALSE),IF(AG5119="EXW Jalco (Asian Rims)",VLOOKUP(E5119,'[2]Wheels $'!$A:$L,11,FALSE),IF(AG5119="C&amp;F Taiwan (Asian Rims)",VLOOKUP(E5119,'[2]Wheels $'!$A:$L,12,FALSE),"")))))))</f>
        <v>0</v>
      </c>
      <c r="AJ5119" s="30">
        <f t="shared" si="28"/>
        <v>0</v>
      </c>
      <c r="AK5119" s="31">
        <f t="shared" si="34"/>
        <v>0</v>
      </c>
      <c r="AL5119" s="32">
        <f t="shared" si="29"/>
        <v>0</v>
      </c>
      <c r="AM5119" s="33">
        <f t="shared" si="23"/>
        <v>0</v>
      </c>
      <c r="AN5119" s="34"/>
      <c r="AO5119" s="35">
        <f t="shared" si="30"/>
        <v>0</v>
      </c>
      <c r="AP5119" s="36">
        <f t="shared" si="30"/>
        <v>0</v>
      </c>
      <c r="AQ5119" s="37">
        <f t="shared" si="24"/>
        <v>0</v>
      </c>
      <c r="AR5119" s="38"/>
      <c r="AS5119" s="39">
        <f t="shared" si="31"/>
        <v>0</v>
      </c>
      <c r="AT5119" s="40">
        <f t="shared" si="31"/>
        <v>0</v>
      </c>
      <c r="AU5119" s="41">
        <f t="shared" si="25"/>
        <v>0</v>
      </c>
      <c r="AV5119" s="42">
        <f t="shared" si="32"/>
        <v>0</v>
      </c>
      <c r="AW5119" s="43">
        <f t="shared" si="33"/>
        <v>0</v>
      </c>
      <c r="AX5119" s="44"/>
      <c r="AY5119" s="45">
        <f t="shared" si="26"/>
        <v>0</v>
      </c>
      <c r="AZ5119" s="7"/>
    </row>
    <row r="5120" spans="1:52">
      <c r="A5120" s="212" t="str">
        <f>IF(AND(ISBLANK(D5120),ISBLANK(E5120)),"",IF(ISBLANK(D5120),VLOOKUP(E5120,'[2]Wheels €'!$A:$J,2,FALSE),IF(ISBLANK(E5120),VLOOKUP(D5120,'[2]Wheels €'!$A:$J,2,FALSE),VLOOKUP(D5120,'[2]Wheels €'!$A:$J,2,FALSE))))</f>
        <v/>
      </c>
      <c r="B5120" s="8" t="str">
        <f>IF(ISBLANK(D5120),"",VLOOKUP(D5120,'[2]Wheels €'!A:J,3,FALSE))</f>
        <v/>
      </c>
      <c r="C5120" s="8" t="str">
        <f>IF(ISBLANK(E5120),"",VLOOKUP(E5120,'[2]Wheels €'!A:J,3,FALSE))</f>
        <v/>
      </c>
      <c r="D5120" s="9"/>
      <c r="E5120" s="9"/>
      <c r="F5120" s="10"/>
      <c r="G5120" s="11"/>
      <c r="H5120" s="12"/>
      <c r="I5120" s="13"/>
      <c r="J5120" s="14"/>
      <c r="K5120" s="15"/>
      <c r="L5120" s="16"/>
      <c r="M5120" s="16"/>
      <c r="N5120" s="16"/>
      <c r="O5120" s="17" t="str">
        <f t="shared" si="27"/>
        <v/>
      </c>
      <c r="P5120" s="18"/>
      <c r="Q5120" s="18"/>
      <c r="R5120" s="18"/>
      <c r="S5120" s="18"/>
      <c r="T5120" s="19"/>
      <c r="U5120" s="14"/>
      <c r="V5120" s="20"/>
      <c r="W5120" s="13"/>
      <c r="X5120" s="210"/>
      <c r="Y5120" s="22"/>
      <c r="Z5120" s="23"/>
      <c r="AA5120" s="24"/>
      <c r="AB5120" s="25"/>
      <c r="AC5120" s="26"/>
      <c r="AD5120" s="23"/>
      <c r="AE5120" s="24"/>
      <c r="AF5120" s="26"/>
      <c r="AG5120" s="27"/>
      <c r="AH5120" s="28" t="str">
        <f>IF(ISBLANK(D5120),"0",IF(AG5120="EXW Romania",VLOOKUP(D5120,'[2]Wheels €'!$A:$J,9,FALSE),IF(AG5120="DDP Europe",VLOOKUP(D5120,'[2]Wheels €'!$A:$J,10,FALSE),IF(AG5120="EXW Asia",VLOOKUP(D5120,'[2]Wheels $'!$A:$L,9,FALSE),IF(AG5120="DAP Taiwan &amp; American ports",VLOOKUP(D5120,'[2]Wheels $'!$A:$L,10,FALSE),IF(AG5120="EXW Jalco (Asian Rims)",VLOOKUP(D5120,'[2]Wheels $'!$A:$L,11,FALSE),IF(AG5120="C&amp;F Taiwan (Asian Rims)",VLOOKUP(D5120,'[2]Wheels $'!$A:$L,12,FALSE),"")))))))</f>
        <v>0</v>
      </c>
      <c r="AI5120" s="29" t="str">
        <f>IF(ISBLANK(E5120),"0",IF(AG5120="EXW Romania",VLOOKUP(E5120,'[2]Wheels €'!$A:$J,9,FALSE),IF(AG5120="DDP Europe",VLOOKUP(E5120,'[2]Wheels €'!$A:$J,10,FALSE),IF(AG5120="EXW Asia",VLOOKUP(E5120,'[2]Wheels $'!$A:$L,9,FALSE),IF(AG5120="DAP Taiwan &amp; American ports",VLOOKUP(E5120,'[2]Wheels $'!$A:$L,10,FALSE),IF(AG5120="EXW Jalco (Asian Rims)",VLOOKUP(E5120,'[2]Wheels $'!$A:$L,11,FALSE),IF(AG5120="C&amp;F Taiwan (Asian Rims)",VLOOKUP(E5120,'[2]Wheels $'!$A:$L,12,FALSE),"")))))))</f>
        <v>0</v>
      </c>
      <c r="AJ5120" s="30">
        <f t="shared" si="28"/>
        <v>0</v>
      </c>
      <c r="AK5120" s="31">
        <f t="shared" si="34"/>
        <v>0</v>
      </c>
      <c r="AL5120" s="32">
        <f t="shared" si="29"/>
        <v>0</v>
      </c>
      <c r="AM5120" s="33">
        <f t="shared" si="23"/>
        <v>0</v>
      </c>
      <c r="AN5120" s="34"/>
      <c r="AO5120" s="35">
        <f t="shared" si="30"/>
        <v>0</v>
      </c>
      <c r="AP5120" s="36">
        <f t="shared" si="30"/>
        <v>0</v>
      </c>
      <c r="AQ5120" s="37">
        <f t="shared" si="24"/>
        <v>0</v>
      </c>
      <c r="AR5120" s="38"/>
      <c r="AS5120" s="39">
        <f t="shared" si="31"/>
        <v>0</v>
      </c>
      <c r="AT5120" s="40">
        <f t="shared" si="31"/>
        <v>0</v>
      </c>
      <c r="AU5120" s="41">
        <f t="shared" si="25"/>
        <v>0</v>
      </c>
      <c r="AV5120" s="42">
        <f t="shared" si="32"/>
        <v>0</v>
      </c>
      <c r="AW5120" s="43">
        <f t="shared" si="33"/>
        <v>0</v>
      </c>
      <c r="AX5120" s="44"/>
      <c r="AY5120" s="45">
        <f t="shared" si="26"/>
        <v>0</v>
      </c>
      <c r="AZ5120" s="7"/>
    </row>
    <row r="5121" spans="1:52">
      <c r="A5121" s="212" t="str">
        <f>IF(AND(ISBLANK(D5121),ISBLANK(E5121)),"",IF(ISBLANK(D5121),VLOOKUP(E5121,'[2]Wheels €'!$A:$J,2,FALSE),IF(ISBLANK(E5121),VLOOKUP(D5121,'[2]Wheels €'!$A:$J,2,FALSE),VLOOKUP(D5121,'[2]Wheels €'!$A:$J,2,FALSE))))</f>
        <v/>
      </c>
      <c r="B5121" s="8" t="str">
        <f>IF(ISBLANK(D5121),"",VLOOKUP(D5121,'[2]Wheels €'!A:J,3,FALSE))</f>
        <v/>
      </c>
      <c r="C5121" s="8" t="str">
        <f>IF(ISBLANK(E5121),"",VLOOKUP(E5121,'[2]Wheels €'!A:J,3,FALSE))</f>
        <v/>
      </c>
      <c r="D5121" s="9"/>
      <c r="E5121" s="9"/>
      <c r="F5121" s="10"/>
      <c r="G5121" s="11"/>
      <c r="H5121" s="12"/>
      <c r="I5121" s="11"/>
      <c r="J5121" s="10"/>
      <c r="K5121" s="89"/>
      <c r="L5121" s="90"/>
      <c r="M5121" s="90"/>
      <c r="N5121" s="90"/>
      <c r="O5121" s="17" t="str">
        <f t="shared" si="27"/>
        <v/>
      </c>
      <c r="P5121" s="91"/>
      <c r="Q5121" s="91"/>
      <c r="R5121" s="91"/>
      <c r="S5121" s="91"/>
      <c r="T5121" s="92"/>
      <c r="U5121" s="91"/>
      <c r="V5121" s="93"/>
      <c r="W5121" s="13"/>
      <c r="X5121" s="213"/>
      <c r="Y5121" s="95"/>
      <c r="Z5121" s="96"/>
      <c r="AA5121" s="97"/>
      <c r="AB5121" s="98"/>
      <c r="AC5121" s="104"/>
      <c r="AD5121" s="96"/>
      <c r="AE5121" s="97"/>
      <c r="AF5121" s="104"/>
      <c r="AG5121" s="99"/>
      <c r="AH5121" s="28" t="str">
        <f>IF(ISBLANK(D5121),"0",IF(AG5121="EXW Romania",VLOOKUP(D5121,'[2]Wheels €'!$A:$J,9,FALSE),IF(AG5121="DDP Europe",VLOOKUP(D5121,'[2]Wheels €'!$A:$J,10,FALSE),IF(AG5121="EXW Asia",VLOOKUP(D5121,'[2]Wheels $'!$A:$L,9,FALSE),IF(AG5121="DAP Taiwan &amp; American ports",VLOOKUP(D5121,'[2]Wheels $'!$A:$L,10,FALSE),IF(AG5121="EXW Jalco (Asian Rims)",VLOOKUP(D5121,'[2]Wheels $'!$A:$L,11,FALSE),IF(AG5121="C&amp;F Taiwan (Asian Rims)",VLOOKUP(D5121,'[2]Wheels $'!$A:$L,12,FALSE),"")))))))</f>
        <v>0</v>
      </c>
      <c r="AI5121" s="29" t="str">
        <f>IF(ISBLANK(E5121),"0",IF(AG5121="EXW Romania",VLOOKUP(E5121,'[2]Wheels €'!$A:$J,9,FALSE),IF(AG5121="DDP Europe",VLOOKUP(E5121,'[2]Wheels €'!$A:$J,10,FALSE),IF(AG5121="EXW Asia",VLOOKUP(E5121,'[2]Wheels $'!$A:$L,9,FALSE),IF(AG5121="DAP Taiwan &amp; American ports",VLOOKUP(E5121,'[2]Wheels $'!$A:$L,10,FALSE),IF(AG5121="EXW Jalco (Asian Rims)",VLOOKUP(E5121,'[2]Wheels $'!$A:$L,11,FALSE),IF(AG5121="C&amp;F Taiwan (Asian Rims)",VLOOKUP(E5121,'[2]Wheels $'!$A:$L,12,FALSE),"")))))))</f>
        <v>0</v>
      </c>
      <c r="AJ5121" s="30">
        <f t="shared" si="28"/>
        <v>0</v>
      </c>
      <c r="AK5121" s="31">
        <f t="shared" si="34"/>
        <v>0</v>
      </c>
      <c r="AL5121" s="32">
        <f t="shared" si="29"/>
        <v>0</v>
      </c>
      <c r="AM5121" s="33">
        <f t="shared" si="23"/>
        <v>0</v>
      </c>
      <c r="AN5121" s="34"/>
      <c r="AO5121" s="35">
        <f t="shared" si="30"/>
        <v>0</v>
      </c>
      <c r="AP5121" s="36">
        <f t="shared" si="30"/>
        <v>0</v>
      </c>
      <c r="AQ5121" s="37">
        <f t="shared" si="24"/>
        <v>0</v>
      </c>
      <c r="AR5121" s="38"/>
      <c r="AS5121" s="39">
        <f t="shared" si="31"/>
        <v>0</v>
      </c>
      <c r="AT5121" s="40">
        <f t="shared" si="31"/>
        <v>0</v>
      </c>
      <c r="AU5121" s="41">
        <f t="shared" si="25"/>
        <v>0</v>
      </c>
      <c r="AV5121" s="42">
        <f t="shared" si="32"/>
        <v>0</v>
      </c>
      <c r="AW5121" s="43">
        <f t="shared" si="33"/>
        <v>0</v>
      </c>
      <c r="AX5121" s="44"/>
      <c r="AY5121" s="45">
        <f t="shared" si="26"/>
        <v>0</v>
      </c>
      <c r="AZ5121" s="7"/>
    </row>
    <row r="5122" spans="1:52">
      <c r="A5122" s="212" t="str">
        <f>IF(AND(ISBLANK(D5122),ISBLANK(E5122)),"",IF(ISBLANK(D5122),VLOOKUP(E5122,'[2]Wheels €'!$A:$J,2,FALSE),IF(ISBLANK(E5122),VLOOKUP(D5122,'[2]Wheels €'!$A:$J,2,FALSE),VLOOKUP(D5122,'[2]Wheels €'!$A:$J,2,FALSE))))</f>
        <v/>
      </c>
      <c r="B5122" s="8" t="str">
        <f>IF(ISBLANK(D5122),"",VLOOKUP(D5122,'[2]Wheels €'!A:J,3,FALSE))</f>
        <v/>
      </c>
      <c r="C5122" s="8" t="str">
        <f>IF(ISBLANK(E5122),"",VLOOKUP(E5122,'[2]Wheels €'!A:J,3,FALSE))</f>
        <v/>
      </c>
      <c r="D5122" s="9"/>
      <c r="E5122" s="9"/>
      <c r="F5122" s="10"/>
      <c r="G5122" s="11"/>
      <c r="H5122" s="12"/>
      <c r="I5122" s="11"/>
      <c r="J5122" s="10"/>
      <c r="K5122" s="89"/>
      <c r="L5122" s="90"/>
      <c r="M5122" s="90"/>
      <c r="N5122" s="90"/>
      <c r="O5122" s="17" t="str">
        <f t="shared" si="27"/>
        <v/>
      </c>
      <c r="P5122" s="91"/>
      <c r="Q5122" s="91"/>
      <c r="R5122" s="100"/>
      <c r="S5122" s="91"/>
      <c r="T5122" s="92"/>
      <c r="U5122" s="10"/>
      <c r="V5122" s="101"/>
      <c r="W5122" s="13"/>
      <c r="X5122" s="214"/>
      <c r="Y5122" s="103"/>
      <c r="Z5122" s="96"/>
      <c r="AA5122" s="97"/>
      <c r="AB5122" s="98"/>
      <c r="AC5122" s="104"/>
      <c r="AD5122" s="96"/>
      <c r="AE5122" s="97"/>
      <c r="AF5122" s="104"/>
      <c r="AG5122" s="99"/>
      <c r="AH5122" s="28" t="str">
        <f>IF(ISBLANK(D5122),"0",IF(AG5122="EXW Romania",VLOOKUP(D5122,'[2]Wheels €'!$A:$J,9,FALSE),IF(AG5122="DDP Europe",VLOOKUP(D5122,'[2]Wheels €'!$A:$J,10,FALSE),IF(AG5122="EXW Asia",VLOOKUP(D5122,'[2]Wheels $'!$A:$L,9,FALSE),IF(AG5122="DAP Taiwan &amp; American ports",VLOOKUP(D5122,'[2]Wheels $'!$A:$L,10,FALSE),IF(AG5122="EXW Jalco (Asian Rims)",VLOOKUP(D5122,'[2]Wheels $'!$A:$L,11,FALSE),IF(AG5122="C&amp;F Taiwan (Asian Rims)",VLOOKUP(D5122,'[2]Wheels $'!$A:$L,12,FALSE),"")))))))</f>
        <v>0</v>
      </c>
      <c r="AI5122" s="29" t="str">
        <f>IF(ISBLANK(E5122),"0",IF(AG5122="EXW Romania",VLOOKUP(E5122,'[2]Wheels €'!$A:$J,9,FALSE),IF(AG5122="DDP Europe",VLOOKUP(E5122,'[2]Wheels €'!$A:$J,10,FALSE),IF(AG5122="EXW Asia",VLOOKUP(E5122,'[2]Wheels $'!$A:$L,9,FALSE),IF(AG5122="DAP Taiwan &amp; American ports",VLOOKUP(E5122,'[2]Wheels $'!$A:$L,10,FALSE),IF(AG5122="EXW Jalco (Asian Rims)",VLOOKUP(E5122,'[2]Wheels $'!$A:$L,11,FALSE),IF(AG5122="C&amp;F Taiwan (Asian Rims)",VLOOKUP(E5122,'[2]Wheels $'!$A:$L,12,FALSE),"")))))))</f>
        <v>0</v>
      </c>
      <c r="AJ5122" s="30">
        <f t="shared" si="28"/>
        <v>0</v>
      </c>
      <c r="AK5122" s="31">
        <f t="shared" si="34"/>
        <v>0</v>
      </c>
      <c r="AL5122" s="32">
        <f t="shared" si="29"/>
        <v>0</v>
      </c>
      <c r="AM5122" s="33">
        <f t="shared" si="23"/>
        <v>0</v>
      </c>
      <c r="AN5122" s="34"/>
      <c r="AO5122" s="35">
        <f t="shared" si="30"/>
        <v>0</v>
      </c>
      <c r="AP5122" s="36">
        <f t="shared" si="30"/>
        <v>0</v>
      </c>
      <c r="AQ5122" s="37">
        <f t="shared" si="24"/>
        <v>0</v>
      </c>
      <c r="AR5122" s="38"/>
      <c r="AS5122" s="39">
        <f t="shared" si="31"/>
        <v>0</v>
      </c>
      <c r="AT5122" s="40">
        <f t="shared" si="31"/>
        <v>0</v>
      </c>
      <c r="AU5122" s="41">
        <f t="shared" si="25"/>
        <v>0</v>
      </c>
      <c r="AV5122" s="42">
        <f t="shared" si="32"/>
        <v>0</v>
      </c>
      <c r="AW5122" s="43">
        <f t="shared" si="33"/>
        <v>0</v>
      </c>
      <c r="AX5122" s="44"/>
      <c r="AY5122" s="45">
        <f t="shared" si="26"/>
        <v>0</v>
      </c>
      <c r="AZ5122" s="7"/>
    </row>
    <row r="5123" spans="1:52">
      <c r="A5123" s="212" t="str">
        <f>IF(AND(ISBLANK(D5123),ISBLANK(E5123)),"",IF(ISBLANK(D5123),VLOOKUP(E5123,'[2]Wheels €'!$A:$J,2,FALSE),IF(ISBLANK(E5123),VLOOKUP(D5123,'[2]Wheels €'!$A:$J,2,FALSE),VLOOKUP(D5123,'[2]Wheels €'!$A:$J,2,FALSE))))</f>
        <v/>
      </c>
      <c r="B5123" s="8" t="str">
        <f>IF(ISBLANK(D5123),"",VLOOKUP(D5123,'[2]Wheels €'!A:J,3,FALSE))</f>
        <v/>
      </c>
      <c r="C5123" s="8" t="str">
        <f>IF(ISBLANK(E5123),"",VLOOKUP(E5123,'[2]Wheels €'!A:J,3,FALSE))</f>
        <v/>
      </c>
      <c r="D5123" s="9"/>
      <c r="E5123" s="9"/>
      <c r="F5123" s="10"/>
      <c r="G5123" s="11"/>
      <c r="H5123" s="12"/>
      <c r="I5123" s="11"/>
      <c r="J5123" s="10"/>
      <c r="K5123" s="89"/>
      <c r="L5123" s="90"/>
      <c r="M5123" s="90"/>
      <c r="N5123" s="90"/>
      <c r="O5123" s="17" t="str">
        <f t="shared" si="27"/>
        <v/>
      </c>
      <c r="P5123" s="91"/>
      <c r="Q5123" s="91"/>
      <c r="R5123" s="100"/>
      <c r="S5123" s="91"/>
      <c r="T5123" s="92"/>
      <c r="U5123" s="10"/>
      <c r="V5123" s="101"/>
      <c r="W5123" s="13"/>
      <c r="X5123" s="214"/>
      <c r="Y5123" s="103"/>
      <c r="Z5123" s="96"/>
      <c r="AA5123" s="97"/>
      <c r="AB5123" s="98"/>
      <c r="AC5123" s="104"/>
      <c r="AD5123" s="96"/>
      <c r="AE5123" s="97"/>
      <c r="AF5123" s="104"/>
      <c r="AG5123" s="99"/>
      <c r="AH5123" s="28" t="str">
        <f>IF(ISBLANK(D5123),"0",IF(AG5123="EXW Romania",VLOOKUP(D5123,'[2]Wheels €'!$A:$J,9,FALSE),IF(AG5123="DDP Europe",VLOOKUP(D5123,'[2]Wheels €'!$A:$J,10,FALSE),IF(AG5123="EXW Asia",VLOOKUP(D5123,'[2]Wheels $'!$A:$L,9,FALSE),IF(AG5123="DAP Taiwan &amp; American ports",VLOOKUP(D5123,'[2]Wheels $'!$A:$L,10,FALSE),IF(AG5123="EXW Jalco (Asian Rims)",VLOOKUP(D5123,'[2]Wheels $'!$A:$L,11,FALSE),IF(AG5123="C&amp;F Taiwan (Asian Rims)",VLOOKUP(D5123,'[2]Wheels $'!$A:$L,12,FALSE),"")))))))</f>
        <v>0</v>
      </c>
      <c r="AI5123" s="29" t="str">
        <f>IF(ISBLANK(E5123),"0",IF(AG5123="EXW Romania",VLOOKUP(E5123,'[2]Wheels €'!$A:$J,9,FALSE),IF(AG5123="DDP Europe",VLOOKUP(E5123,'[2]Wheels €'!$A:$J,10,FALSE),IF(AG5123="EXW Asia",VLOOKUP(E5123,'[2]Wheels $'!$A:$L,9,FALSE),IF(AG5123="DAP Taiwan &amp; American ports",VLOOKUP(E5123,'[2]Wheels $'!$A:$L,10,FALSE),IF(AG5123="EXW Jalco (Asian Rims)",VLOOKUP(E5123,'[2]Wheels $'!$A:$L,11,FALSE),IF(AG5123="C&amp;F Taiwan (Asian Rims)",VLOOKUP(E5123,'[2]Wheels $'!$A:$L,12,FALSE),"")))))))</f>
        <v>0</v>
      </c>
      <c r="AJ5123" s="30">
        <f t="shared" si="28"/>
        <v>0</v>
      </c>
      <c r="AK5123" s="31">
        <f t="shared" si="34"/>
        <v>0</v>
      </c>
      <c r="AL5123" s="32">
        <f t="shared" si="29"/>
        <v>0</v>
      </c>
      <c r="AM5123" s="33">
        <f t="shared" si="23"/>
        <v>0</v>
      </c>
      <c r="AN5123" s="34"/>
      <c r="AO5123" s="35">
        <f t="shared" si="30"/>
        <v>0</v>
      </c>
      <c r="AP5123" s="36">
        <f t="shared" si="30"/>
        <v>0</v>
      </c>
      <c r="AQ5123" s="37">
        <f t="shared" si="24"/>
        <v>0</v>
      </c>
      <c r="AR5123" s="38"/>
      <c r="AS5123" s="39">
        <f t="shared" si="31"/>
        <v>0</v>
      </c>
      <c r="AT5123" s="40">
        <f t="shared" si="31"/>
        <v>0</v>
      </c>
      <c r="AU5123" s="41">
        <f t="shared" si="25"/>
        <v>0</v>
      </c>
      <c r="AV5123" s="42">
        <f t="shared" si="32"/>
        <v>0</v>
      </c>
      <c r="AW5123" s="43">
        <f t="shared" si="33"/>
        <v>0</v>
      </c>
      <c r="AX5123" s="44"/>
      <c r="AY5123" s="45">
        <f t="shared" si="26"/>
        <v>0</v>
      </c>
      <c r="AZ5123" s="7"/>
    </row>
    <row r="5124" spans="1:52">
      <c r="A5124" s="212" t="str">
        <f>IF(AND(ISBLANK(D5124),ISBLANK(E5124)),"",IF(ISBLANK(D5124),VLOOKUP(E5124,'[2]Wheels €'!$A:$J,2,FALSE),IF(ISBLANK(E5124),VLOOKUP(D5124,'[2]Wheels €'!$A:$J,2,FALSE),VLOOKUP(D5124,'[2]Wheels €'!$A:$J,2,FALSE))))</f>
        <v/>
      </c>
      <c r="B5124" s="8" t="str">
        <f>IF(ISBLANK(D5124),"",VLOOKUP(D5124,'[2]Wheels €'!A:J,3,FALSE))</f>
        <v/>
      </c>
      <c r="C5124" s="8" t="str">
        <f>IF(ISBLANK(E5124),"",VLOOKUP(E5124,'[2]Wheels €'!A:J,3,FALSE))</f>
        <v/>
      </c>
      <c r="D5124" s="9"/>
      <c r="E5124" s="9"/>
      <c r="F5124" s="10"/>
      <c r="G5124" s="11"/>
      <c r="H5124" s="12"/>
      <c r="I5124" s="11"/>
      <c r="J5124" s="10"/>
      <c r="K5124" s="89"/>
      <c r="L5124" s="90"/>
      <c r="M5124" s="90"/>
      <c r="N5124" s="90"/>
      <c r="O5124" s="17" t="str">
        <f t="shared" si="27"/>
        <v/>
      </c>
      <c r="P5124" s="91"/>
      <c r="Q5124" s="91"/>
      <c r="R5124" s="100"/>
      <c r="S5124" s="91"/>
      <c r="T5124" s="92"/>
      <c r="U5124" s="10"/>
      <c r="V5124" s="101"/>
      <c r="W5124" s="13"/>
      <c r="X5124" s="214"/>
      <c r="Y5124" s="103"/>
      <c r="Z5124" s="96"/>
      <c r="AA5124" s="97"/>
      <c r="AB5124" s="98"/>
      <c r="AC5124" s="104"/>
      <c r="AD5124" s="96"/>
      <c r="AE5124" s="97"/>
      <c r="AF5124" s="104"/>
      <c r="AG5124" s="99"/>
      <c r="AH5124" s="28" t="str">
        <f>IF(ISBLANK(D5124),"0",IF(AG5124="EXW Romania",VLOOKUP(D5124,'[2]Wheels €'!$A:$J,9,FALSE),IF(AG5124="DDP Europe",VLOOKUP(D5124,'[2]Wheels €'!$A:$J,10,FALSE),IF(AG5124="EXW Asia",VLOOKUP(D5124,'[2]Wheels $'!$A:$L,9,FALSE),IF(AG5124="DAP Taiwan &amp; American ports",VLOOKUP(D5124,'[2]Wheels $'!$A:$L,10,FALSE),IF(AG5124="EXW Jalco (Asian Rims)",VLOOKUP(D5124,'[2]Wheels $'!$A:$L,11,FALSE),IF(AG5124="C&amp;F Taiwan (Asian Rims)",VLOOKUP(D5124,'[2]Wheels $'!$A:$L,12,FALSE),"")))))))</f>
        <v>0</v>
      </c>
      <c r="AI5124" s="29" t="str">
        <f>IF(ISBLANK(E5124),"0",IF(AG5124="EXW Romania",VLOOKUP(E5124,'[2]Wheels €'!$A:$J,9,FALSE),IF(AG5124="DDP Europe",VLOOKUP(E5124,'[2]Wheels €'!$A:$J,10,FALSE),IF(AG5124="EXW Asia",VLOOKUP(E5124,'[2]Wheels $'!$A:$L,9,FALSE),IF(AG5124="DAP Taiwan &amp; American ports",VLOOKUP(E5124,'[2]Wheels $'!$A:$L,10,FALSE),IF(AG5124="EXW Jalco (Asian Rims)",VLOOKUP(E5124,'[2]Wheels $'!$A:$L,11,FALSE),IF(AG5124="C&amp;F Taiwan (Asian Rims)",VLOOKUP(E5124,'[2]Wheels $'!$A:$L,12,FALSE),"")))))))</f>
        <v>0</v>
      </c>
      <c r="AJ5124" s="30">
        <f t="shared" si="28"/>
        <v>0</v>
      </c>
      <c r="AK5124" s="31">
        <f t="shared" si="34"/>
        <v>0</v>
      </c>
      <c r="AL5124" s="32">
        <f t="shared" si="29"/>
        <v>0</v>
      </c>
      <c r="AM5124" s="33">
        <f t="shared" si="23"/>
        <v>0</v>
      </c>
      <c r="AN5124" s="34"/>
      <c r="AO5124" s="35">
        <f t="shared" si="30"/>
        <v>0</v>
      </c>
      <c r="AP5124" s="36">
        <f t="shared" si="30"/>
        <v>0</v>
      </c>
      <c r="AQ5124" s="37">
        <f t="shared" si="24"/>
        <v>0</v>
      </c>
      <c r="AR5124" s="38"/>
      <c r="AS5124" s="39">
        <f t="shared" si="31"/>
        <v>0</v>
      </c>
      <c r="AT5124" s="40">
        <f t="shared" si="31"/>
        <v>0</v>
      </c>
      <c r="AU5124" s="41">
        <f t="shared" si="25"/>
        <v>0</v>
      </c>
      <c r="AV5124" s="42">
        <f t="shared" si="32"/>
        <v>0</v>
      </c>
      <c r="AW5124" s="43">
        <f t="shared" si="33"/>
        <v>0</v>
      </c>
      <c r="AX5124" s="44"/>
      <c r="AY5124" s="45">
        <f t="shared" si="26"/>
        <v>0</v>
      </c>
      <c r="AZ5124" s="7"/>
    </row>
    <row r="5125" spans="1:52">
      <c r="A5125" s="212" t="str">
        <f>IF(AND(ISBLANK(D5125),ISBLANK(E5125)),"",IF(ISBLANK(D5125),VLOOKUP(E5125,'[2]Wheels €'!$A:$J,2,FALSE),IF(ISBLANK(E5125),VLOOKUP(D5125,'[2]Wheels €'!$A:$J,2,FALSE),VLOOKUP(D5125,'[2]Wheels €'!$A:$J,2,FALSE))))</f>
        <v/>
      </c>
      <c r="B5125" s="8" t="str">
        <f>IF(ISBLANK(D5125),"",VLOOKUP(D5125,'[2]Wheels €'!A:J,3,FALSE))</f>
        <v/>
      </c>
      <c r="C5125" s="8" t="str">
        <f>IF(ISBLANK(E5125),"",VLOOKUP(E5125,'[2]Wheels €'!A:J,3,FALSE))</f>
        <v/>
      </c>
      <c r="D5125" s="9"/>
      <c r="E5125" s="9"/>
      <c r="F5125" s="10"/>
      <c r="G5125" s="11"/>
      <c r="H5125" s="12"/>
      <c r="I5125" s="11"/>
      <c r="J5125" s="10"/>
      <c r="K5125" s="89"/>
      <c r="L5125" s="90"/>
      <c r="M5125" s="90"/>
      <c r="N5125" s="90"/>
      <c r="O5125" s="17" t="str">
        <f t="shared" si="27"/>
        <v/>
      </c>
      <c r="P5125" s="91"/>
      <c r="Q5125" s="91"/>
      <c r="R5125" s="100"/>
      <c r="S5125" s="91"/>
      <c r="T5125" s="92"/>
      <c r="U5125" s="10"/>
      <c r="V5125" s="101"/>
      <c r="W5125" s="13"/>
      <c r="X5125" s="214"/>
      <c r="Y5125" s="103"/>
      <c r="Z5125" s="96"/>
      <c r="AA5125" s="97"/>
      <c r="AB5125" s="98"/>
      <c r="AC5125" s="104"/>
      <c r="AD5125" s="96"/>
      <c r="AE5125" s="97"/>
      <c r="AF5125" s="104"/>
      <c r="AG5125" s="99"/>
      <c r="AH5125" s="28" t="str">
        <f>IF(ISBLANK(D5125),"0",IF(AG5125="EXW Romania",VLOOKUP(D5125,'[2]Wheels €'!$A:$J,9,FALSE),IF(AG5125="DDP Europe",VLOOKUP(D5125,'[2]Wheels €'!$A:$J,10,FALSE),IF(AG5125="EXW Asia",VLOOKUP(D5125,'[2]Wheels $'!$A:$L,9,FALSE),IF(AG5125="DAP Taiwan &amp; American ports",VLOOKUP(D5125,'[2]Wheels $'!$A:$L,10,FALSE),IF(AG5125="EXW Jalco (Asian Rims)",VLOOKUP(D5125,'[2]Wheels $'!$A:$L,11,FALSE),IF(AG5125="C&amp;F Taiwan (Asian Rims)",VLOOKUP(D5125,'[2]Wheels $'!$A:$L,12,FALSE),"")))))))</f>
        <v>0</v>
      </c>
      <c r="AI5125" s="29" t="str">
        <f>IF(ISBLANK(E5125),"0",IF(AG5125="EXW Romania",VLOOKUP(E5125,'[2]Wheels €'!$A:$J,9,FALSE),IF(AG5125="DDP Europe",VLOOKUP(E5125,'[2]Wheels €'!$A:$J,10,FALSE),IF(AG5125="EXW Asia",VLOOKUP(E5125,'[2]Wheels $'!$A:$L,9,FALSE),IF(AG5125="DAP Taiwan &amp; American ports",VLOOKUP(E5125,'[2]Wheels $'!$A:$L,10,FALSE),IF(AG5125="EXW Jalco (Asian Rims)",VLOOKUP(E5125,'[2]Wheels $'!$A:$L,11,FALSE),IF(AG5125="C&amp;F Taiwan (Asian Rims)",VLOOKUP(E5125,'[2]Wheels $'!$A:$L,12,FALSE),"")))))))</f>
        <v>0</v>
      </c>
      <c r="AJ5125" s="30">
        <f t="shared" si="28"/>
        <v>0</v>
      </c>
      <c r="AK5125" s="31">
        <f t="shared" si="34"/>
        <v>0</v>
      </c>
      <c r="AL5125" s="32">
        <f t="shared" si="29"/>
        <v>0</v>
      </c>
      <c r="AM5125" s="33">
        <f t="shared" si="23"/>
        <v>0</v>
      </c>
      <c r="AN5125" s="34"/>
      <c r="AO5125" s="35">
        <f t="shared" si="30"/>
        <v>0</v>
      </c>
      <c r="AP5125" s="36">
        <f t="shared" si="30"/>
        <v>0</v>
      </c>
      <c r="AQ5125" s="37">
        <f t="shared" si="24"/>
        <v>0</v>
      </c>
      <c r="AR5125" s="38"/>
      <c r="AS5125" s="39">
        <f t="shared" si="31"/>
        <v>0</v>
      </c>
      <c r="AT5125" s="40">
        <f t="shared" si="31"/>
        <v>0</v>
      </c>
      <c r="AU5125" s="41">
        <f t="shared" si="25"/>
        <v>0</v>
      </c>
      <c r="AV5125" s="42">
        <f t="shared" si="32"/>
        <v>0</v>
      </c>
      <c r="AW5125" s="43">
        <f t="shared" si="33"/>
        <v>0</v>
      </c>
      <c r="AX5125" s="44"/>
      <c r="AY5125" s="45">
        <f t="shared" si="26"/>
        <v>0</v>
      </c>
      <c r="AZ5125" s="7"/>
    </row>
    <row r="5126" spans="1:52">
      <c r="A5126" s="212" t="str">
        <f>IF(AND(ISBLANK(D5126),ISBLANK(E5126)),"",IF(ISBLANK(D5126),VLOOKUP(E5126,'[2]Wheels €'!$A:$J,2,FALSE),IF(ISBLANK(E5126),VLOOKUP(D5126,'[2]Wheels €'!$A:$J,2,FALSE),VLOOKUP(D5126,'[2]Wheels €'!$A:$J,2,FALSE))))</f>
        <v/>
      </c>
      <c r="B5126" s="8" t="str">
        <f>IF(ISBLANK(D5126),"",VLOOKUP(D5126,'[2]Wheels €'!A:J,3,FALSE))</f>
        <v/>
      </c>
      <c r="C5126" s="8" t="str">
        <f>IF(ISBLANK(E5126),"",VLOOKUP(E5126,'[2]Wheels €'!A:J,3,FALSE))</f>
        <v/>
      </c>
      <c r="D5126" s="9"/>
      <c r="E5126" s="9"/>
      <c r="F5126" s="10"/>
      <c r="G5126" s="11"/>
      <c r="H5126" s="12"/>
      <c r="I5126" s="11"/>
      <c r="J5126" s="10"/>
      <c r="K5126" s="89"/>
      <c r="L5126" s="90"/>
      <c r="M5126" s="90"/>
      <c r="N5126" s="90"/>
      <c r="O5126" s="17" t="str">
        <f t="shared" si="27"/>
        <v/>
      </c>
      <c r="P5126" s="91"/>
      <c r="Q5126" s="91"/>
      <c r="R5126" s="100"/>
      <c r="S5126" s="91"/>
      <c r="T5126" s="92"/>
      <c r="U5126" s="10"/>
      <c r="V5126" s="101"/>
      <c r="W5126" s="13"/>
      <c r="X5126" s="214"/>
      <c r="Y5126" s="103"/>
      <c r="Z5126" s="96"/>
      <c r="AA5126" s="97"/>
      <c r="AB5126" s="98"/>
      <c r="AC5126" s="104"/>
      <c r="AD5126" s="96"/>
      <c r="AE5126" s="97"/>
      <c r="AF5126" s="104"/>
      <c r="AG5126" s="99"/>
      <c r="AH5126" s="28" t="str">
        <f>IF(ISBLANK(D5126),"0",IF(AG5126="EXW Romania",VLOOKUP(D5126,'[2]Wheels €'!$A:$J,9,FALSE),IF(AG5126="DDP Europe",VLOOKUP(D5126,'[2]Wheels €'!$A:$J,10,FALSE),IF(AG5126="EXW Asia",VLOOKUP(D5126,'[2]Wheels $'!$A:$L,9,FALSE),IF(AG5126="DAP Taiwan &amp; American ports",VLOOKUP(D5126,'[2]Wheels $'!$A:$L,10,FALSE),IF(AG5126="EXW Jalco (Asian Rims)",VLOOKUP(D5126,'[2]Wheels $'!$A:$L,11,FALSE),IF(AG5126="C&amp;F Taiwan (Asian Rims)",VLOOKUP(D5126,'[2]Wheels $'!$A:$L,12,FALSE),"")))))))</f>
        <v>0</v>
      </c>
      <c r="AI5126" s="29" t="str">
        <f>IF(ISBLANK(E5126),"0",IF(AG5126="EXW Romania",VLOOKUP(E5126,'[2]Wheels €'!$A:$J,9,FALSE),IF(AG5126="DDP Europe",VLOOKUP(E5126,'[2]Wheels €'!$A:$J,10,FALSE),IF(AG5126="EXW Asia",VLOOKUP(E5126,'[2]Wheels $'!$A:$L,9,FALSE),IF(AG5126="DAP Taiwan &amp; American ports",VLOOKUP(E5126,'[2]Wheels $'!$A:$L,10,FALSE),IF(AG5126="EXW Jalco (Asian Rims)",VLOOKUP(E5126,'[2]Wheels $'!$A:$L,11,FALSE),IF(AG5126="C&amp;F Taiwan (Asian Rims)",VLOOKUP(E5126,'[2]Wheels $'!$A:$L,12,FALSE),"")))))))</f>
        <v>0</v>
      </c>
      <c r="AJ5126" s="30">
        <f t="shared" si="28"/>
        <v>0</v>
      </c>
      <c r="AK5126" s="31">
        <f t="shared" si="34"/>
        <v>0</v>
      </c>
      <c r="AL5126" s="32">
        <f t="shared" si="29"/>
        <v>0</v>
      </c>
      <c r="AM5126" s="33">
        <f t="shared" si="23"/>
        <v>0</v>
      </c>
      <c r="AN5126" s="34"/>
      <c r="AO5126" s="35">
        <f t="shared" si="30"/>
        <v>0</v>
      </c>
      <c r="AP5126" s="36">
        <f t="shared" si="30"/>
        <v>0</v>
      </c>
      <c r="AQ5126" s="37">
        <f t="shared" si="24"/>
        <v>0</v>
      </c>
      <c r="AR5126" s="38"/>
      <c r="AS5126" s="39">
        <f t="shared" si="31"/>
        <v>0</v>
      </c>
      <c r="AT5126" s="40">
        <f t="shared" si="31"/>
        <v>0</v>
      </c>
      <c r="AU5126" s="41">
        <f t="shared" si="25"/>
        <v>0</v>
      </c>
      <c r="AV5126" s="42">
        <f t="shared" si="32"/>
        <v>0</v>
      </c>
      <c r="AW5126" s="43">
        <f t="shared" si="33"/>
        <v>0</v>
      </c>
      <c r="AX5126" s="44"/>
      <c r="AY5126" s="45">
        <f t="shared" si="26"/>
        <v>0</v>
      </c>
      <c r="AZ5126" s="7"/>
    </row>
    <row r="5127" spans="1:52">
      <c r="A5127" s="212" t="str">
        <f>IF(AND(ISBLANK(D5127),ISBLANK(E5127)),"",IF(ISBLANK(D5127),VLOOKUP(E5127,'[2]Wheels €'!$A:$J,2,FALSE),IF(ISBLANK(E5127),VLOOKUP(D5127,'[2]Wheels €'!$A:$J,2,FALSE),VLOOKUP(D5127,'[2]Wheels €'!$A:$J,2,FALSE))))</f>
        <v/>
      </c>
      <c r="B5127" s="8" t="str">
        <f>IF(ISBLANK(D5127),"",VLOOKUP(D5127,'[2]Wheels €'!A:J,3,FALSE))</f>
        <v/>
      </c>
      <c r="C5127" s="8" t="str">
        <f>IF(ISBLANK(E5127),"",VLOOKUP(E5127,'[2]Wheels €'!A:J,3,FALSE))</f>
        <v/>
      </c>
      <c r="D5127" s="9"/>
      <c r="E5127" s="9"/>
      <c r="F5127" s="10"/>
      <c r="G5127" s="11"/>
      <c r="H5127" s="12"/>
      <c r="I5127" s="11"/>
      <c r="J5127" s="10"/>
      <c r="K5127" s="89"/>
      <c r="L5127" s="90"/>
      <c r="M5127" s="90"/>
      <c r="N5127" s="90"/>
      <c r="O5127" s="17" t="str">
        <f t="shared" si="27"/>
        <v/>
      </c>
      <c r="P5127" s="91"/>
      <c r="Q5127" s="91"/>
      <c r="R5127" s="100"/>
      <c r="S5127" s="91"/>
      <c r="T5127" s="92"/>
      <c r="U5127" s="10"/>
      <c r="V5127" s="101"/>
      <c r="W5127" s="13"/>
      <c r="X5127" s="214"/>
      <c r="Y5127" s="103"/>
      <c r="Z5127" s="96"/>
      <c r="AA5127" s="97"/>
      <c r="AB5127" s="98"/>
      <c r="AC5127" s="104"/>
      <c r="AD5127" s="96"/>
      <c r="AE5127" s="97"/>
      <c r="AF5127" s="104"/>
      <c r="AG5127" s="99"/>
      <c r="AH5127" s="28" t="str">
        <f>IF(ISBLANK(D5127),"0",IF(AG5127="EXW Romania",VLOOKUP(D5127,'[2]Wheels €'!$A:$J,9,FALSE),IF(AG5127="DDP Europe",VLOOKUP(D5127,'[2]Wheels €'!$A:$J,10,FALSE),IF(AG5127="EXW Asia",VLOOKUP(D5127,'[2]Wheels $'!$A:$L,9,FALSE),IF(AG5127="DAP Taiwan &amp; American ports",VLOOKUP(D5127,'[2]Wheels $'!$A:$L,10,FALSE),IF(AG5127="EXW Jalco (Asian Rims)",VLOOKUP(D5127,'[2]Wheels $'!$A:$L,11,FALSE),IF(AG5127="C&amp;F Taiwan (Asian Rims)",VLOOKUP(D5127,'[2]Wheels $'!$A:$L,12,FALSE),"")))))))</f>
        <v>0</v>
      </c>
      <c r="AI5127" s="29" t="str">
        <f>IF(ISBLANK(E5127),"0",IF(AG5127="EXW Romania",VLOOKUP(E5127,'[2]Wheels €'!$A:$J,9,FALSE),IF(AG5127="DDP Europe",VLOOKUP(E5127,'[2]Wheels €'!$A:$J,10,FALSE),IF(AG5127="EXW Asia",VLOOKUP(E5127,'[2]Wheels $'!$A:$L,9,FALSE),IF(AG5127="DAP Taiwan &amp; American ports",VLOOKUP(E5127,'[2]Wheels $'!$A:$L,10,FALSE),IF(AG5127="EXW Jalco (Asian Rims)",VLOOKUP(E5127,'[2]Wheels $'!$A:$L,11,FALSE),IF(AG5127="C&amp;F Taiwan (Asian Rims)",VLOOKUP(E5127,'[2]Wheels $'!$A:$L,12,FALSE),"")))))))</f>
        <v>0</v>
      </c>
      <c r="AJ5127" s="30">
        <f t="shared" si="28"/>
        <v>0</v>
      </c>
      <c r="AK5127" s="31">
        <f t="shared" si="34"/>
        <v>0</v>
      </c>
      <c r="AL5127" s="32">
        <f t="shared" si="29"/>
        <v>0</v>
      </c>
      <c r="AM5127" s="33">
        <f t="shared" si="23"/>
        <v>0</v>
      </c>
      <c r="AN5127" s="34"/>
      <c r="AO5127" s="35">
        <f t="shared" si="30"/>
        <v>0</v>
      </c>
      <c r="AP5127" s="36">
        <f t="shared" si="30"/>
        <v>0</v>
      </c>
      <c r="AQ5127" s="37">
        <f t="shared" si="24"/>
        <v>0</v>
      </c>
      <c r="AR5127" s="38"/>
      <c r="AS5127" s="39">
        <f t="shared" si="31"/>
        <v>0</v>
      </c>
      <c r="AT5127" s="40">
        <f t="shared" si="31"/>
        <v>0</v>
      </c>
      <c r="AU5127" s="41">
        <f t="shared" si="25"/>
        <v>0</v>
      </c>
      <c r="AV5127" s="42">
        <f t="shared" si="32"/>
        <v>0</v>
      </c>
      <c r="AW5127" s="43">
        <f t="shared" si="33"/>
        <v>0</v>
      </c>
      <c r="AX5127" s="44"/>
      <c r="AY5127" s="45">
        <f t="shared" si="26"/>
        <v>0</v>
      </c>
      <c r="AZ5127" s="7"/>
    </row>
    <row r="5128" spans="1:52">
      <c r="A5128" s="212" t="str">
        <f>IF(AND(ISBLANK(D5128),ISBLANK(E5128)),"",IF(ISBLANK(D5128),VLOOKUP(E5128,'[2]Wheels €'!$A:$J,2,FALSE),IF(ISBLANK(E5128),VLOOKUP(D5128,'[2]Wheels €'!$A:$J,2,FALSE),VLOOKUP(D5128,'[2]Wheels €'!$A:$J,2,FALSE))))</f>
        <v/>
      </c>
      <c r="B5128" s="8" t="str">
        <f>IF(ISBLANK(D5128),"",VLOOKUP(D5128,'[2]Wheels €'!A:J,3,FALSE))</f>
        <v/>
      </c>
      <c r="C5128" s="8" t="str">
        <f>IF(ISBLANK(E5128),"",VLOOKUP(E5128,'[2]Wheels €'!A:J,3,FALSE))</f>
        <v/>
      </c>
      <c r="D5128" s="9"/>
      <c r="E5128" s="9"/>
      <c r="F5128" s="10"/>
      <c r="G5128" s="11"/>
      <c r="H5128" s="12"/>
      <c r="I5128" s="11"/>
      <c r="J5128" s="10"/>
      <c r="K5128" s="89"/>
      <c r="L5128" s="90"/>
      <c r="M5128" s="90"/>
      <c r="N5128" s="90"/>
      <c r="O5128" s="17" t="str">
        <f t="shared" si="27"/>
        <v/>
      </c>
      <c r="P5128" s="91"/>
      <c r="Q5128" s="91"/>
      <c r="R5128" s="100"/>
      <c r="S5128" s="91"/>
      <c r="T5128" s="92"/>
      <c r="U5128" s="10"/>
      <c r="V5128" s="101"/>
      <c r="W5128" s="13"/>
      <c r="X5128" s="214"/>
      <c r="Y5128" s="103"/>
      <c r="Z5128" s="96"/>
      <c r="AA5128" s="97"/>
      <c r="AB5128" s="98"/>
      <c r="AC5128" s="104"/>
      <c r="AD5128" s="96"/>
      <c r="AE5128" s="97"/>
      <c r="AF5128" s="104"/>
      <c r="AG5128" s="99"/>
      <c r="AH5128" s="28" t="str">
        <f>IF(ISBLANK(D5128),"0",IF(AG5128="EXW Romania",VLOOKUP(D5128,'[2]Wheels €'!$A:$J,9,FALSE),IF(AG5128="DDP Europe",VLOOKUP(D5128,'[2]Wheels €'!$A:$J,10,FALSE),IF(AG5128="EXW Asia",VLOOKUP(D5128,'[2]Wheels $'!$A:$L,9,FALSE),IF(AG5128="DAP Taiwan &amp; American ports",VLOOKUP(D5128,'[2]Wheels $'!$A:$L,10,FALSE),IF(AG5128="EXW Jalco (Asian Rims)",VLOOKUP(D5128,'[2]Wheels $'!$A:$L,11,FALSE),IF(AG5128="C&amp;F Taiwan (Asian Rims)",VLOOKUP(D5128,'[2]Wheels $'!$A:$L,12,FALSE),"")))))))</f>
        <v>0</v>
      </c>
      <c r="AI5128" s="29" t="str">
        <f>IF(ISBLANK(E5128),"0",IF(AG5128="EXW Romania",VLOOKUP(E5128,'[2]Wheels €'!$A:$J,9,FALSE),IF(AG5128="DDP Europe",VLOOKUP(E5128,'[2]Wheels €'!$A:$J,10,FALSE),IF(AG5128="EXW Asia",VLOOKUP(E5128,'[2]Wheels $'!$A:$L,9,FALSE),IF(AG5128="DAP Taiwan &amp; American ports",VLOOKUP(E5128,'[2]Wheels $'!$A:$L,10,FALSE),IF(AG5128="EXW Jalco (Asian Rims)",VLOOKUP(E5128,'[2]Wheels $'!$A:$L,11,FALSE),IF(AG5128="C&amp;F Taiwan (Asian Rims)",VLOOKUP(E5128,'[2]Wheels $'!$A:$L,12,FALSE),"")))))))</f>
        <v>0</v>
      </c>
      <c r="AJ5128" s="30">
        <f t="shared" si="28"/>
        <v>0</v>
      </c>
      <c r="AK5128" s="31">
        <f t="shared" si="34"/>
        <v>0</v>
      </c>
      <c r="AL5128" s="32">
        <f t="shared" si="29"/>
        <v>0</v>
      </c>
      <c r="AM5128" s="33">
        <f t="shared" si="23"/>
        <v>0</v>
      </c>
      <c r="AN5128" s="34"/>
      <c r="AO5128" s="35">
        <f t="shared" si="30"/>
        <v>0</v>
      </c>
      <c r="AP5128" s="36">
        <f t="shared" si="30"/>
        <v>0</v>
      </c>
      <c r="AQ5128" s="37">
        <f t="shared" si="24"/>
        <v>0</v>
      </c>
      <c r="AR5128" s="38"/>
      <c r="AS5128" s="39">
        <f t="shared" si="31"/>
        <v>0</v>
      </c>
      <c r="AT5128" s="40">
        <f t="shared" si="31"/>
        <v>0</v>
      </c>
      <c r="AU5128" s="41">
        <f t="shared" si="25"/>
        <v>0</v>
      </c>
      <c r="AV5128" s="42">
        <f t="shared" si="32"/>
        <v>0</v>
      </c>
      <c r="AW5128" s="43">
        <f t="shared" si="33"/>
        <v>0</v>
      </c>
      <c r="AX5128" s="44"/>
      <c r="AY5128" s="45">
        <f t="shared" si="26"/>
        <v>0</v>
      </c>
      <c r="AZ5128" s="7"/>
    </row>
    <row r="5129" spans="1:52">
      <c r="A5129" s="212" t="str">
        <f>IF(AND(ISBLANK(D5129),ISBLANK(E5129)),"",IF(ISBLANK(D5129),VLOOKUP(E5129,'[2]Wheels €'!$A:$J,2,FALSE),IF(ISBLANK(E5129),VLOOKUP(D5129,'[2]Wheels €'!$A:$J,2,FALSE),VLOOKUP(D5129,'[2]Wheels €'!$A:$J,2,FALSE))))</f>
        <v/>
      </c>
      <c r="B5129" s="8" t="str">
        <f>IF(ISBLANK(D5129),"",VLOOKUP(D5129,'[2]Wheels €'!A:J,3,FALSE))</f>
        <v/>
      </c>
      <c r="C5129" s="8" t="str">
        <f>IF(ISBLANK(E5129),"",VLOOKUP(E5129,'[2]Wheels €'!A:J,3,FALSE))</f>
        <v/>
      </c>
      <c r="D5129" s="9"/>
      <c r="E5129" s="9"/>
      <c r="F5129" s="10"/>
      <c r="G5129" s="11"/>
      <c r="H5129" s="12"/>
      <c r="I5129" s="11"/>
      <c r="J5129" s="10"/>
      <c r="K5129" s="89"/>
      <c r="L5129" s="90"/>
      <c r="M5129" s="90"/>
      <c r="N5129" s="90"/>
      <c r="O5129" s="17" t="str">
        <f t="shared" si="27"/>
        <v/>
      </c>
      <c r="P5129" s="91"/>
      <c r="Q5129" s="91"/>
      <c r="R5129" s="100"/>
      <c r="S5129" s="91"/>
      <c r="T5129" s="92"/>
      <c r="U5129" s="10"/>
      <c r="V5129" s="101"/>
      <c r="W5129" s="13"/>
      <c r="X5129" s="214"/>
      <c r="Y5129" s="103"/>
      <c r="Z5129" s="96"/>
      <c r="AA5129" s="97"/>
      <c r="AB5129" s="98"/>
      <c r="AC5129" s="104"/>
      <c r="AD5129" s="96"/>
      <c r="AE5129" s="97"/>
      <c r="AF5129" s="104"/>
      <c r="AG5129" s="99"/>
      <c r="AH5129" s="28" t="str">
        <f>IF(ISBLANK(D5129),"0",IF(AG5129="EXW Romania",VLOOKUP(D5129,'[2]Wheels €'!$A:$J,9,FALSE),IF(AG5129="DDP Europe",VLOOKUP(D5129,'[2]Wheels €'!$A:$J,10,FALSE),IF(AG5129="EXW Asia",VLOOKUP(D5129,'[2]Wheels $'!$A:$L,9,FALSE),IF(AG5129="DAP Taiwan &amp; American ports",VLOOKUP(D5129,'[2]Wheels $'!$A:$L,10,FALSE),IF(AG5129="EXW Jalco (Asian Rims)",VLOOKUP(D5129,'[2]Wheels $'!$A:$L,11,FALSE),IF(AG5129="C&amp;F Taiwan (Asian Rims)",VLOOKUP(D5129,'[2]Wheels $'!$A:$L,12,FALSE),"")))))))</f>
        <v>0</v>
      </c>
      <c r="AI5129" s="29" t="str">
        <f>IF(ISBLANK(E5129),"0",IF(AG5129="EXW Romania",VLOOKUP(E5129,'[2]Wheels €'!$A:$J,9,FALSE),IF(AG5129="DDP Europe",VLOOKUP(E5129,'[2]Wheels €'!$A:$J,10,FALSE),IF(AG5129="EXW Asia",VLOOKUP(E5129,'[2]Wheels $'!$A:$L,9,FALSE),IF(AG5129="DAP Taiwan &amp; American ports",VLOOKUP(E5129,'[2]Wheels $'!$A:$L,10,FALSE),IF(AG5129="EXW Jalco (Asian Rims)",VLOOKUP(E5129,'[2]Wheels $'!$A:$L,11,FALSE),IF(AG5129="C&amp;F Taiwan (Asian Rims)",VLOOKUP(E5129,'[2]Wheels $'!$A:$L,12,FALSE),"")))))))</f>
        <v>0</v>
      </c>
      <c r="AJ5129" s="30">
        <f t="shared" si="28"/>
        <v>0</v>
      </c>
      <c r="AK5129" s="31">
        <f t="shared" si="34"/>
        <v>0</v>
      </c>
      <c r="AL5129" s="32">
        <f t="shared" si="29"/>
        <v>0</v>
      </c>
      <c r="AM5129" s="33">
        <f t="shared" si="23"/>
        <v>0</v>
      </c>
      <c r="AN5129" s="34"/>
      <c r="AO5129" s="35">
        <f t="shared" si="30"/>
        <v>0</v>
      </c>
      <c r="AP5129" s="36">
        <f t="shared" si="30"/>
        <v>0</v>
      </c>
      <c r="AQ5129" s="37">
        <f t="shared" si="24"/>
        <v>0</v>
      </c>
      <c r="AR5129" s="38"/>
      <c r="AS5129" s="39">
        <f t="shared" si="31"/>
        <v>0</v>
      </c>
      <c r="AT5129" s="40">
        <f t="shared" si="31"/>
        <v>0</v>
      </c>
      <c r="AU5129" s="41">
        <f t="shared" si="25"/>
        <v>0</v>
      </c>
      <c r="AV5129" s="42">
        <f t="shared" si="32"/>
        <v>0</v>
      </c>
      <c r="AW5129" s="43">
        <f t="shared" si="33"/>
        <v>0</v>
      </c>
      <c r="AX5129" s="44"/>
      <c r="AY5129" s="45">
        <f t="shared" si="26"/>
        <v>0</v>
      </c>
      <c r="AZ5129" s="7"/>
    </row>
    <row r="5130" spans="1:52">
      <c r="A5130" s="212" t="str">
        <f>IF(AND(ISBLANK(D5130),ISBLANK(E5130)),"",IF(ISBLANK(D5130),VLOOKUP(E5130,'[2]Wheels €'!$A:$J,2,FALSE),IF(ISBLANK(E5130),VLOOKUP(D5130,'[2]Wheels €'!$A:$J,2,FALSE),VLOOKUP(D5130,'[2]Wheels €'!$A:$J,2,FALSE))))</f>
        <v/>
      </c>
      <c r="B5130" s="8" t="str">
        <f>IF(ISBLANK(D5130),"",VLOOKUP(D5130,'[2]Wheels €'!A:J,3,FALSE))</f>
        <v/>
      </c>
      <c r="C5130" s="8" t="str">
        <f>IF(ISBLANK(E5130),"",VLOOKUP(E5130,'[2]Wheels €'!A:J,3,FALSE))</f>
        <v/>
      </c>
      <c r="D5130" s="9"/>
      <c r="E5130" s="9"/>
      <c r="F5130" s="10"/>
      <c r="G5130" s="11"/>
      <c r="H5130" s="12"/>
      <c r="I5130" s="11"/>
      <c r="J5130" s="10"/>
      <c r="K5130" s="89"/>
      <c r="L5130" s="90"/>
      <c r="M5130" s="90"/>
      <c r="N5130" s="90"/>
      <c r="O5130" s="17" t="str">
        <f t="shared" si="27"/>
        <v/>
      </c>
      <c r="P5130" s="91"/>
      <c r="Q5130" s="91"/>
      <c r="R5130" s="91"/>
      <c r="S5130" s="91"/>
      <c r="T5130" s="92"/>
      <c r="U5130" s="91"/>
      <c r="V5130" s="93"/>
      <c r="W5130" s="13"/>
      <c r="X5130" s="213"/>
      <c r="Y5130" s="95"/>
      <c r="Z5130" s="96"/>
      <c r="AA5130" s="97"/>
      <c r="AB5130" s="98"/>
      <c r="AC5130" s="104"/>
      <c r="AD5130" s="96"/>
      <c r="AE5130" s="97"/>
      <c r="AF5130" s="104"/>
      <c r="AG5130" s="99"/>
      <c r="AH5130" s="28" t="str">
        <f>IF(ISBLANK(D5130),"0",IF(AG5130="EXW Romania",VLOOKUP(D5130,'[2]Wheels €'!$A:$J,9,FALSE),IF(AG5130="DDP Europe",VLOOKUP(D5130,'[2]Wheels €'!$A:$J,10,FALSE),IF(AG5130="EXW Asia",VLOOKUP(D5130,'[2]Wheels $'!$A:$L,9,FALSE),IF(AG5130="DAP Taiwan &amp; American ports",VLOOKUP(D5130,'[2]Wheels $'!$A:$L,10,FALSE),IF(AG5130="EXW Jalco (Asian Rims)",VLOOKUP(D5130,'[2]Wheels $'!$A:$L,11,FALSE),IF(AG5130="C&amp;F Taiwan (Asian Rims)",VLOOKUP(D5130,'[2]Wheels $'!$A:$L,12,FALSE),"")))))))</f>
        <v>0</v>
      </c>
      <c r="AI5130" s="29" t="str">
        <f>IF(ISBLANK(E5130),"0",IF(AG5130="EXW Romania",VLOOKUP(E5130,'[2]Wheels €'!$A:$J,9,FALSE),IF(AG5130="DDP Europe",VLOOKUP(E5130,'[2]Wheels €'!$A:$J,10,FALSE),IF(AG5130="EXW Asia",VLOOKUP(E5130,'[2]Wheels $'!$A:$L,9,FALSE),IF(AG5130="DAP Taiwan &amp; American ports",VLOOKUP(E5130,'[2]Wheels $'!$A:$L,10,FALSE),IF(AG5130="EXW Jalco (Asian Rims)",VLOOKUP(E5130,'[2]Wheels $'!$A:$L,11,FALSE),IF(AG5130="C&amp;F Taiwan (Asian Rims)",VLOOKUP(E5130,'[2]Wheels $'!$A:$L,12,FALSE),"")))))))</f>
        <v>0</v>
      </c>
      <c r="AJ5130" s="30">
        <f t="shared" si="28"/>
        <v>0</v>
      </c>
      <c r="AK5130" s="31">
        <f t="shared" si="34"/>
        <v>0</v>
      </c>
      <c r="AL5130" s="32">
        <f t="shared" si="29"/>
        <v>0</v>
      </c>
      <c r="AM5130" s="33">
        <f t="shared" si="23"/>
        <v>0</v>
      </c>
      <c r="AN5130" s="105"/>
      <c r="AO5130" s="35">
        <f t="shared" si="30"/>
        <v>0</v>
      </c>
      <c r="AP5130" s="36">
        <f t="shared" si="30"/>
        <v>0</v>
      </c>
      <c r="AQ5130" s="37">
        <f t="shared" si="24"/>
        <v>0</v>
      </c>
      <c r="AR5130" s="38"/>
      <c r="AS5130" s="39">
        <f t="shared" si="31"/>
        <v>0</v>
      </c>
      <c r="AT5130" s="40">
        <f t="shared" si="31"/>
        <v>0</v>
      </c>
      <c r="AU5130" s="41">
        <f t="shared" si="25"/>
        <v>0</v>
      </c>
      <c r="AV5130" s="42">
        <f t="shared" si="32"/>
        <v>0</v>
      </c>
      <c r="AW5130" s="43">
        <f t="shared" si="33"/>
        <v>0</v>
      </c>
      <c r="AX5130" s="44"/>
      <c r="AY5130" s="45">
        <f t="shared" si="26"/>
        <v>0</v>
      </c>
      <c r="AZ5130" s="7"/>
    </row>
    <row r="5131" spans="1:52">
      <c r="A5131" s="212" t="str">
        <f>IF(AND(ISBLANK(D5131),ISBLANK(E5131)),"",IF(ISBLANK(D5131),VLOOKUP(E5131,'[2]Wheels €'!$A:$J,2,FALSE),IF(ISBLANK(E5131),VLOOKUP(D5131,'[2]Wheels €'!$A:$J,2,FALSE),VLOOKUP(D5131,'[2]Wheels €'!$A:$J,2,FALSE))))</f>
        <v/>
      </c>
      <c r="B5131" s="8" t="str">
        <f>IF(ISBLANK(D5131),"",VLOOKUP(D5131,'[2]Wheels €'!A:J,3,FALSE))</f>
        <v/>
      </c>
      <c r="C5131" s="8" t="str">
        <f>IF(ISBLANK(E5131),"",VLOOKUP(E5131,'[2]Wheels €'!A:J,3,FALSE))</f>
        <v/>
      </c>
      <c r="D5131" s="9"/>
      <c r="E5131" s="9"/>
      <c r="F5131" s="10"/>
      <c r="G5131" s="11"/>
      <c r="H5131" s="12"/>
      <c r="I5131" s="11"/>
      <c r="J5131" s="10"/>
      <c r="K5131" s="89"/>
      <c r="L5131" s="90"/>
      <c r="M5131" s="90"/>
      <c r="N5131" s="90"/>
      <c r="O5131" s="17" t="str">
        <f t="shared" si="27"/>
        <v/>
      </c>
      <c r="P5131" s="91"/>
      <c r="Q5131" s="91"/>
      <c r="R5131" s="100"/>
      <c r="S5131" s="91"/>
      <c r="T5131" s="92"/>
      <c r="U5131" s="10"/>
      <c r="V5131" s="101"/>
      <c r="W5131" s="13"/>
      <c r="X5131" s="214"/>
      <c r="Y5131" s="103"/>
      <c r="Z5131" s="96"/>
      <c r="AA5131" s="97"/>
      <c r="AB5131" s="98"/>
      <c r="AC5131" s="104"/>
      <c r="AD5131" s="96"/>
      <c r="AE5131" s="97"/>
      <c r="AF5131" s="104"/>
      <c r="AG5131" s="99"/>
      <c r="AH5131" s="28" t="str">
        <f>IF(ISBLANK(D5131),"0",IF(AG5131="EXW Romania",VLOOKUP(D5131,'[2]Wheels €'!$A:$J,9,FALSE),IF(AG5131="DDP Europe",VLOOKUP(D5131,'[2]Wheels €'!$A:$J,10,FALSE),IF(AG5131="EXW Asia",VLOOKUP(D5131,'[2]Wheels $'!$A:$L,9,FALSE),IF(AG5131="DAP Taiwan &amp; American ports",VLOOKUP(D5131,'[2]Wheels $'!$A:$L,10,FALSE),IF(AG5131="EXW Jalco (Asian Rims)",VLOOKUP(D5131,'[2]Wheels $'!$A:$L,11,FALSE),IF(AG5131="C&amp;F Taiwan (Asian Rims)",VLOOKUP(D5131,'[2]Wheels $'!$A:$L,12,FALSE),"")))))))</f>
        <v>0</v>
      </c>
      <c r="AI5131" s="29" t="str">
        <f>IF(ISBLANK(E5131),"0",IF(AG5131="EXW Romania",VLOOKUP(E5131,'[2]Wheels €'!$A:$J,9,FALSE),IF(AG5131="DDP Europe",VLOOKUP(E5131,'[2]Wheels €'!$A:$J,10,FALSE),IF(AG5131="EXW Asia",VLOOKUP(E5131,'[2]Wheels $'!$A:$L,9,FALSE),IF(AG5131="DAP Taiwan &amp; American ports",VLOOKUP(E5131,'[2]Wheels $'!$A:$L,10,FALSE),IF(AG5131="EXW Jalco (Asian Rims)",VLOOKUP(E5131,'[2]Wheels $'!$A:$L,11,FALSE),IF(AG5131="C&amp;F Taiwan (Asian Rims)",VLOOKUP(E5131,'[2]Wheels $'!$A:$L,12,FALSE),"")))))))</f>
        <v>0</v>
      </c>
      <c r="AJ5131" s="30">
        <f t="shared" si="28"/>
        <v>0</v>
      </c>
      <c r="AK5131" s="31">
        <f t="shared" si="34"/>
        <v>0</v>
      </c>
      <c r="AL5131" s="32">
        <f t="shared" si="29"/>
        <v>0</v>
      </c>
      <c r="AM5131" s="33">
        <f t="shared" si="23"/>
        <v>0</v>
      </c>
      <c r="AN5131" s="105"/>
      <c r="AO5131" s="35">
        <f t="shared" si="30"/>
        <v>0</v>
      </c>
      <c r="AP5131" s="36">
        <f t="shared" si="30"/>
        <v>0</v>
      </c>
      <c r="AQ5131" s="37">
        <f t="shared" si="24"/>
        <v>0</v>
      </c>
      <c r="AR5131" s="38"/>
      <c r="AS5131" s="39">
        <f t="shared" si="31"/>
        <v>0</v>
      </c>
      <c r="AT5131" s="40">
        <f t="shared" si="31"/>
        <v>0</v>
      </c>
      <c r="AU5131" s="41">
        <f t="shared" si="25"/>
        <v>0</v>
      </c>
      <c r="AV5131" s="42">
        <f t="shared" si="32"/>
        <v>0</v>
      </c>
      <c r="AW5131" s="43">
        <f t="shared" si="33"/>
        <v>0</v>
      </c>
      <c r="AX5131" s="44"/>
      <c r="AY5131" s="45">
        <f t="shared" si="26"/>
        <v>0</v>
      </c>
      <c r="AZ5131" s="7"/>
    </row>
    <row r="5132" spans="1:52">
      <c r="A5132" s="212" t="str">
        <f>IF(AND(ISBLANK(D5132),ISBLANK(E5132)),"",IF(ISBLANK(D5132),VLOOKUP(E5132,'[2]Wheels €'!$A:$J,2,FALSE),IF(ISBLANK(E5132),VLOOKUP(D5132,'[2]Wheels €'!$A:$J,2,FALSE),VLOOKUP(D5132,'[2]Wheels €'!$A:$J,2,FALSE))))</f>
        <v/>
      </c>
      <c r="B5132" s="8" t="str">
        <f>IF(ISBLANK(D5132),"",VLOOKUP(D5132,'[2]Wheels €'!A:J,3,FALSE))</f>
        <v/>
      </c>
      <c r="C5132" s="8" t="str">
        <f>IF(ISBLANK(E5132),"",VLOOKUP(E5132,'[2]Wheels €'!A:J,3,FALSE))</f>
        <v/>
      </c>
      <c r="D5132" s="9"/>
      <c r="E5132" s="9"/>
      <c r="F5132" s="10"/>
      <c r="G5132" s="11"/>
      <c r="H5132" s="12"/>
      <c r="I5132" s="11"/>
      <c r="J5132" s="10"/>
      <c r="K5132" s="89"/>
      <c r="L5132" s="90"/>
      <c r="M5132" s="90"/>
      <c r="N5132" s="90"/>
      <c r="O5132" s="17" t="str">
        <f t="shared" si="27"/>
        <v/>
      </c>
      <c r="P5132" s="91"/>
      <c r="Q5132" s="91"/>
      <c r="R5132" s="91"/>
      <c r="S5132" s="91"/>
      <c r="T5132" s="92"/>
      <c r="U5132" s="10"/>
      <c r="V5132" s="101"/>
      <c r="W5132" s="13"/>
      <c r="X5132" s="214"/>
      <c r="Y5132" s="103"/>
      <c r="Z5132" s="96"/>
      <c r="AA5132" s="97"/>
      <c r="AB5132" s="98"/>
      <c r="AC5132" s="104"/>
      <c r="AD5132" s="96"/>
      <c r="AE5132" s="97"/>
      <c r="AF5132" s="104"/>
      <c r="AG5132" s="99"/>
      <c r="AH5132" s="28" t="str">
        <f>IF(ISBLANK(D5132),"0",IF(AG5132="EXW Romania",VLOOKUP(D5132,'[2]Wheels €'!$A:$J,9,FALSE),IF(AG5132="DDP Europe",VLOOKUP(D5132,'[2]Wheels €'!$A:$J,10,FALSE),IF(AG5132="EXW Asia",VLOOKUP(D5132,'[2]Wheels $'!$A:$L,9,FALSE),IF(AG5132="DAP Taiwan &amp; American ports",VLOOKUP(D5132,'[2]Wheels $'!$A:$L,10,FALSE),IF(AG5132="EXW Jalco (Asian Rims)",VLOOKUP(D5132,'[2]Wheels $'!$A:$L,11,FALSE),IF(AG5132="C&amp;F Taiwan (Asian Rims)",VLOOKUP(D5132,'[2]Wheels $'!$A:$L,12,FALSE),"")))))))</f>
        <v>0</v>
      </c>
      <c r="AI5132" s="29" t="str">
        <f>IF(ISBLANK(E5132),"0",IF(AG5132="EXW Romania",VLOOKUP(E5132,'[2]Wheels €'!$A:$J,9,FALSE),IF(AG5132="DDP Europe",VLOOKUP(E5132,'[2]Wheels €'!$A:$J,10,FALSE),IF(AG5132="EXW Asia",VLOOKUP(E5132,'[2]Wheels $'!$A:$L,9,FALSE),IF(AG5132="DAP Taiwan &amp; American ports",VLOOKUP(E5132,'[2]Wheels $'!$A:$L,10,FALSE),IF(AG5132="EXW Jalco (Asian Rims)",VLOOKUP(E5132,'[2]Wheels $'!$A:$L,11,FALSE),IF(AG5132="C&amp;F Taiwan (Asian Rims)",VLOOKUP(E5132,'[2]Wheels $'!$A:$L,12,FALSE),"")))))))</f>
        <v>0</v>
      </c>
      <c r="AJ5132" s="30">
        <f t="shared" si="28"/>
        <v>0</v>
      </c>
      <c r="AK5132" s="31">
        <f t="shared" si="34"/>
        <v>0</v>
      </c>
      <c r="AL5132" s="32">
        <f t="shared" si="29"/>
        <v>0</v>
      </c>
      <c r="AM5132" s="33">
        <f t="shared" si="23"/>
        <v>0</v>
      </c>
      <c r="AN5132" s="105"/>
      <c r="AO5132" s="35">
        <f t="shared" si="30"/>
        <v>0</v>
      </c>
      <c r="AP5132" s="36">
        <f t="shared" si="30"/>
        <v>0</v>
      </c>
      <c r="AQ5132" s="37">
        <f t="shared" si="24"/>
        <v>0</v>
      </c>
      <c r="AR5132" s="38"/>
      <c r="AS5132" s="39">
        <f t="shared" si="31"/>
        <v>0</v>
      </c>
      <c r="AT5132" s="40">
        <f t="shared" si="31"/>
        <v>0</v>
      </c>
      <c r="AU5132" s="41">
        <f t="shared" si="25"/>
        <v>0</v>
      </c>
      <c r="AV5132" s="42">
        <f t="shared" si="32"/>
        <v>0</v>
      </c>
      <c r="AW5132" s="43">
        <f t="shared" si="33"/>
        <v>0</v>
      </c>
      <c r="AX5132" s="44"/>
      <c r="AY5132" s="45">
        <f t="shared" si="26"/>
        <v>0</v>
      </c>
      <c r="AZ5132" s="7"/>
    </row>
    <row r="5133" spans="1:52">
      <c r="A5133" s="212" t="str">
        <f>IF(AND(ISBLANK(D5133),ISBLANK(E5133)),"",IF(ISBLANK(D5133),VLOOKUP(E5133,'[2]Wheels €'!$A:$J,2,FALSE),IF(ISBLANK(E5133),VLOOKUP(D5133,'[2]Wheels €'!$A:$J,2,FALSE),VLOOKUP(D5133,'[2]Wheels €'!$A:$J,2,FALSE))))</f>
        <v/>
      </c>
      <c r="B5133" s="8" t="str">
        <f>IF(ISBLANK(D5133),"",VLOOKUP(D5133,'[2]Wheels €'!A:J,3,FALSE))</f>
        <v/>
      </c>
      <c r="C5133" s="8" t="str">
        <f>IF(ISBLANK(E5133),"",VLOOKUP(E5133,'[2]Wheels €'!A:J,3,FALSE))</f>
        <v/>
      </c>
      <c r="D5133" s="9"/>
      <c r="E5133" s="9"/>
      <c r="F5133" s="10"/>
      <c r="G5133" s="11"/>
      <c r="H5133" s="12"/>
      <c r="I5133" s="11"/>
      <c r="J5133" s="10"/>
      <c r="K5133" s="89"/>
      <c r="L5133" s="90"/>
      <c r="M5133" s="90"/>
      <c r="N5133" s="90"/>
      <c r="O5133" s="17" t="str">
        <f t="shared" si="27"/>
        <v/>
      </c>
      <c r="P5133" s="91"/>
      <c r="Q5133" s="91"/>
      <c r="R5133" s="91"/>
      <c r="S5133" s="91"/>
      <c r="T5133" s="92"/>
      <c r="U5133" s="91"/>
      <c r="V5133" s="93"/>
      <c r="W5133" s="13"/>
      <c r="X5133" s="213"/>
      <c r="Y5133" s="95"/>
      <c r="Z5133" s="96"/>
      <c r="AA5133" s="97"/>
      <c r="AB5133" s="98"/>
      <c r="AC5133" s="104"/>
      <c r="AD5133" s="96"/>
      <c r="AE5133" s="97"/>
      <c r="AF5133" s="104"/>
      <c r="AG5133" s="99"/>
      <c r="AH5133" s="28" t="str">
        <f>IF(ISBLANK(D5133),"0",IF(AG5133="EXW Romania",VLOOKUP(D5133,'[2]Wheels €'!$A:$J,9,FALSE),IF(AG5133="DDP Europe",VLOOKUP(D5133,'[2]Wheels €'!$A:$J,10,FALSE),IF(AG5133="EXW Asia",VLOOKUP(D5133,'[2]Wheels $'!$A:$L,9,FALSE),IF(AG5133="DAP Taiwan &amp; American ports",VLOOKUP(D5133,'[2]Wheels $'!$A:$L,10,FALSE),IF(AG5133="EXW Jalco (Asian Rims)",VLOOKUP(D5133,'[2]Wheels $'!$A:$L,11,FALSE),IF(AG5133="C&amp;F Taiwan (Asian Rims)",VLOOKUP(D5133,'[2]Wheels $'!$A:$L,12,FALSE),"")))))))</f>
        <v>0</v>
      </c>
      <c r="AI5133" s="29" t="str">
        <f>IF(ISBLANK(E5133),"0",IF(AG5133="EXW Romania",VLOOKUP(E5133,'[2]Wheels €'!$A:$J,9,FALSE),IF(AG5133="DDP Europe",VLOOKUP(E5133,'[2]Wheels €'!$A:$J,10,FALSE),IF(AG5133="EXW Asia",VLOOKUP(E5133,'[2]Wheels $'!$A:$L,9,FALSE),IF(AG5133="DAP Taiwan &amp; American ports",VLOOKUP(E5133,'[2]Wheels $'!$A:$L,10,FALSE),IF(AG5133="EXW Jalco (Asian Rims)",VLOOKUP(E5133,'[2]Wheels $'!$A:$L,11,FALSE),IF(AG5133="C&amp;F Taiwan (Asian Rims)",VLOOKUP(E5133,'[2]Wheels $'!$A:$L,12,FALSE),"")))))))</f>
        <v>0</v>
      </c>
      <c r="AJ5133" s="30">
        <f t="shared" si="28"/>
        <v>0</v>
      </c>
      <c r="AK5133" s="31">
        <f t="shared" si="34"/>
        <v>0</v>
      </c>
      <c r="AL5133" s="32">
        <f t="shared" si="29"/>
        <v>0</v>
      </c>
      <c r="AM5133" s="33">
        <f t="shared" si="23"/>
        <v>0</v>
      </c>
      <c r="AN5133" s="105"/>
      <c r="AO5133" s="35">
        <f t="shared" si="30"/>
        <v>0</v>
      </c>
      <c r="AP5133" s="36">
        <f t="shared" si="30"/>
        <v>0</v>
      </c>
      <c r="AQ5133" s="37">
        <f t="shared" si="24"/>
        <v>0</v>
      </c>
      <c r="AR5133" s="38"/>
      <c r="AS5133" s="39">
        <f t="shared" si="31"/>
        <v>0</v>
      </c>
      <c r="AT5133" s="40">
        <f t="shared" si="31"/>
        <v>0</v>
      </c>
      <c r="AU5133" s="41">
        <f t="shared" si="25"/>
        <v>0</v>
      </c>
      <c r="AV5133" s="42">
        <f t="shared" si="32"/>
        <v>0</v>
      </c>
      <c r="AW5133" s="43">
        <f t="shared" si="33"/>
        <v>0</v>
      </c>
      <c r="AX5133" s="44"/>
      <c r="AY5133" s="45">
        <f t="shared" si="26"/>
        <v>0</v>
      </c>
      <c r="AZ5133" s="7"/>
    </row>
    <row r="5134" spans="1:52">
      <c r="A5134" s="212" t="str">
        <f>IF(AND(ISBLANK(D5134),ISBLANK(E5134)),"",IF(ISBLANK(D5134),VLOOKUP(E5134,'[2]Wheels €'!$A:$J,2,FALSE),IF(ISBLANK(E5134),VLOOKUP(D5134,'[2]Wheels €'!$A:$J,2,FALSE),VLOOKUP(D5134,'[2]Wheels €'!$A:$J,2,FALSE))))</f>
        <v/>
      </c>
      <c r="B5134" s="8" t="str">
        <f>IF(ISBLANK(D5134),"",VLOOKUP(D5134,'[2]Wheels €'!A:J,3,FALSE))</f>
        <v/>
      </c>
      <c r="C5134" s="8" t="str">
        <f>IF(ISBLANK(E5134),"",VLOOKUP(E5134,'[2]Wheels €'!A:J,3,FALSE))</f>
        <v/>
      </c>
      <c r="D5134" s="9"/>
      <c r="E5134" s="9"/>
      <c r="F5134" s="10"/>
      <c r="G5134" s="11"/>
      <c r="H5134" s="12"/>
      <c r="I5134" s="11"/>
      <c r="J5134" s="10"/>
      <c r="K5134" s="89"/>
      <c r="L5134" s="90"/>
      <c r="M5134" s="90"/>
      <c r="N5134" s="90"/>
      <c r="O5134" s="17" t="str">
        <f t="shared" si="27"/>
        <v/>
      </c>
      <c r="P5134" s="91"/>
      <c r="Q5134" s="91"/>
      <c r="R5134" s="91"/>
      <c r="S5134" s="91"/>
      <c r="T5134" s="92"/>
      <c r="U5134" s="91"/>
      <c r="V5134" s="93"/>
      <c r="W5134" s="13"/>
      <c r="X5134" s="213"/>
      <c r="Y5134" s="95"/>
      <c r="Z5134" s="96"/>
      <c r="AA5134" s="97"/>
      <c r="AB5134" s="98"/>
      <c r="AC5134" s="104"/>
      <c r="AD5134" s="96"/>
      <c r="AE5134" s="97"/>
      <c r="AF5134" s="104"/>
      <c r="AG5134" s="99"/>
      <c r="AH5134" s="28" t="str">
        <f>IF(ISBLANK(D5134),"0",IF(AG5134="EXW Romania",VLOOKUP(D5134,'[2]Wheels €'!$A:$J,9,FALSE),IF(AG5134="DDP Europe",VLOOKUP(D5134,'[2]Wheels €'!$A:$J,10,FALSE),IF(AG5134="EXW Asia",VLOOKUP(D5134,'[2]Wheels $'!$A:$L,9,FALSE),IF(AG5134="DAP Taiwan &amp; American ports",VLOOKUP(D5134,'[2]Wheels $'!$A:$L,10,FALSE),IF(AG5134="EXW Jalco (Asian Rims)",VLOOKUP(D5134,'[2]Wheels $'!$A:$L,11,FALSE),IF(AG5134="C&amp;F Taiwan (Asian Rims)",VLOOKUP(D5134,'[2]Wheels $'!$A:$L,12,FALSE),"")))))))</f>
        <v>0</v>
      </c>
      <c r="AI5134" s="29" t="str">
        <f>IF(ISBLANK(E5134),"0",IF(AG5134="EXW Romania",VLOOKUP(E5134,'[2]Wheels €'!$A:$J,9,FALSE),IF(AG5134="DDP Europe",VLOOKUP(E5134,'[2]Wheels €'!$A:$J,10,FALSE),IF(AG5134="EXW Asia",VLOOKUP(E5134,'[2]Wheels $'!$A:$L,9,FALSE),IF(AG5134="DAP Taiwan &amp; American ports",VLOOKUP(E5134,'[2]Wheels $'!$A:$L,10,FALSE),IF(AG5134="EXW Jalco (Asian Rims)",VLOOKUP(E5134,'[2]Wheels $'!$A:$L,11,FALSE),IF(AG5134="C&amp;F Taiwan (Asian Rims)",VLOOKUP(E5134,'[2]Wheels $'!$A:$L,12,FALSE),"")))))))</f>
        <v>0</v>
      </c>
      <c r="AJ5134" s="30">
        <f t="shared" si="28"/>
        <v>0</v>
      </c>
      <c r="AK5134" s="31">
        <f t="shared" si="34"/>
        <v>0</v>
      </c>
      <c r="AL5134" s="32">
        <f t="shared" si="29"/>
        <v>0</v>
      </c>
      <c r="AM5134" s="33">
        <f t="shared" si="23"/>
        <v>0</v>
      </c>
      <c r="AN5134" s="105"/>
      <c r="AO5134" s="35">
        <f t="shared" si="30"/>
        <v>0</v>
      </c>
      <c r="AP5134" s="36">
        <f t="shared" si="30"/>
        <v>0</v>
      </c>
      <c r="AQ5134" s="37">
        <f t="shared" si="24"/>
        <v>0</v>
      </c>
      <c r="AR5134" s="38"/>
      <c r="AS5134" s="39">
        <f t="shared" si="31"/>
        <v>0</v>
      </c>
      <c r="AT5134" s="40">
        <f t="shared" si="31"/>
        <v>0</v>
      </c>
      <c r="AU5134" s="41">
        <f t="shared" si="25"/>
        <v>0</v>
      </c>
      <c r="AV5134" s="42">
        <f t="shared" si="32"/>
        <v>0</v>
      </c>
      <c r="AW5134" s="43">
        <f t="shared" si="33"/>
        <v>0</v>
      </c>
      <c r="AX5134" s="44"/>
      <c r="AY5134" s="45">
        <f t="shared" si="26"/>
        <v>0</v>
      </c>
      <c r="AZ5134" s="7"/>
    </row>
    <row r="5135" spans="1:52">
      <c r="A5135" s="212" t="str">
        <f>IF(AND(ISBLANK(D5135),ISBLANK(E5135)),"",IF(ISBLANK(D5135),VLOOKUP(E5135,'[2]Wheels €'!$A:$J,2,FALSE),IF(ISBLANK(E5135),VLOOKUP(D5135,'[2]Wheels €'!$A:$J,2,FALSE),VLOOKUP(D5135,'[2]Wheels €'!$A:$J,2,FALSE))))</f>
        <v/>
      </c>
      <c r="B5135" s="8" t="str">
        <f>IF(ISBLANK(D5135),"",VLOOKUP(D5135,'[2]Wheels €'!A:J,3,FALSE))</f>
        <v/>
      </c>
      <c r="C5135" s="8" t="str">
        <f>IF(ISBLANK(E5135),"",VLOOKUP(E5135,'[2]Wheels €'!A:J,3,FALSE))</f>
        <v/>
      </c>
      <c r="D5135" s="9"/>
      <c r="E5135" s="9"/>
      <c r="F5135" s="10"/>
      <c r="G5135" s="11"/>
      <c r="H5135" s="12"/>
      <c r="I5135" s="11"/>
      <c r="J5135" s="10"/>
      <c r="K5135" s="89"/>
      <c r="L5135" s="90"/>
      <c r="M5135" s="90"/>
      <c r="N5135" s="90"/>
      <c r="O5135" s="17" t="str">
        <f t="shared" si="27"/>
        <v/>
      </c>
      <c r="P5135" s="91"/>
      <c r="Q5135" s="91"/>
      <c r="R5135" s="91"/>
      <c r="S5135" s="91"/>
      <c r="T5135" s="92"/>
      <c r="U5135" s="91"/>
      <c r="V5135" s="93"/>
      <c r="W5135" s="13"/>
      <c r="X5135" s="213"/>
      <c r="Y5135" s="95"/>
      <c r="Z5135" s="96"/>
      <c r="AA5135" s="97"/>
      <c r="AB5135" s="98"/>
      <c r="AC5135" s="104"/>
      <c r="AD5135" s="96"/>
      <c r="AE5135" s="97"/>
      <c r="AF5135" s="104"/>
      <c r="AG5135" s="99"/>
      <c r="AH5135" s="28" t="str">
        <f>IF(ISBLANK(D5135),"0",IF(AG5135="EXW Romania",VLOOKUP(D5135,'[2]Wheels €'!$A:$J,9,FALSE),IF(AG5135="DDP Europe",VLOOKUP(D5135,'[2]Wheels €'!$A:$J,10,FALSE),IF(AG5135="EXW Asia",VLOOKUP(D5135,'[2]Wheels $'!$A:$L,9,FALSE),IF(AG5135="DAP Taiwan &amp; American ports",VLOOKUP(D5135,'[2]Wheels $'!$A:$L,10,FALSE),IF(AG5135="EXW Jalco (Asian Rims)",VLOOKUP(D5135,'[2]Wheels $'!$A:$L,11,FALSE),IF(AG5135="C&amp;F Taiwan (Asian Rims)",VLOOKUP(D5135,'[2]Wheels $'!$A:$L,12,FALSE),"")))))))</f>
        <v>0</v>
      </c>
      <c r="AI5135" s="29" t="str">
        <f>IF(ISBLANK(E5135),"0",IF(AG5135="EXW Romania",VLOOKUP(E5135,'[2]Wheels €'!$A:$J,9,FALSE),IF(AG5135="DDP Europe",VLOOKUP(E5135,'[2]Wheels €'!$A:$J,10,FALSE),IF(AG5135="EXW Asia",VLOOKUP(E5135,'[2]Wheels $'!$A:$L,9,FALSE),IF(AG5135="DAP Taiwan &amp; American ports",VLOOKUP(E5135,'[2]Wheels $'!$A:$L,10,FALSE),IF(AG5135="EXW Jalco (Asian Rims)",VLOOKUP(E5135,'[2]Wheels $'!$A:$L,11,FALSE),IF(AG5135="C&amp;F Taiwan (Asian Rims)",VLOOKUP(E5135,'[2]Wheels $'!$A:$L,12,FALSE),"")))))))</f>
        <v>0</v>
      </c>
      <c r="AJ5135" s="30">
        <f t="shared" si="28"/>
        <v>0</v>
      </c>
      <c r="AK5135" s="31">
        <f t="shared" si="34"/>
        <v>0</v>
      </c>
      <c r="AL5135" s="32">
        <f t="shared" si="29"/>
        <v>0</v>
      </c>
      <c r="AM5135" s="33">
        <f t="shared" si="23"/>
        <v>0</v>
      </c>
      <c r="AN5135" s="105"/>
      <c r="AO5135" s="35">
        <f t="shared" si="30"/>
        <v>0</v>
      </c>
      <c r="AP5135" s="36">
        <f t="shared" si="30"/>
        <v>0</v>
      </c>
      <c r="AQ5135" s="37">
        <f t="shared" si="24"/>
        <v>0</v>
      </c>
      <c r="AR5135" s="38"/>
      <c r="AS5135" s="39">
        <f t="shared" si="31"/>
        <v>0</v>
      </c>
      <c r="AT5135" s="40">
        <f t="shared" si="31"/>
        <v>0</v>
      </c>
      <c r="AU5135" s="41">
        <f t="shared" si="25"/>
        <v>0</v>
      </c>
      <c r="AV5135" s="42">
        <f t="shared" si="32"/>
        <v>0</v>
      </c>
      <c r="AW5135" s="43">
        <f t="shared" si="33"/>
        <v>0</v>
      </c>
      <c r="AX5135" s="44"/>
      <c r="AY5135" s="45">
        <f t="shared" si="26"/>
        <v>0</v>
      </c>
      <c r="AZ5135" s="7"/>
    </row>
    <row r="5136" spans="1:52">
      <c r="A5136" s="212" t="str">
        <f>IF(AND(ISBLANK(D5136),ISBLANK(E5136)),"",IF(ISBLANK(D5136),VLOOKUP(E5136,'[2]Wheels €'!$A:$J,2,FALSE),IF(ISBLANK(E5136),VLOOKUP(D5136,'[2]Wheels €'!$A:$J,2,FALSE),VLOOKUP(D5136,'[2]Wheels €'!$A:$J,2,FALSE))))</f>
        <v/>
      </c>
      <c r="B5136" s="8" t="str">
        <f>IF(ISBLANK(D5136),"",VLOOKUP(D5136,'[2]Wheels €'!A:J,3,FALSE))</f>
        <v/>
      </c>
      <c r="C5136" s="8" t="str">
        <f>IF(ISBLANK(E5136),"",VLOOKUP(E5136,'[2]Wheels €'!A:J,3,FALSE))</f>
        <v/>
      </c>
      <c r="D5136" s="9"/>
      <c r="E5136" s="9"/>
      <c r="F5136" s="10"/>
      <c r="G5136" s="11"/>
      <c r="H5136" s="12"/>
      <c r="I5136" s="11"/>
      <c r="J5136" s="10"/>
      <c r="K5136" s="89"/>
      <c r="L5136" s="90"/>
      <c r="M5136" s="90"/>
      <c r="N5136" s="90"/>
      <c r="O5136" s="17" t="str">
        <f t="shared" si="27"/>
        <v/>
      </c>
      <c r="P5136" s="91"/>
      <c r="Q5136" s="91"/>
      <c r="R5136" s="100"/>
      <c r="S5136" s="91"/>
      <c r="T5136" s="92"/>
      <c r="U5136" s="10"/>
      <c r="V5136" s="101"/>
      <c r="W5136" s="13"/>
      <c r="X5136" s="214"/>
      <c r="Y5136" s="103"/>
      <c r="Z5136" s="96"/>
      <c r="AA5136" s="97"/>
      <c r="AB5136" s="98"/>
      <c r="AC5136" s="104"/>
      <c r="AD5136" s="96"/>
      <c r="AE5136" s="97"/>
      <c r="AF5136" s="104"/>
      <c r="AG5136" s="99"/>
      <c r="AH5136" s="28" t="str">
        <f>IF(ISBLANK(D5136),"0",IF(AG5136="EXW Romania",VLOOKUP(D5136,'[2]Wheels €'!$A:$J,9,FALSE),IF(AG5136="DDP Europe",VLOOKUP(D5136,'[2]Wheels €'!$A:$J,10,FALSE),IF(AG5136="EXW Asia",VLOOKUP(D5136,'[2]Wheels $'!$A:$L,9,FALSE),IF(AG5136="DAP Taiwan &amp; American ports",VLOOKUP(D5136,'[2]Wheels $'!$A:$L,10,FALSE),IF(AG5136="EXW Jalco (Asian Rims)",VLOOKUP(D5136,'[2]Wheels $'!$A:$L,11,FALSE),IF(AG5136="C&amp;F Taiwan (Asian Rims)",VLOOKUP(D5136,'[2]Wheels $'!$A:$L,12,FALSE),"")))))))</f>
        <v>0</v>
      </c>
      <c r="AI5136" s="29" t="str">
        <f>IF(ISBLANK(E5136),"0",IF(AG5136="EXW Romania",VLOOKUP(E5136,'[2]Wheels €'!$A:$J,9,FALSE),IF(AG5136="DDP Europe",VLOOKUP(E5136,'[2]Wheels €'!$A:$J,10,FALSE),IF(AG5136="EXW Asia",VLOOKUP(E5136,'[2]Wheels $'!$A:$L,9,FALSE),IF(AG5136="DAP Taiwan &amp; American ports",VLOOKUP(E5136,'[2]Wheels $'!$A:$L,10,FALSE),IF(AG5136="EXW Jalco (Asian Rims)",VLOOKUP(E5136,'[2]Wheels $'!$A:$L,11,FALSE),IF(AG5136="C&amp;F Taiwan (Asian Rims)",VLOOKUP(E5136,'[2]Wheels $'!$A:$L,12,FALSE),"")))))))</f>
        <v>0</v>
      </c>
      <c r="AJ5136" s="30">
        <f t="shared" si="28"/>
        <v>0</v>
      </c>
      <c r="AK5136" s="31">
        <f t="shared" si="34"/>
        <v>0</v>
      </c>
      <c r="AL5136" s="32">
        <f t="shared" si="29"/>
        <v>0</v>
      </c>
      <c r="AM5136" s="33">
        <f t="shared" si="23"/>
        <v>0</v>
      </c>
      <c r="AN5136" s="105"/>
      <c r="AO5136" s="35">
        <f t="shared" si="30"/>
        <v>0</v>
      </c>
      <c r="AP5136" s="36">
        <f t="shared" si="30"/>
        <v>0</v>
      </c>
      <c r="AQ5136" s="37">
        <f t="shared" si="24"/>
        <v>0</v>
      </c>
      <c r="AR5136" s="38"/>
      <c r="AS5136" s="39">
        <f t="shared" si="31"/>
        <v>0</v>
      </c>
      <c r="AT5136" s="40">
        <f t="shared" si="31"/>
        <v>0</v>
      </c>
      <c r="AU5136" s="41">
        <f t="shared" si="25"/>
        <v>0</v>
      </c>
      <c r="AV5136" s="42">
        <f t="shared" si="32"/>
        <v>0</v>
      </c>
      <c r="AW5136" s="43">
        <f t="shared" si="33"/>
        <v>0</v>
      </c>
      <c r="AX5136" s="44"/>
      <c r="AY5136" s="45">
        <f t="shared" si="26"/>
        <v>0</v>
      </c>
      <c r="AZ5136" s="7"/>
    </row>
    <row r="5137" spans="1:52">
      <c r="A5137" s="212" t="str">
        <f>IF(AND(ISBLANK(D5137),ISBLANK(E5137)),"",IF(ISBLANK(D5137),VLOOKUP(E5137,'[2]Wheels €'!$A:$J,2,FALSE),IF(ISBLANK(E5137),VLOOKUP(D5137,'[2]Wheels €'!$A:$J,2,FALSE),VLOOKUP(D5137,'[2]Wheels €'!$A:$J,2,FALSE))))</f>
        <v/>
      </c>
      <c r="B5137" s="8" t="str">
        <f>IF(ISBLANK(D5137),"",VLOOKUP(D5137,'[2]Wheels €'!A:J,3,FALSE))</f>
        <v/>
      </c>
      <c r="C5137" s="8" t="str">
        <f>IF(ISBLANK(E5137),"",VLOOKUP(E5137,'[2]Wheels €'!A:J,3,FALSE))</f>
        <v/>
      </c>
      <c r="D5137" s="9"/>
      <c r="E5137" s="9"/>
      <c r="F5137" s="10"/>
      <c r="G5137" s="11"/>
      <c r="H5137" s="12"/>
      <c r="I5137" s="11"/>
      <c r="J5137" s="10"/>
      <c r="K5137" s="89"/>
      <c r="L5137" s="90"/>
      <c r="M5137" s="90"/>
      <c r="N5137" s="90"/>
      <c r="O5137" s="17" t="str">
        <f t="shared" si="27"/>
        <v/>
      </c>
      <c r="P5137" s="91"/>
      <c r="Q5137" s="91"/>
      <c r="R5137" s="91"/>
      <c r="S5137" s="91"/>
      <c r="T5137" s="92"/>
      <c r="U5137" s="91"/>
      <c r="V5137" s="93"/>
      <c r="W5137" s="13"/>
      <c r="X5137" s="213"/>
      <c r="Y5137" s="95"/>
      <c r="Z5137" s="96"/>
      <c r="AA5137" s="97"/>
      <c r="AB5137" s="98"/>
      <c r="AC5137" s="104"/>
      <c r="AD5137" s="96"/>
      <c r="AE5137" s="97"/>
      <c r="AF5137" s="104"/>
      <c r="AG5137" s="99"/>
      <c r="AH5137" s="28" t="str">
        <f>IF(ISBLANK(D5137),"0",IF(AG5137="EXW Romania",VLOOKUP(D5137,'[2]Wheels €'!$A:$J,9,FALSE),IF(AG5137="DDP Europe",VLOOKUP(D5137,'[2]Wheels €'!$A:$J,10,FALSE),IF(AG5137="EXW Asia",VLOOKUP(D5137,'[2]Wheels $'!$A:$L,9,FALSE),IF(AG5137="DAP Taiwan &amp; American ports",VLOOKUP(D5137,'[2]Wheels $'!$A:$L,10,FALSE),IF(AG5137="EXW Jalco (Asian Rims)",VLOOKUP(D5137,'[2]Wheels $'!$A:$L,11,FALSE),IF(AG5137="C&amp;F Taiwan (Asian Rims)",VLOOKUP(D5137,'[2]Wheels $'!$A:$L,12,FALSE),"")))))))</f>
        <v>0</v>
      </c>
      <c r="AI5137" s="29" t="str">
        <f>IF(ISBLANK(E5137),"0",IF(AG5137="EXW Romania",VLOOKUP(E5137,'[2]Wheels €'!$A:$J,9,FALSE),IF(AG5137="DDP Europe",VLOOKUP(E5137,'[2]Wheels €'!$A:$J,10,FALSE),IF(AG5137="EXW Asia",VLOOKUP(E5137,'[2]Wheels $'!$A:$L,9,FALSE),IF(AG5137="DAP Taiwan &amp; American ports",VLOOKUP(E5137,'[2]Wheels $'!$A:$L,10,FALSE),IF(AG5137="EXW Jalco (Asian Rims)",VLOOKUP(E5137,'[2]Wheels $'!$A:$L,11,FALSE),IF(AG5137="C&amp;F Taiwan (Asian Rims)",VLOOKUP(E5137,'[2]Wheels $'!$A:$L,12,FALSE),"")))))))</f>
        <v>0</v>
      </c>
      <c r="AJ5137" s="30">
        <f t="shared" si="28"/>
        <v>0</v>
      </c>
      <c r="AK5137" s="31">
        <f t="shared" si="34"/>
        <v>0</v>
      </c>
      <c r="AL5137" s="32">
        <f t="shared" si="29"/>
        <v>0</v>
      </c>
      <c r="AM5137" s="33">
        <f t="shared" si="23"/>
        <v>0</v>
      </c>
      <c r="AN5137" s="105"/>
      <c r="AO5137" s="35">
        <f t="shared" si="30"/>
        <v>0</v>
      </c>
      <c r="AP5137" s="36">
        <f t="shared" si="30"/>
        <v>0</v>
      </c>
      <c r="AQ5137" s="37">
        <f t="shared" si="24"/>
        <v>0</v>
      </c>
      <c r="AR5137" s="38"/>
      <c r="AS5137" s="39">
        <f t="shared" si="31"/>
        <v>0</v>
      </c>
      <c r="AT5137" s="40">
        <f t="shared" si="31"/>
        <v>0</v>
      </c>
      <c r="AU5137" s="41">
        <f t="shared" si="25"/>
        <v>0</v>
      </c>
      <c r="AV5137" s="42">
        <f t="shared" si="32"/>
        <v>0</v>
      </c>
      <c r="AW5137" s="43">
        <f t="shared" si="33"/>
        <v>0</v>
      </c>
      <c r="AX5137" s="44"/>
      <c r="AY5137" s="45">
        <f t="shared" si="26"/>
        <v>0</v>
      </c>
      <c r="AZ5137" s="7"/>
    </row>
    <row r="5138" spans="1:52">
      <c r="A5138" s="212" t="str">
        <f>IF(AND(ISBLANK(D5138),ISBLANK(E5138)),"",IF(ISBLANK(D5138),VLOOKUP(E5138,'[2]Wheels €'!$A:$J,2,FALSE),IF(ISBLANK(E5138),VLOOKUP(D5138,'[2]Wheels €'!$A:$J,2,FALSE),VLOOKUP(D5138,'[2]Wheels €'!$A:$J,2,FALSE))))</f>
        <v/>
      </c>
      <c r="B5138" s="8" t="str">
        <f>IF(ISBLANK(D5138),"",VLOOKUP(D5138,'[2]Wheels €'!A:J,3,FALSE))</f>
        <v/>
      </c>
      <c r="C5138" s="8" t="str">
        <f>IF(ISBLANK(E5138),"",VLOOKUP(E5138,'[2]Wheels €'!A:J,3,FALSE))</f>
        <v/>
      </c>
      <c r="D5138" s="9"/>
      <c r="E5138" s="9"/>
      <c r="F5138" s="10"/>
      <c r="G5138" s="11"/>
      <c r="H5138" s="12"/>
      <c r="I5138" s="11"/>
      <c r="J5138" s="10"/>
      <c r="K5138" s="89"/>
      <c r="L5138" s="90"/>
      <c r="M5138" s="90"/>
      <c r="N5138" s="90"/>
      <c r="O5138" s="17" t="str">
        <f t="shared" si="27"/>
        <v/>
      </c>
      <c r="P5138" s="91"/>
      <c r="Q5138" s="91"/>
      <c r="R5138" s="100"/>
      <c r="S5138" s="91"/>
      <c r="T5138" s="92"/>
      <c r="U5138" s="10"/>
      <c r="V5138" s="101"/>
      <c r="W5138" s="13"/>
      <c r="X5138" s="214"/>
      <c r="Y5138" s="103"/>
      <c r="Z5138" s="96"/>
      <c r="AA5138" s="97"/>
      <c r="AB5138" s="98"/>
      <c r="AC5138" s="104"/>
      <c r="AD5138" s="96"/>
      <c r="AE5138" s="97"/>
      <c r="AF5138" s="104"/>
      <c r="AG5138" s="99"/>
      <c r="AH5138" s="28" t="str">
        <f>IF(ISBLANK(D5138),"0",IF(AG5138="EXW Romania",VLOOKUP(D5138,'[2]Wheels €'!$A:$J,9,FALSE),IF(AG5138="DDP Europe",VLOOKUP(D5138,'[2]Wheels €'!$A:$J,10,FALSE),IF(AG5138="EXW Asia",VLOOKUP(D5138,'[2]Wheels $'!$A:$L,9,FALSE),IF(AG5138="DAP Taiwan &amp; American ports",VLOOKUP(D5138,'[2]Wheels $'!$A:$L,10,FALSE),IF(AG5138="EXW Jalco (Asian Rims)",VLOOKUP(D5138,'[2]Wheels $'!$A:$L,11,FALSE),IF(AG5138="C&amp;F Taiwan (Asian Rims)",VLOOKUP(D5138,'[2]Wheels $'!$A:$L,12,FALSE),"")))))))</f>
        <v>0</v>
      </c>
      <c r="AI5138" s="29" t="str">
        <f>IF(ISBLANK(E5138),"0",IF(AG5138="EXW Romania",VLOOKUP(E5138,'[2]Wheels €'!$A:$J,9,FALSE),IF(AG5138="DDP Europe",VLOOKUP(E5138,'[2]Wheels €'!$A:$J,10,FALSE),IF(AG5138="EXW Asia",VLOOKUP(E5138,'[2]Wheels $'!$A:$L,9,FALSE),IF(AG5138="DAP Taiwan &amp; American ports",VLOOKUP(E5138,'[2]Wheels $'!$A:$L,10,FALSE),IF(AG5138="EXW Jalco (Asian Rims)",VLOOKUP(E5138,'[2]Wheels $'!$A:$L,11,FALSE),IF(AG5138="C&amp;F Taiwan (Asian Rims)",VLOOKUP(E5138,'[2]Wheels $'!$A:$L,12,FALSE),"")))))))</f>
        <v>0</v>
      </c>
      <c r="AJ5138" s="30">
        <f t="shared" si="28"/>
        <v>0</v>
      </c>
      <c r="AK5138" s="31">
        <f t="shared" si="34"/>
        <v>0</v>
      </c>
      <c r="AL5138" s="32">
        <f t="shared" si="29"/>
        <v>0</v>
      </c>
      <c r="AM5138" s="33">
        <f t="shared" si="23"/>
        <v>0</v>
      </c>
      <c r="AN5138" s="105"/>
      <c r="AO5138" s="35">
        <f t="shared" si="30"/>
        <v>0</v>
      </c>
      <c r="AP5138" s="36">
        <f t="shared" si="30"/>
        <v>0</v>
      </c>
      <c r="AQ5138" s="37">
        <f t="shared" si="24"/>
        <v>0</v>
      </c>
      <c r="AR5138" s="38"/>
      <c r="AS5138" s="39">
        <f t="shared" si="31"/>
        <v>0</v>
      </c>
      <c r="AT5138" s="40">
        <f t="shared" si="31"/>
        <v>0</v>
      </c>
      <c r="AU5138" s="41">
        <f t="shared" si="25"/>
        <v>0</v>
      </c>
      <c r="AV5138" s="42">
        <f t="shared" si="32"/>
        <v>0</v>
      </c>
      <c r="AW5138" s="43">
        <f t="shared" si="33"/>
        <v>0</v>
      </c>
      <c r="AX5138" s="44"/>
      <c r="AY5138" s="45">
        <f t="shared" si="26"/>
        <v>0</v>
      </c>
      <c r="AZ5138" s="7"/>
    </row>
    <row r="5139" spans="1:52">
      <c r="A5139" s="212" t="str">
        <f>IF(AND(ISBLANK(D5139),ISBLANK(E5139)),"",IF(ISBLANK(D5139),VLOOKUP(E5139,'[2]Wheels €'!$A:$J,2,FALSE),IF(ISBLANK(E5139),VLOOKUP(D5139,'[2]Wheels €'!$A:$J,2,FALSE),VLOOKUP(D5139,'[2]Wheels €'!$A:$J,2,FALSE))))</f>
        <v/>
      </c>
      <c r="B5139" s="8" t="str">
        <f>IF(ISBLANK(D5139),"",VLOOKUP(D5139,'[2]Wheels €'!A:J,3,FALSE))</f>
        <v/>
      </c>
      <c r="C5139" s="8" t="str">
        <f>IF(ISBLANK(E5139),"",VLOOKUP(E5139,'[2]Wheels €'!A:J,3,FALSE))</f>
        <v/>
      </c>
      <c r="D5139" s="9"/>
      <c r="E5139" s="9"/>
      <c r="F5139" s="10"/>
      <c r="G5139" s="11"/>
      <c r="H5139" s="12"/>
      <c r="I5139" s="11"/>
      <c r="J5139" s="10"/>
      <c r="K5139" s="89"/>
      <c r="L5139" s="90"/>
      <c r="M5139" s="90"/>
      <c r="N5139" s="90"/>
      <c r="O5139" s="17" t="str">
        <f t="shared" si="27"/>
        <v/>
      </c>
      <c r="P5139" s="91"/>
      <c r="Q5139" s="91"/>
      <c r="R5139" s="91"/>
      <c r="S5139" s="91"/>
      <c r="T5139" s="92"/>
      <c r="U5139" s="10"/>
      <c r="V5139" s="101"/>
      <c r="W5139" s="13"/>
      <c r="X5139" s="214"/>
      <c r="Y5139" s="103"/>
      <c r="Z5139" s="96"/>
      <c r="AA5139" s="97"/>
      <c r="AB5139" s="98"/>
      <c r="AC5139" s="104"/>
      <c r="AD5139" s="96"/>
      <c r="AE5139" s="97"/>
      <c r="AF5139" s="104"/>
      <c r="AG5139" s="99"/>
      <c r="AH5139" s="28" t="str">
        <f>IF(ISBLANK(D5139),"0",IF(AG5139="EXW Romania",VLOOKUP(D5139,'[2]Wheels €'!$A:$J,9,FALSE),IF(AG5139="DDP Europe",VLOOKUP(D5139,'[2]Wheels €'!$A:$J,10,FALSE),IF(AG5139="EXW Asia",VLOOKUP(D5139,'[2]Wheels $'!$A:$L,9,FALSE),IF(AG5139="DAP Taiwan &amp; American ports",VLOOKUP(D5139,'[2]Wheels $'!$A:$L,10,FALSE),IF(AG5139="EXW Jalco (Asian Rims)",VLOOKUP(D5139,'[2]Wheels $'!$A:$L,11,FALSE),IF(AG5139="C&amp;F Taiwan (Asian Rims)",VLOOKUP(D5139,'[2]Wheels $'!$A:$L,12,FALSE),"")))))))</f>
        <v>0</v>
      </c>
      <c r="AI5139" s="29" t="str">
        <f>IF(ISBLANK(E5139),"0",IF(AG5139="EXW Romania",VLOOKUP(E5139,'[2]Wheels €'!$A:$J,9,FALSE),IF(AG5139="DDP Europe",VLOOKUP(E5139,'[2]Wheels €'!$A:$J,10,FALSE),IF(AG5139="EXW Asia",VLOOKUP(E5139,'[2]Wheels $'!$A:$L,9,FALSE),IF(AG5139="DAP Taiwan &amp; American ports",VLOOKUP(E5139,'[2]Wheels $'!$A:$L,10,FALSE),IF(AG5139="EXW Jalco (Asian Rims)",VLOOKUP(E5139,'[2]Wheels $'!$A:$L,11,FALSE),IF(AG5139="C&amp;F Taiwan (Asian Rims)",VLOOKUP(E5139,'[2]Wheels $'!$A:$L,12,FALSE),"")))))))</f>
        <v>0</v>
      </c>
      <c r="AJ5139" s="30">
        <f t="shared" si="28"/>
        <v>0</v>
      </c>
      <c r="AK5139" s="31">
        <f t="shared" si="34"/>
        <v>0</v>
      </c>
      <c r="AL5139" s="32">
        <f t="shared" si="29"/>
        <v>0</v>
      </c>
      <c r="AM5139" s="33">
        <f t="shared" si="23"/>
        <v>0</v>
      </c>
      <c r="AN5139" s="105"/>
      <c r="AO5139" s="35">
        <f t="shared" si="30"/>
        <v>0</v>
      </c>
      <c r="AP5139" s="36">
        <f t="shared" si="30"/>
        <v>0</v>
      </c>
      <c r="AQ5139" s="37">
        <f t="shared" si="24"/>
        <v>0</v>
      </c>
      <c r="AR5139" s="38"/>
      <c r="AS5139" s="39">
        <f t="shared" si="31"/>
        <v>0</v>
      </c>
      <c r="AT5139" s="40">
        <f t="shared" si="31"/>
        <v>0</v>
      </c>
      <c r="AU5139" s="41">
        <f t="shared" si="25"/>
        <v>0</v>
      </c>
      <c r="AV5139" s="42">
        <f t="shared" si="32"/>
        <v>0</v>
      </c>
      <c r="AW5139" s="43">
        <f t="shared" si="33"/>
        <v>0</v>
      </c>
      <c r="AX5139" s="44"/>
      <c r="AY5139" s="45">
        <f t="shared" si="26"/>
        <v>0</v>
      </c>
      <c r="AZ5139" s="7"/>
    </row>
    <row r="5140" spans="1:52" ht="15.75" thickBot="1">
      <c r="A5140" s="212" t="str">
        <f>IF(AND(ISBLANK(D5140),ISBLANK(E5140)),"",IF(ISBLANK(D5140),VLOOKUP(E5140,'[2]Wheels €'!$A:$J,2,FALSE),IF(ISBLANK(E5140),VLOOKUP(D5140,'[2]Wheels €'!$A:$J,2,FALSE),VLOOKUP(D5140,'[2]Wheels €'!$A:$J,2,FALSE))))</f>
        <v/>
      </c>
      <c r="B5140" s="8" t="str">
        <f>IF(ISBLANK(D5140),"",VLOOKUP(D5140,'[2]Wheels €'!A:J,3,FALSE))</f>
        <v/>
      </c>
      <c r="C5140" s="8" t="str">
        <f>IF(ISBLANK(E5140),"",VLOOKUP(E5140,'[2]Wheels €'!A:J,3,FALSE))</f>
        <v/>
      </c>
      <c r="D5140" s="9"/>
      <c r="E5140" s="9"/>
      <c r="F5140" s="10"/>
      <c r="G5140" s="106"/>
      <c r="H5140" s="107"/>
      <c r="I5140" s="106"/>
      <c r="J5140" s="108"/>
      <c r="K5140" s="109"/>
      <c r="L5140" s="110"/>
      <c r="M5140" s="110"/>
      <c r="N5140" s="110"/>
      <c r="O5140" s="17" t="str">
        <f t="shared" si="27"/>
        <v/>
      </c>
      <c r="P5140" s="111"/>
      <c r="Q5140" s="111"/>
      <c r="R5140" s="111"/>
      <c r="S5140" s="111"/>
      <c r="T5140" s="112"/>
      <c r="U5140" s="108"/>
      <c r="V5140" s="113"/>
      <c r="W5140" s="13"/>
      <c r="X5140" s="215"/>
      <c r="Y5140" s="115"/>
      <c r="Z5140" s="116"/>
      <c r="AA5140" s="117"/>
      <c r="AB5140" s="118"/>
      <c r="AC5140" s="119"/>
      <c r="AD5140" s="116"/>
      <c r="AE5140" s="117"/>
      <c r="AF5140" s="119"/>
      <c r="AG5140" s="120"/>
      <c r="AH5140" s="28" t="str">
        <f>IF(ISBLANK(D5140),"0",IF(AG5140="EXW Romania",VLOOKUP(D5140,'[2]Wheels €'!$A:$J,9,FALSE),IF(AG5140="DDP Europe",VLOOKUP(D5140,'[2]Wheels €'!$A:$J,10,FALSE),IF(AG5140="EXW Asia",VLOOKUP(D5140,'[2]Wheels $'!$A:$L,9,FALSE),IF(AG5140="DAP Taiwan &amp; American ports",VLOOKUP(D5140,'[2]Wheels $'!$A:$L,10,FALSE),IF(AG5140="EXW Jalco (Asian Rims)",VLOOKUP(D5140,'[2]Wheels $'!$A:$L,11,FALSE),IF(AG5140="C&amp;F Taiwan (Asian Rims)",VLOOKUP(D5140,'[2]Wheels $'!$A:$L,12,FALSE),"")))))))</f>
        <v>0</v>
      </c>
      <c r="AI5140" s="29" t="str">
        <f>IF(ISBLANK(E5140),"0",IF(AG5140="EXW Romania",VLOOKUP(E5140,'[2]Wheels €'!$A:$J,9,FALSE),IF(AG5140="DDP Europe",VLOOKUP(E5140,'[2]Wheels €'!$A:$J,10,FALSE),IF(AG5140="EXW Asia",VLOOKUP(E5140,'[2]Wheels $'!$A:$L,9,FALSE),IF(AG5140="DAP Taiwan &amp; American ports",VLOOKUP(E5140,'[2]Wheels $'!$A:$L,10,FALSE),IF(AG5140="EXW Jalco (Asian Rims)",VLOOKUP(E5140,'[2]Wheels $'!$A:$L,11,FALSE),IF(AG5140="C&amp;F Taiwan (Asian Rims)",VLOOKUP(E5140,'[2]Wheels $'!$A:$L,12,FALSE),"")))))))</f>
        <v>0</v>
      </c>
      <c r="AJ5140" s="30">
        <f t="shared" si="28"/>
        <v>0</v>
      </c>
      <c r="AK5140" s="31">
        <f t="shared" si="34"/>
        <v>0</v>
      </c>
      <c r="AL5140" s="32">
        <f t="shared" si="29"/>
        <v>0</v>
      </c>
      <c r="AM5140" s="33">
        <f t="shared" si="23"/>
        <v>0</v>
      </c>
      <c r="AN5140" s="121"/>
      <c r="AO5140" s="35">
        <f t="shared" si="30"/>
        <v>0</v>
      </c>
      <c r="AP5140" s="36">
        <f t="shared" si="30"/>
        <v>0</v>
      </c>
      <c r="AQ5140" s="37">
        <f t="shared" si="24"/>
        <v>0</v>
      </c>
      <c r="AR5140" s="38"/>
      <c r="AS5140" s="39">
        <f t="shared" si="31"/>
        <v>0</v>
      </c>
      <c r="AT5140" s="40">
        <f t="shared" si="31"/>
        <v>0</v>
      </c>
      <c r="AU5140" s="41">
        <f t="shared" si="25"/>
        <v>0</v>
      </c>
      <c r="AV5140" s="42">
        <f t="shared" si="32"/>
        <v>0</v>
      </c>
      <c r="AW5140" s="43">
        <f t="shared" si="33"/>
        <v>0</v>
      </c>
      <c r="AX5140" s="44"/>
      <c r="AY5140" s="45">
        <f t="shared" si="26"/>
        <v>0</v>
      </c>
      <c r="AZ5140" s="7"/>
    </row>
    <row r="5141" spans="1:52" ht="18.75">
      <c r="A5141" s="122" t="s">
        <v>87</v>
      </c>
      <c r="B5141" s="123"/>
      <c r="C5141" s="123"/>
      <c r="D5141" s="2"/>
      <c r="E5141" s="2"/>
      <c r="F5141" s="2"/>
      <c r="G5141" s="3"/>
      <c r="H5141" s="4"/>
      <c r="I5141" s="4"/>
      <c r="J5141" s="4"/>
      <c r="K5141" s="4"/>
      <c r="L5141" s="4"/>
      <c r="M5141" s="4"/>
      <c r="N5141" s="4"/>
      <c r="O5141" s="4"/>
      <c r="P5141" s="4"/>
      <c r="Q5141" s="4"/>
      <c r="R5141" s="4"/>
      <c r="S5141" s="4"/>
      <c r="T5141" s="4"/>
      <c r="U5141" s="4"/>
      <c r="V5141" s="4"/>
      <c r="W5141" s="6"/>
      <c r="X5141" s="5"/>
      <c r="Y5141" s="4"/>
      <c r="Z5141" s="4"/>
      <c r="AA5141" s="4"/>
      <c r="AB5141" s="4"/>
      <c r="AC5141" s="4"/>
      <c r="AD5141" s="4"/>
      <c r="AE5141" s="4"/>
      <c r="AF5141" s="4"/>
      <c r="AG5141" s="5"/>
      <c r="AH5141" s="4"/>
      <c r="AI5141" s="4"/>
      <c r="AJ5141" s="4"/>
      <c r="AK5141" s="4"/>
      <c r="AL5141" s="4"/>
      <c r="AM5141" s="4"/>
      <c r="AN5141" s="124"/>
      <c r="AO5141" s="4"/>
      <c r="AP5141" s="4"/>
      <c r="AQ5141" s="4"/>
      <c r="AR5141" s="125"/>
      <c r="AS5141" s="4"/>
      <c r="AT5141" s="4"/>
      <c r="AU5141" s="4"/>
      <c r="AV5141" s="4"/>
      <c r="AW5141" s="4"/>
      <c r="AX5141" s="4"/>
      <c r="AY5141" s="6"/>
      <c r="AZ5141" s="7"/>
    </row>
    <row r="5142" spans="1:52">
      <c r="A5142" s="212" t="str">
        <f>IF(AND(ISBLANK(D5142),ISBLANK(E5142)),"",IF(ISBLANK(D5142),VLOOKUP(E5142,'[2]Wheels $'!$A:$J,2,FALSE),IF(ISBLANK(E5142),VLOOKUP(D5142,'[2]Wheels $'!$A:$J,2,FALSE),VLOOKUP(D5142,'[2]Wheels $'!$A:$J,2,FALSE))))</f>
        <v>KSYRIUM DISC CL (w/o tyre)</v>
      </c>
      <c r="B5142" s="8" t="str">
        <f>IF(ISBLANK(D5142),"",VLOOKUP(D5142,'[2]Wheels €'!A:J,3,FALSE))</f>
        <v>12x100</v>
      </c>
      <c r="C5142" s="8" t="str">
        <f>IF(ISBLANK(E5142),"",VLOOKUP(E5142,'[2]Wheels €'!A:J,3,FALSE))</f>
        <v>12x142</v>
      </c>
      <c r="D5142" s="9" t="s">
        <v>99</v>
      </c>
      <c r="E5142" s="9" t="s">
        <v>100</v>
      </c>
      <c r="F5142" s="10" t="s">
        <v>16</v>
      </c>
      <c r="G5142" s="11" t="s">
        <v>32</v>
      </c>
      <c r="H5142" s="12" t="s">
        <v>101</v>
      </c>
      <c r="I5142" s="11" t="s">
        <v>90</v>
      </c>
      <c r="J5142" s="10"/>
      <c r="K5142" s="89" t="s">
        <v>102</v>
      </c>
      <c r="L5142" s="90" t="s">
        <v>103</v>
      </c>
      <c r="M5142" s="90" t="s">
        <v>104</v>
      </c>
      <c r="N5142" s="90" t="s">
        <v>105</v>
      </c>
      <c r="O5142" s="17" t="str">
        <f t="shared" si="27"/>
        <v>KSYRIUM DISC CL (w/o tyre)</v>
      </c>
      <c r="P5142" s="91"/>
      <c r="Q5142" s="216"/>
      <c r="R5142" s="217" t="s">
        <v>106</v>
      </c>
      <c r="S5142" s="91"/>
      <c r="T5142" s="218" t="s">
        <v>107</v>
      </c>
      <c r="U5142" s="219" t="s">
        <v>108</v>
      </c>
      <c r="V5142" s="220" t="s">
        <v>109</v>
      </c>
      <c r="W5142" s="221" t="s">
        <v>32</v>
      </c>
      <c r="X5142" s="222" t="s">
        <v>110</v>
      </c>
      <c r="Y5142" s="223" t="s">
        <v>110</v>
      </c>
      <c r="Z5142" s="224">
        <v>500</v>
      </c>
      <c r="AA5142" s="225">
        <v>43213</v>
      </c>
      <c r="AB5142" s="226" t="s">
        <v>96</v>
      </c>
      <c r="AC5142" s="227" t="s">
        <v>111</v>
      </c>
      <c r="AD5142" s="224">
        <v>1</v>
      </c>
      <c r="AE5142" s="226" t="s">
        <v>110</v>
      </c>
      <c r="AF5142" s="228" t="s">
        <v>110</v>
      </c>
      <c r="AG5142" s="27" t="s">
        <v>112</v>
      </c>
      <c r="AH5142" s="139">
        <f>IF(ISBLANK(D5142),"0",IF(AG5142="EXW Asia",VLOOKUP(D5142,'[2]Wheels $'!$A:$L,9,FALSE),IF(AG5142="DAP Taiwan &amp; American ports",VLOOKUP(D5142,'[2]Wheels $'!$A:$L,10,FALSE),IF(AG5142="EXW Jalco (Asian Rims)",VLOOKUP(D5142,'[2]Wheels $'!$A:$L,11,FALSE),IF(AG5142="C&amp;F Taiwan (Asian Rims)",VLOOKUP(D5142,'[2]Wheels $'!$A:$L,12,FALSE),"")))))</f>
        <v>115</v>
      </c>
      <c r="AI5142" s="140">
        <f>IF(ISBLANK(E5142),"0",IF(AG5142="EXW Asia",VLOOKUP(E5142,'[2]Wheels $'!$A:$L,9,FALSE),IF(AG5142="DAP Taiwan &amp; American ports",VLOOKUP(E5142,'[2]Wheels $'!$A:$L,10,FALSE),IF(AG5142="EXW Jalco (Asian Rims)",VLOOKUP(E5142,'[2]Wheels $'!$A:$L,11,FALSE),IF(AG5142="C&amp;F Taiwan (Asian Rims)",VLOOKUP(E5142,'[2]Wheels $'!$A:$L,12,FALSE),"")))))</f>
        <v>141</v>
      </c>
      <c r="AJ5142" s="144">
        <f t="shared" ref="AJ5142:AJ5190" si="35">AI5142+AH5142</f>
        <v>256</v>
      </c>
      <c r="AK5142" s="142">
        <f>AH5142*(1+$AM$2)</f>
        <v>138</v>
      </c>
      <c r="AL5142" s="143">
        <f>AI5142*(1+$AM$2)</f>
        <v>169.2</v>
      </c>
      <c r="AM5142" s="144">
        <f t="shared" si="23"/>
        <v>307.2</v>
      </c>
      <c r="AN5142" s="105">
        <v>7.2265599999999999E-2</v>
      </c>
      <c r="AO5142" s="145">
        <f>AK5142*(1-$AN5142)</f>
        <v>128.02734720000001</v>
      </c>
      <c r="AP5142" s="146">
        <f>AL5142*(1-$AN5142)</f>
        <v>156.97266047999997</v>
      </c>
      <c r="AQ5142" s="147">
        <f t="shared" si="24"/>
        <v>285.00000767999995</v>
      </c>
      <c r="AR5142" s="148" t="s">
        <v>32</v>
      </c>
      <c r="AS5142" s="149">
        <f>IF($AR5142="YES",AO5142,AK5142)</f>
        <v>138</v>
      </c>
      <c r="AT5142" s="150">
        <f>IF($AR5142="YES",AP5142,AL5142)</f>
        <v>169.2</v>
      </c>
      <c r="AU5142" s="151">
        <f t="shared" si="25"/>
        <v>307.2</v>
      </c>
      <c r="AV5142" s="152">
        <f>Z5142*AQ5142</f>
        <v>142500.00383999999</v>
      </c>
      <c r="AW5142" s="153">
        <f>IF(AR5142="YES",0,(AQ5142-AM5142)*Z5142)</f>
        <v>-11099.996160000017</v>
      </c>
      <c r="AX5142" s="154"/>
      <c r="AY5142" s="155">
        <f t="shared" si="26"/>
        <v>0</v>
      </c>
      <c r="AZ5142" s="7"/>
    </row>
    <row r="5143" spans="1:52">
      <c r="A5143" s="212" t="str">
        <f>IF(AND(ISBLANK(D5143),ISBLANK(E5143)),"",IF(ISBLANK(D5143),VLOOKUP(E5143,'[2]Wheels $'!$A:$J,2,FALSE),IF(ISBLANK(E5143),VLOOKUP(D5143,'[2]Wheels $'!$A:$J,2,FALSE),VLOOKUP(D5143,'[2]Wheels $'!$A:$J,2,FALSE))))</f>
        <v>KSYRIUM Black (w/o tyre)</v>
      </c>
      <c r="B5143" s="8" t="str">
        <f>IF(ISBLANK(D5143),"",VLOOKUP(D5143,'[2]Wheels €'!A:J,3,FALSE))</f>
        <v>9x100</v>
      </c>
      <c r="C5143" s="8" t="str">
        <f>IF(ISBLANK(E5143),"",VLOOKUP(E5143,'[2]Wheels €'!A:J,3,FALSE))</f>
        <v>10x130</v>
      </c>
      <c r="D5143" s="9" t="s">
        <v>113</v>
      </c>
      <c r="E5143" s="9" t="s">
        <v>114</v>
      </c>
      <c r="F5143" s="10" t="s">
        <v>16</v>
      </c>
      <c r="G5143" s="11" t="s">
        <v>32</v>
      </c>
      <c r="H5143" s="12" t="s">
        <v>101</v>
      </c>
      <c r="I5143" s="11" t="s">
        <v>90</v>
      </c>
      <c r="J5143" s="10"/>
      <c r="K5143" s="89" t="s">
        <v>115</v>
      </c>
      <c r="L5143" s="90" t="s">
        <v>116</v>
      </c>
      <c r="M5143" s="90" t="s">
        <v>117</v>
      </c>
      <c r="N5143" s="90" t="s">
        <v>118</v>
      </c>
      <c r="O5143" s="17" t="str">
        <f t="shared" si="27"/>
        <v>KSYRIUM Black (w/o tyre)</v>
      </c>
      <c r="P5143" s="91"/>
      <c r="Q5143" s="216"/>
      <c r="R5143" s="217"/>
      <c r="S5143" s="91"/>
      <c r="T5143" s="218" t="s">
        <v>119</v>
      </c>
      <c r="U5143" s="219" t="s">
        <v>119</v>
      </c>
      <c r="V5143" s="220" t="s">
        <v>109</v>
      </c>
      <c r="W5143" s="221" t="s">
        <v>32</v>
      </c>
      <c r="X5143" s="222" t="s">
        <v>110</v>
      </c>
      <c r="Y5143" s="223" t="s">
        <v>110</v>
      </c>
      <c r="Z5143" s="224">
        <v>800</v>
      </c>
      <c r="AA5143" s="225">
        <v>43213</v>
      </c>
      <c r="AB5143" s="226" t="s">
        <v>96</v>
      </c>
      <c r="AC5143" s="227" t="s">
        <v>111</v>
      </c>
      <c r="AD5143" s="224">
        <v>1</v>
      </c>
      <c r="AE5143" s="226" t="s">
        <v>110</v>
      </c>
      <c r="AF5143" s="228" t="s">
        <v>110</v>
      </c>
      <c r="AG5143" s="27" t="s">
        <v>112</v>
      </c>
      <c r="AH5143" s="139">
        <f>IF(ISBLANK(D5143),"0",IF(AG5143="EXW Asia",VLOOKUP(D5143,'[2]Wheels $'!$A:$L,9,FALSE),IF(AG5143="DAP Taiwan &amp; American ports",VLOOKUP(D5143,'[2]Wheels $'!$A:$L,10,FALSE),IF(AG5143="EXW Jalco (Asian Rims)",VLOOKUP(D5143,'[2]Wheels $'!$A:$L,11,FALSE),IF(AG5143="C&amp;F Taiwan (Asian Rims)",VLOOKUP(D5143,'[2]Wheels $'!$A:$L,12,FALSE),"")))))</f>
        <v>103</v>
      </c>
      <c r="AI5143" s="140">
        <f>IF(ISBLANK(E5143),"0",IF(AG5143="EXW Asia",VLOOKUP(E5143,'[2]Wheels $'!$A:$L,9,FALSE),IF(AG5143="DAP Taiwan &amp; American ports",VLOOKUP(E5143,'[2]Wheels $'!$A:$L,10,FALSE),IF(AG5143="EXW Jalco (Asian Rims)",VLOOKUP(E5143,'[2]Wheels $'!$A:$L,11,FALSE),IF(AG5143="C&amp;F Taiwan (Asian Rims)",VLOOKUP(E5143,'[2]Wheels $'!$A:$L,12,FALSE),"")))))</f>
        <v>125</v>
      </c>
      <c r="AJ5143" s="144">
        <f t="shared" si="35"/>
        <v>228</v>
      </c>
      <c r="AK5143" s="142">
        <f t="shared" ref="AK5143:AL5190" si="36">AH5143*(1+$AM$2)</f>
        <v>123.6</v>
      </c>
      <c r="AL5143" s="143">
        <f t="shared" si="36"/>
        <v>150</v>
      </c>
      <c r="AM5143" s="144">
        <f t="shared" si="23"/>
        <v>273.60000000000002</v>
      </c>
      <c r="AN5143" s="105">
        <v>6.5789399999999998E-2</v>
      </c>
      <c r="AO5143" s="145">
        <f t="shared" ref="AO5143:AP5190" si="37">AK5143*(1-$AN5143)</f>
        <v>115.46843016</v>
      </c>
      <c r="AP5143" s="146">
        <f t="shared" si="37"/>
        <v>140.13158999999999</v>
      </c>
      <c r="AQ5143" s="147">
        <f t="shared" si="24"/>
        <v>255.60002015999999</v>
      </c>
      <c r="AR5143" s="148" t="s">
        <v>32</v>
      </c>
      <c r="AS5143" s="149">
        <f t="shared" ref="AS5143:AT5190" si="38">IF($AR5143="YES",AO5143,AK5143)</f>
        <v>123.6</v>
      </c>
      <c r="AT5143" s="150">
        <f t="shared" si="38"/>
        <v>150</v>
      </c>
      <c r="AU5143" s="151">
        <f t="shared" si="25"/>
        <v>273.60000000000002</v>
      </c>
      <c r="AV5143" s="152">
        <f t="shared" ref="AV5143:AV5190" si="39">Z5143*AQ5143</f>
        <v>204480.01612799999</v>
      </c>
      <c r="AW5143" s="153">
        <f t="shared" ref="AW5143:AW5190" si="40">IF(AR5143="YES",0,(AQ5143-AM5143)*Z5143)</f>
        <v>-14399.98387200003</v>
      </c>
      <c r="AX5143" s="154"/>
      <c r="AY5143" s="155">
        <f t="shared" si="26"/>
        <v>0</v>
      </c>
      <c r="AZ5143" s="7"/>
    </row>
    <row r="5144" spans="1:52">
      <c r="A5144" s="229" t="s">
        <v>120</v>
      </c>
      <c r="B5144" s="8" t="str">
        <f>IF(ISBLANK(D5144),"",VLOOKUP(D5144,'[2]Wheels €'!A:J,3,FALSE))</f>
        <v>12x100</v>
      </c>
      <c r="C5144" s="8" t="str">
        <f>IF(ISBLANK(E5144),"",VLOOKUP(E5144,'[2]Wheels €'!A:J,3,FALSE))</f>
        <v>12x142</v>
      </c>
      <c r="D5144" s="9" t="s">
        <v>121</v>
      </c>
      <c r="E5144" s="9" t="s">
        <v>122</v>
      </c>
      <c r="F5144" s="10" t="s">
        <v>16</v>
      </c>
      <c r="G5144" s="11" t="s">
        <v>32</v>
      </c>
      <c r="H5144" s="12" t="s">
        <v>101</v>
      </c>
      <c r="I5144" s="11" t="s">
        <v>90</v>
      </c>
      <c r="J5144" s="10"/>
      <c r="K5144" s="89" t="s">
        <v>123</v>
      </c>
      <c r="L5144" s="90" t="s">
        <v>124</v>
      </c>
      <c r="M5144" s="90" t="s">
        <v>125</v>
      </c>
      <c r="N5144" s="90" t="s">
        <v>126</v>
      </c>
      <c r="O5144" s="17" t="str">
        <f t="shared" si="27"/>
        <v>AKSIUM ELITE DISC CL (w/o tyre)</v>
      </c>
      <c r="P5144" s="91"/>
      <c r="Q5144" s="216"/>
      <c r="R5144" s="217" t="s">
        <v>106</v>
      </c>
      <c r="S5144" s="91"/>
      <c r="T5144" s="218" t="s">
        <v>107</v>
      </c>
      <c r="U5144" s="219" t="s">
        <v>108</v>
      </c>
      <c r="V5144" s="220" t="s">
        <v>109</v>
      </c>
      <c r="W5144" s="221" t="s">
        <v>32</v>
      </c>
      <c r="X5144" s="222" t="s">
        <v>110</v>
      </c>
      <c r="Y5144" s="223" t="s">
        <v>110</v>
      </c>
      <c r="Z5144" s="224">
        <v>1000</v>
      </c>
      <c r="AA5144" s="225">
        <v>43241</v>
      </c>
      <c r="AB5144" s="226" t="s">
        <v>96</v>
      </c>
      <c r="AC5144" s="227" t="s">
        <v>111</v>
      </c>
      <c r="AD5144" s="224">
        <v>1</v>
      </c>
      <c r="AE5144" s="226" t="s">
        <v>110</v>
      </c>
      <c r="AF5144" s="228" t="s">
        <v>110</v>
      </c>
      <c r="AG5144" s="27" t="s">
        <v>112</v>
      </c>
      <c r="AH5144" s="139">
        <f>IF(ISBLANK(D5144),"0",IF(AG5144="EXW Asia",VLOOKUP(D5144,'[2]Wheels $'!$A:$L,9,FALSE),IF(AG5144="DAP Taiwan &amp; American ports",VLOOKUP(D5144,'[2]Wheels $'!$A:$L,10,FALSE),IF(AG5144="EXW Jalco (Asian Rims)",VLOOKUP(D5144,'[2]Wheels $'!$A:$L,11,FALSE),IF(AG5144="C&amp;F Taiwan (Asian Rims)",VLOOKUP(D5144,'[2]Wheels $'!$A:$L,12,FALSE),"")))))</f>
        <v>76</v>
      </c>
      <c r="AI5144" s="140">
        <f>IF(ISBLANK(E5144),"0",IF(AG5144="EXW Asia",VLOOKUP(E5144,'[2]Wheels $'!$A:$L,9,FALSE),IF(AG5144="DAP Taiwan &amp; American ports",VLOOKUP(E5144,'[2]Wheels $'!$A:$L,10,FALSE),IF(AG5144="EXW Jalco (Asian Rims)",VLOOKUP(E5144,'[2]Wheels $'!$A:$L,11,FALSE),IF(AG5144="C&amp;F Taiwan (Asian Rims)",VLOOKUP(E5144,'[2]Wheels $'!$A:$L,12,FALSE),"")))))</f>
        <v>92</v>
      </c>
      <c r="AJ5144" s="144">
        <f t="shared" si="35"/>
        <v>168</v>
      </c>
      <c r="AK5144" s="142">
        <f t="shared" si="36"/>
        <v>91.2</v>
      </c>
      <c r="AL5144" s="143">
        <f t="shared" si="36"/>
        <v>110.39999999999999</v>
      </c>
      <c r="AM5144" s="144">
        <f t="shared" si="23"/>
        <v>201.6</v>
      </c>
      <c r="AN5144" s="105">
        <v>0.15920000000000001</v>
      </c>
      <c r="AO5144" s="145">
        <f t="shared" si="37"/>
        <v>76.680959999999999</v>
      </c>
      <c r="AP5144" s="146">
        <f t="shared" si="37"/>
        <v>92.824319999999986</v>
      </c>
      <c r="AQ5144" s="147">
        <f t="shared" si="24"/>
        <v>169.50527999999997</v>
      </c>
      <c r="AR5144" s="148" t="s">
        <v>32</v>
      </c>
      <c r="AS5144" s="149">
        <f t="shared" si="38"/>
        <v>91.2</v>
      </c>
      <c r="AT5144" s="150">
        <f t="shared" si="38"/>
        <v>110.39999999999999</v>
      </c>
      <c r="AU5144" s="151">
        <f t="shared" si="25"/>
        <v>201.6</v>
      </c>
      <c r="AV5144" s="152">
        <f t="shared" si="39"/>
        <v>169505.27999999997</v>
      </c>
      <c r="AW5144" s="153">
        <f t="shared" si="40"/>
        <v>-32094.720000000023</v>
      </c>
      <c r="AX5144" s="154"/>
      <c r="AY5144" s="155">
        <f t="shared" si="26"/>
        <v>0</v>
      </c>
      <c r="AZ5144" s="7"/>
    </row>
    <row r="5145" spans="1:52">
      <c r="A5145" s="229" t="s">
        <v>127</v>
      </c>
      <c r="B5145" s="8" t="str">
        <f>IF(ISBLANK(D5145),"",VLOOKUP(D5145,'[2]Wheels €'!A:J,3,FALSE))</f>
        <v/>
      </c>
      <c r="C5145" s="8" t="str">
        <f>IF(ISBLANK(E5145),"",VLOOKUP(E5145,'[2]Wheels €'!A:J,3,FALSE))</f>
        <v/>
      </c>
      <c r="D5145" s="9"/>
      <c r="E5145" s="9"/>
      <c r="F5145" s="10" t="s">
        <v>54</v>
      </c>
      <c r="G5145" s="11" t="s">
        <v>32</v>
      </c>
      <c r="H5145" s="12" t="s">
        <v>101</v>
      </c>
      <c r="I5145" s="11" t="s">
        <v>90</v>
      </c>
      <c r="J5145" s="10"/>
      <c r="K5145" s="89"/>
      <c r="L5145" s="90"/>
      <c r="M5145" s="90"/>
      <c r="N5145" s="90"/>
      <c r="O5145" s="17" t="str">
        <f t="shared" si="27"/>
        <v/>
      </c>
      <c r="P5145" s="91"/>
      <c r="Q5145" s="216"/>
      <c r="R5145" s="217" t="s">
        <v>106</v>
      </c>
      <c r="S5145" s="91"/>
      <c r="T5145" s="218" t="s">
        <v>107</v>
      </c>
      <c r="U5145" s="219" t="s">
        <v>108</v>
      </c>
      <c r="V5145" s="220" t="s">
        <v>109</v>
      </c>
      <c r="W5145" s="221" t="s">
        <v>32</v>
      </c>
      <c r="X5145" s="222" t="s">
        <v>110</v>
      </c>
      <c r="Y5145" s="223" t="s">
        <v>110</v>
      </c>
      <c r="Z5145" s="224">
        <v>0</v>
      </c>
      <c r="AA5145" s="225">
        <v>43178</v>
      </c>
      <c r="AB5145" s="226" t="s">
        <v>96</v>
      </c>
      <c r="AC5145" s="227" t="s">
        <v>111</v>
      </c>
      <c r="AD5145" s="224">
        <v>1</v>
      </c>
      <c r="AE5145" s="226" t="s">
        <v>110</v>
      </c>
      <c r="AF5145" s="228" t="s">
        <v>110</v>
      </c>
      <c r="AG5145" s="27" t="s">
        <v>112</v>
      </c>
      <c r="AH5145" s="139" t="str">
        <f>IF(ISBLANK(D5145),"0",IF(AG5145="EXW Asia",VLOOKUP(D5145,'[2]Wheels $'!$A:$L,9,FALSE),IF(AG5145="DAP Taiwan &amp; American ports",VLOOKUP(D5145,'[2]Wheels $'!$A:$L,10,FALSE),IF(AG5145="EXW Jalco (Asian Rims)",VLOOKUP(D5145,'[2]Wheels $'!$A:$L,11,FALSE),IF(AG5145="C&amp;F Taiwan (Asian Rims)",VLOOKUP(D5145,'[2]Wheels $'!$A:$L,12,FALSE),"")))))</f>
        <v>0</v>
      </c>
      <c r="AI5145" s="140" t="str">
        <f>IF(ISBLANK(E5145),"0",IF(AG5145="EXW Asia",VLOOKUP(E5145,'[2]Wheels $'!$A:$L,9,FALSE),IF(AG5145="DAP Taiwan &amp; American ports",VLOOKUP(E5145,'[2]Wheels $'!$A:$L,10,FALSE),IF(AG5145="EXW Jalco (Asian Rims)",VLOOKUP(E5145,'[2]Wheels $'!$A:$L,11,FALSE),IF(AG5145="C&amp;F Taiwan (Asian Rims)",VLOOKUP(E5145,'[2]Wheels $'!$A:$L,12,FALSE),"")))))</f>
        <v>0</v>
      </c>
      <c r="AJ5145" s="144">
        <f t="shared" si="35"/>
        <v>0</v>
      </c>
      <c r="AK5145" s="142">
        <f t="shared" si="36"/>
        <v>0</v>
      </c>
      <c r="AL5145" s="143">
        <f t="shared" si="36"/>
        <v>0</v>
      </c>
      <c r="AM5145" s="144">
        <f t="shared" si="23"/>
        <v>0</v>
      </c>
      <c r="AN5145" s="105">
        <v>1.9230000000000001E-2</v>
      </c>
      <c r="AO5145" s="145">
        <f t="shared" si="37"/>
        <v>0</v>
      </c>
      <c r="AP5145" s="146">
        <f t="shared" si="37"/>
        <v>0</v>
      </c>
      <c r="AQ5145" s="147">
        <f t="shared" si="24"/>
        <v>0</v>
      </c>
      <c r="AR5145" s="148" t="s">
        <v>32</v>
      </c>
      <c r="AS5145" s="149">
        <f t="shared" si="38"/>
        <v>0</v>
      </c>
      <c r="AT5145" s="150">
        <f t="shared" si="38"/>
        <v>0</v>
      </c>
      <c r="AU5145" s="151">
        <f t="shared" si="25"/>
        <v>0</v>
      </c>
      <c r="AV5145" s="152">
        <f t="shared" si="39"/>
        <v>0</v>
      </c>
      <c r="AW5145" s="153">
        <f t="shared" si="40"/>
        <v>0</v>
      </c>
      <c r="AX5145" s="154"/>
      <c r="AY5145" s="155">
        <f t="shared" si="26"/>
        <v>0</v>
      </c>
      <c r="AZ5145" s="7"/>
    </row>
    <row r="5146" spans="1:52">
      <c r="A5146" s="229" t="s">
        <v>128</v>
      </c>
      <c r="B5146" s="8" t="str">
        <f>IF(ISBLANK(D5146),"",VLOOKUP(D5146,'[2]Wheels €'!A:J,3,FALSE))</f>
        <v>9x100</v>
      </c>
      <c r="C5146" s="8" t="str">
        <f>IF(ISBLANK(E5146),"",VLOOKUP(E5146,'[2]Wheels €'!A:J,3,FALSE))</f>
        <v>10x130</v>
      </c>
      <c r="D5146" s="9" t="s">
        <v>129</v>
      </c>
      <c r="E5146" s="9" t="s">
        <v>130</v>
      </c>
      <c r="F5146" s="10" t="s">
        <v>16</v>
      </c>
      <c r="G5146" s="11" t="s">
        <v>32</v>
      </c>
      <c r="H5146" s="12" t="s">
        <v>101</v>
      </c>
      <c r="I5146" s="11" t="s">
        <v>90</v>
      </c>
      <c r="J5146" s="10"/>
      <c r="K5146" s="89" t="s">
        <v>131</v>
      </c>
      <c r="L5146" s="90" t="s">
        <v>132</v>
      </c>
      <c r="M5146" s="90" t="s">
        <v>133</v>
      </c>
      <c r="N5146" s="90" t="s">
        <v>134</v>
      </c>
      <c r="O5146" s="17" t="str">
        <f t="shared" si="27"/>
        <v>AKSIUM ELITE (w/o tyre)</v>
      </c>
      <c r="P5146" s="91"/>
      <c r="Q5146" s="216"/>
      <c r="R5146" s="217"/>
      <c r="S5146" s="91"/>
      <c r="T5146" s="218" t="s">
        <v>119</v>
      </c>
      <c r="U5146" s="219" t="s">
        <v>119</v>
      </c>
      <c r="V5146" s="220" t="s">
        <v>109</v>
      </c>
      <c r="W5146" s="221" t="s">
        <v>32</v>
      </c>
      <c r="X5146" s="222" t="s">
        <v>110</v>
      </c>
      <c r="Y5146" s="223" t="s">
        <v>110</v>
      </c>
      <c r="Z5146" s="224">
        <v>800</v>
      </c>
      <c r="AA5146" s="225">
        <v>43178</v>
      </c>
      <c r="AB5146" s="226" t="s">
        <v>96</v>
      </c>
      <c r="AC5146" s="227" t="s">
        <v>111</v>
      </c>
      <c r="AD5146" s="224">
        <v>1</v>
      </c>
      <c r="AE5146" s="226" t="s">
        <v>110</v>
      </c>
      <c r="AF5146" s="228" t="s">
        <v>110</v>
      </c>
      <c r="AG5146" s="27" t="s">
        <v>112</v>
      </c>
      <c r="AH5146" s="139">
        <f>IF(ISBLANK(D5146),"0",IF(AG5146="EXW Asia",VLOOKUP(D5146,'[2]Wheels $'!$A:$L,9,FALSE),IF(AG5146="DAP Taiwan &amp; American ports",VLOOKUP(D5146,'[2]Wheels $'!$A:$L,10,FALSE),IF(AG5146="EXW Jalco (Asian Rims)",VLOOKUP(D5146,'[2]Wheels $'!$A:$L,11,FALSE),IF(AG5146="C&amp;F Taiwan (Asian Rims)",VLOOKUP(D5146,'[2]Wheels $'!$A:$L,12,FALSE),"")))))</f>
        <v>63</v>
      </c>
      <c r="AI5146" s="140">
        <f>IF(ISBLANK(E5146),"0",IF(AG5146="EXW Asia",VLOOKUP(E5146,'[2]Wheels $'!$A:$L,9,FALSE),IF(AG5146="DAP Taiwan &amp; American ports",VLOOKUP(E5146,'[2]Wheels $'!$A:$L,10,FALSE),IF(AG5146="EXW Jalco (Asian Rims)",VLOOKUP(E5146,'[2]Wheels $'!$A:$L,11,FALSE),IF(AG5146="C&amp;F Taiwan (Asian Rims)",VLOOKUP(E5146,'[2]Wheels $'!$A:$L,12,FALSE),"")))))</f>
        <v>76</v>
      </c>
      <c r="AJ5146" s="144">
        <f t="shared" si="35"/>
        <v>139</v>
      </c>
      <c r="AK5146" s="142">
        <f t="shared" si="36"/>
        <v>75.599999999999994</v>
      </c>
      <c r="AL5146" s="143">
        <f t="shared" si="36"/>
        <v>91.2</v>
      </c>
      <c r="AM5146" s="144">
        <f t="shared" si="23"/>
        <v>166.8</v>
      </c>
      <c r="AN5146" s="105">
        <v>0.16366900000000001</v>
      </c>
      <c r="AO5146" s="145">
        <f t="shared" si="37"/>
        <v>63.226623599999989</v>
      </c>
      <c r="AP5146" s="146">
        <f t="shared" si="37"/>
        <v>76.273387200000002</v>
      </c>
      <c r="AQ5146" s="147">
        <f t="shared" si="24"/>
        <v>139.50001079999998</v>
      </c>
      <c r="AR5146" s="148" t="s">
        <v>32</v>
      </c>
      <c r="AS5146" s="149">
        <f t="shared" si="38"/>
        <v>75.599999999999994</v>
      </c>
      <c r="AT5146" s="150">
        <f t="shared" si="38"/>
        <v>91.2</v>
      </c>
      <c r="AU5146" s="151">
        <f t="shared" si="25"/>
        <v>166.8</v>
      </c>
      <c r="AV5146" s="152">
        <f t="shared" si="39"/>
        <v>111600.00863999999</v>
      </c>
      <c r="AW5146" s="153">
        <f t="shared" si="40"/>
        <v>-21839.991360000022</v>
      </c>
      <c r="AX5146" s="154"/>
      <c r="AY5146" s="155">
        <f t="shared" si="26"/>
        <v>0</v>
      </c>
      <c r="AZ5146" s="7"/>
    </row>
    <row r="5147" spans="1:52">
      <c r="A5147" s="229" t="s">
        <v>135</v>
      </c>
      <c r="B5147" s="8" t="str">
        <f>IF(ISBLANK(D5147),"",VLOOKUP(D5147,'[2]Wheels €'!A:J,3,FALSE))</f>
        <v>9x100</v>
      </c>
      <c r="C5147" s="8" t="str">
        <f>IF(ISBLANK(E5147),"",VLOOKUP(E5147,'[2]Wheels €'!A:J,3,FALSE))</f>
        <v>10x130</v>
      </c>
      <c r="D5147" s="9" t="s">
        <v>136</v>
      </c>
      <c r="E5147" s="9" t="s">
        <v>137</v>
      </c>
      <c r="F5147" s="10" t="s">
        <v>16</v>
      </c>
      <c r="G5147" s="11" t="s">
        <v>32</v>
      </c>
      <c r="H5147" s="12" t="s">
        <v>101</v>
      </c>
      <c r="I5147" s="11" t="s">
        <v>90</v>
      </c>
      <c r="J5147" s="10"/>
      <c r="K5147" s="89" t="s">
        <v>138</v>
      </c>
      <c r="L5147" s="90" t="s">
        <v>139</v>
      </c>
      <c r="M5147" s="90" t="s">
        <v>140</v>
      </c>
      <c r="N5147" s="90" t="s">
        <v>141</v>
      </c>
      <c r="O5147" s="17" t="str">
        <f t="shared" si="27"/>
        <v>AKSIUM  (w/o tyre)</v>
      </c>
      <c r="P5147" s="91"/>
      <c r="Q5147" s="216"/>
      <c r="R5147" s="217"/>
      <c r="S5147" s="91"/>
      <c r="T5147" s="218" t="s">
        <v>119</v>
      </c>
      <c r="U5147" s="219" t="s">
        <v>119</v>
      </c>
      <c r="V5147" s="220" t="s">
        <v>109</v>
      </c>
      <c r="W5147" s="221" t="s">
        <v>32</v>
      </c>
      <c r="X5147" s="222" t="s">
        <v>110</v>
      </c>
      <c r="Y5147" s="223" t="s">
        <v>110</v>
      </c>
      <c r="Z5147" s="224">
        <v>1800</v>
      </c>
      <c r="AA5147" s="225">
        <v>43241</v>
      </c>
      <c r="AB5147" s="226" t="s">
        <v>96</v>
      </c>
      <c r="AC5147" s="227" t="s">
        <v>111</v>
      </c>
      <c r="AD5147" s="224">
        <v>1</v>
      </c>
      <c r="AE5147" s="226" t="s">
        <v>110</v>
      </c>
      <c r="AF5147" s="228" t="s">
        <v>110</v>
      </c>
      <c r="AG5147" s="27" t="s">
        <v>112</v>
      </c>
      <c r="AH5147" s="139">
        <f>IF(ISBLANK(D5147),"0",IF(AG5147="EXW Asia",VLOOKUP(D5147,'[2]Wheels $'!$A:$L,9,FALSE),IF(AG5147="DAP Taiwan &amp; American ports",VLOOKUP(D5147,'[2]Wheels $'!$A:$L,10,FALSE),IF(AG5147="EXW Jalco (Asian Rims)",VLOOKUP(D5147,'[2]Wheels $'!$A:$L,11,FALSE),IF(AG5147="C&amp;F Taiwan (Asian Rims)",VLOOKUP(D5147,'[2]Wheels $'!$A:$L,12,FALSE),"")))))</f>
        <v>43</v>
      </c>
      <c r="AI5147" s="140">
        <f>IF(ISBLANK(E5147),"0",IF(AG5147="EXW Asia",VLOOKUP(E5147,'[2]Wheels $'!$A:$L,9,FALSE),IF(AG5147="DAP Taiwan &amp; American ports",VLOOKUP(E5147,'[2]Wheels $'!$A:$L,10,FALSE),IF(AG5147="EXW Jalco (Asian Rims)",VLOOKUP(E5147,'[2]Wheels $'!$A:$L,11,FALSE),IF(AG5147="C&amp;F Taiwan (Asian Rims)",VLOOKUP(E5147,'[2]Wheels $'!$A:$L,12,FALSE),"")))))</f>
        <v>52</v>
      </c>
      <c r="AJ5147" s="144">
        <f t="shared" si="35"/>
        <v>95</v>
      </c>
      <c r="AK5147" s="142">
        <f t="shared" si="36"/>
        <v>51.6</v>
      </c>
      <c r="AL5147" s="143">
        <f t="shared" si="36"/>
        <v>62.4</v>
      </c>
      <c r="AM5147" s="144">
        <f t="shared" si="23"/>
        <v>114</v>
      </c>
      <c r="AN5147" s="105">
        <v>5.2630999999999997E-2</v>
      </c>
      <c r="AO5147" s="145">
        <f t="shared" si="37"/>
        <v>48.884240400000003</v>
      </c>
      <c r="AP5147" s="146">
        <f t="shared" si="37"/>
        <v>59.115825600000001</v>
      </c>
      <c r="AQ5147" s="147">
        <f t="shared" si="24"/>
        <v>108.000066</v>
      </c>
      <c r="AR5147" s="148" t="s">
        <v>32</v>
      </c>
      <c r="AS5147" s="149">
        <f t="shared" si="38"/>
        <v>51.6</v>
      </c>
      <c r="AT5147" s="150">
        <f t="shared" si="38"/>
        <v>62.4</v>
      </c>
      <c r="AU5147" s="151">
        <f t="shared" si="25"/>
        <v>114</v>
      </c>
      <c r="AV5147" s="152">
        <f t="shared" si="39"/>
        <v>194400.1188</v>
      </c>
      <c r="AW5147" s="153">
        <f t="shared" si="40"/>
        <v>-10799.881199999993</v>
      </c>
      <c r="AX5147" s="154"/>
      <c r="AY5147" s="155">
        <f t="shared" si="26"/>
        <v>0</v>
      </c>
      <c r="AZ5147" s="7"/>
    </row>
    <row r="5148" spans="1:52">
      <c r="A5148" s="229" t="s">
        <v>142</v>
      </c>
      <c r="B5148" s="8" t="str">
        <f>IF(ISBLANK(D5148),"",VLOOKUP(D5148,'[2]Wheels €'!A:J,3,FALSE))</f>
        <v>12x100</v>
      </c>
      <c r="C5148" s="8" t="str">
        <f>IF(ISBLANK(E5148),"",VLOOKUP(E5148,'[2]Wheels €'!A:J,3,FALSE))</f>
        <v>12x142</v>
      </c>
      <c r="D5148" s="9" t="s">
        <v>88</v>
      </c>
      <c r="E5148" s="9" t="s">
        <v>89</v>
      </c>
      <c r="F5148" s="10" t="s">
        <v>16</v>
      </c>
      <c r="G5148" s="11" t="s">
        <v>32</v>
      </c>
      <c r="H5148" s="12" t="s">
        <v>101</v>
      </c>
      <c r="I5148" s="11" t="s">
        <v>90</v>
      </c>
      <c r="J5148" s="10"/>
      <c r="K5148" s="89" t="s">
        <v>143</v>
      </c>
      <c r="L5148" s="90" t="s">
        <v>144</v>
      </c>
      <c r="M5148" s="90" t="s">
        <v>145</v>
      </c>
      <c r="N5148" s="90" t="s">
        <v>146</v>
      </c>
      <c r="O5148" s="17" t="str">
        <f t="shared" si="27"/>
        <v>ALLROAD DISC CL (w/o tyre)</v>
      </c>
      <c r="P5148" s="91"/>
      <c r="Q5148" s="216"/>
      <c r="R5148" s="217" t="s">
        <v>106</v>
      </c>
      <c r="S5148" s="91"/>
      <c r="T5148" s="218" t="s">
        <v>107</v>
      </c>
      <c r="U5148" s="219" t="s">
        <v>108</v>
      </c>
      <c r="V5148" s="220" t="s">
        <v>109</v>
      </c>
      <c r="W5148" s="221" t="s">
        <v>32</v>
      </c>
      <c r="X5148" s="222" t="s">
        <v>110</v>
      </c>
      <c r="Y5148" s="223" t="s">
        <v>110</v>
      </c>
      <c r="Z5148" s="224">
        <v>1700</v>
      </c>
      <c r="AA5148" s="225">
        <v>43241</v>
      </c>
      <c r="AB5148" s="226" t="s">
        <v>96</v>
      </c>
      <c r="AC5148" s="227" t="s">
        <v>111</v>
      </c>
      <c r="AD5148" s="224">
        <v>1</v>
      </c>
      <c r="AE5148" s="226" t="s">
        <v>110</v>
      </c>
      <c r="AF5148" s="228" t="s">
        <v>110</v>
      </c>
      <c r="AG5148" s="27" t="s">
        <v>112</v>
      </c>
      <c r="AH5148" s="139">
        <f>IF(ISBLANK(D5148),"0",IF(AG5148="EXW Asia",VLOOKUP(D5148,'[2]Wheels $'!$A:$L,9,FALSE),IF(AG5148="DAP Taiwan &amp; American ports",VLOOKUP(D5148,'[2]Wheels $'!$A:$L,10,FALSE),IF(AG5148="EXW Jalco (Asian Rims)",VLOOKUP(D5148,'[2]Wheels $'!$A:$L,11,FALSE),IF(AG5148="C&amp;F Taiwan (Asian Rims)",VLOOKUP(D5148,'[2]Wheels $'!$A:$L,12,FALSE),"")))))</f>
        <v>67</v>
      </c>
      <c r="AI5148" s="140">
        <f>IF(ISBLANK(E5148),"0",IF(AG5148="EXW Asia",VLOOKUP(E5148,'[2]Wheels $'!$A:$L,9,FALSE),IF(AG5148="DAP Taiwan &amp; American ports",VLOOKUP(E5148,'[2]Wheels $'!$A:$L,10,FALSE),IF(AG5148="EXW Jalco (Asian Rims)",VLOOKUP(E5148,'[2]Wheels $'!$A:$L,11,FALSE),IF(AG5148="C&amp;F Taiwan (Asian Rims)",VLOOKUP(E5148,'[2]Wheels $'!$A:$L,12,FALSE),"")))))</f>
        <v>82</v>
      </c>
      <c r="AJ5148" s="144">
        <f t="shared" si="35"/>
        <v>149</v>
      </c>
      <c r="AK5148" s="142">
        <f t="shared" si="36"/>
        <v>80.399999999999991</v>
      </c>
      <c r="AL5148" s="143">
        <f t="shared" si="36"/>
        <v>98.399999999999991</v>
      </c>
      <c r="AM5148" s="144">
        <f t="shared" si="23"/>
        <v>178.79999999999998</v>
      </c>
      <c r="AN5148" s="105">
        <v>6.8791900000000003E-2</v>
      </c>
      <c r="AO5148" s="145">
        <f t="shared" si="37"/>
        <v>74.869131239999987</v>
      </c>
      <c r="AP5148" s="146">
        <f t="shared" si="37"/>
        <v>91.630877039999987</v>
      </c>
      <c r="AQ5148" s="147">
        <f t="shared" si="24"/>
        <v>166.50000827999997</v>
      </c>
      <c r="AR5148" s="148" t="s">
        <v>32</v>
      </c>
      <c r="AS5148" s="149">
        <f t="shared" si="38"/>
        <v>80.399999999999991</v>
      </c>
      <c r="AT5148" s="150">
        <f t="shared" si="38"/>
        <v>98.399999999999991</v>
      </c>
      <c r="AU5148" s="151">
        <f t="shared" si="25"/>
        <v>178.79999999999998</v>
      </c>
      <c r="AV5148" s="152">
        <f t="shared" si="39"/>
        <v>283050.01407599996</v>
      </c>
      <c r="AW5148" s="153">
        <f t="shared" si="40"/>
        <v>-20909.985924000015</v>
      </c>
      <c r="AX5148" s="154"/>
      <c r="AY5148" s="155">
        <f t="shared" si="26"/>
        <v>0</v>
      </c>
      <c r="AZ5148" s="7"/>
    </row>
    <row r="5149" spans="1:52">
      <c r="A5149" s="229" t="s">
        <v>142</v>
      </c>
      <c r="B5149" s="8" t="str">
        <f>IF(ISBLANK(D5149),"",VLOOKUP(D5149,'[2]Wheels €'!A:J,3,FALSE))</f>
        <v>12x100</v>
      </c>
      <c r="C5149" s="8" t="str">
        <f>IF(ISBLANK(E5149),"",VLOOKUP(E5149,'[2]Wheels €'!A:J,3,FALSE))</f>
        <v>12x142</v>
      </c>
      <c r="D5149" s="9" t="s">
        <v>88</v>
      </c>
      <c r="E5149" s="9" t="s">
        <v>89</v>
      </c>
      <c r="F5149" s="10" t="s">
        <v>16</v>
      </c>
      <c r="G5149" s="11" t="s">
        <v>32</v>
      </c>
      <c r="H5149" s="12" t="s">
        <v>101</v>
      </c>
      <c r="I5149" s="11" t="s">
        <v>90</v>
      </c>
      <c r="J5149" s="10"/>
      <c r="K5149" s="89" t="s">
        <v>147</v>
      </c>
      <c r="L5149" s="90" t="s">
        <v>148</v>
      </c>
      <c r="M5149" s="90" t="s">
        <v>149</v>
      </c>
      <c r="N5149" s="90" t="s">
        <v>150</v>
      </c>
      <c r="O5149" s="17" t="str">
        <f t="shared" si="27"/>
        <v>ALLROAD DISC CL (w/o tyre)</v>
      </c>
      <c r="P5149" s="91"/>
      <c r="Q5149" s="216" t="s">
        <v>106</v>
      </c>
      <c r="R5149" s="217"/>
      <c r="S5149" s="91"/>
      <c r="T5149" s="218" t="s">
        <v>107</v>
      </c>
      <c r="U5149" s="219" t="s">
        <v>108</v>
      </c>
      <c r="V5149" s="220" t="s">
        <v>109</v>
      </c>
      <c r="W5149" s="221" t="s">
        <v>32</v>
      </c>
      <c r="X5149" s="222" t="s">
        <v>110</v>
      </c>
      <c r="Y5149" s="223" t="s">
        <v>110</v>
      </c>
      <c r="Z5149" s="224">
        <v>500</v>
      </c>
      <c r="AA5149" s="225">
        <v>43241</v>
      </c>
      <c r="AB5149" s="226" t="s">
        <v>96</v>
      </c>
      <c r="AC5149" s="227" t="s">
        <v>111</v>
      </c>
      <c r="AD5149" s="224">
        <v>1</v>
      </c>
      <c r="AE5149" s="226" t="s">
        <v>110</v>
      </c>
      <c r="AF5149" s="228" t="s">
        <v>110</v>
      </c>
      <c r="AG5149" s="27" t="s">
        <v>112</v>
      </c>
      <c r="AH5149" s="139">
        <f>IF(ISBLANK(D5149),"0",IF(AG5149="EXW Asia",VLOOKUP(D5149,'[2]Wheels $'!$A:$L,9,FALSE),IF(AG5149="DAP Taiwan &amp; American ports",VLOOKUP(D5149,'[2]Wheels $'!$A:$L,10,FALSE),IF(AG5149="EXW Jalco (Asian Rims)",VLOOKUP(D5149,'[2]Wheels $'!$A:$L,11,FALSE),IF(AG5149="C&amp;F Taiwan (Asian Rims)",VLOOKUP(D5149,'[2]Wheels $'!$A:$L,12,FALSE),"")))))</f>
        <v>67</v>
      </c>
      <c r="AI5149" s="140">
        <f>IF(ISBLANK(E5149),"0",IF(AG5149="EXW Asia",VLOOKUP(E5149,'[2]Wheels $'!$A:$L,9,FALSE),IF(AG5149="DAP Taiwan &amp; American ports",VLOOKUP(E5149,'[2]Wheels $'!$A:$L,10,FALSE),IF(AG5149="EXW Jalco (Asian Rims)",VLOOKUP(E5149,'[2]Wheels $'!$A:$L,11,FALSE),IF(AG5149="C&amp;F Taiwan (Asian Rims)",VLOOKUP(E5149,'[2]Wheels $'!$A:$L,12,FALSE),"")))))</f>
        <v>82</v>
      </c>
      <c r="AJ5149" s="144">
        <f t="shared" si="35"/>
        <v>149</v>
      </c>
      <c r="AK5149" s="142">
        <f t="shared" si="36"/>
        <v>80.399999999999991</v>
      </c>
      <c r="AL5149" s="143">
        <f t="shared" si="36"/>
        <v>98.399999999999991</v>
      </c>
      <c r="AM5149" s="144">
        <f t="shared" si="23"/>
        <v>178.79999999999998</v>
      </c>
      <c r="AN5149" s="105">
        <v>6.8791900000000003E-2</v>
      </c>
      <c r="AO5149" s="145">
        <f t="shared" si="37"/>
        <v>74.869131239999987</v>
      </c>
      <c r="AP5149" s="146">
        <f t="shared" si="37"/>
        <v>91.630877039999987</v>
      </c>
      <c r="AQ5149" s="147">
        <f t="shared" si="24"/>
        <v>166.50000827999997</v>
      </c>
      <c r="AR5149" s="148" t="s">
        <v>32</v>
      </c>
      <c r="AS5149" s="149">
        <f t="shared" si="38"/>
        <v>80.399999999999991</v>
      </c>
      <c r="AT5149" s="150">
        <f t="shared" si="38"/>
        <v>98.399999999999991</v>
      </c>
      <c r="AU5149" s="151">
        <f t="shared" si="25"/>
        <v>178.79999999999998</v>
      </c>
      <c r="AV5149" s="152">
        <f t="shared" si="39"/>
        <v>83250.00413999999</v>
      </c>
      <c r="AW5149" s="153">
        <f t="shared" si="40"/>
        <v>-6149.9958600000045</v>
      </c>
      <c r="AX5149" s="154"/>
      <c r="AY5149" s="155">
        <f t="shared" si="26"/>
        <v>0</v>
      </c>
      <c r="AZ5149" s="7"/>
    </row>
    <row r="5150" spans="1:52" ht="45">
      <c r="A5150" s="229" t="s">
        <v>151</v>
      </c>
      <c r="B5150" s="8" t="str">
        <f>IF(ISBLANK(D5150),"",VLOOKUP(D5150,'[2]Wheels €'!A:J,3,FALSE))</f>
        <v>-</v>
      </c>
      <c r="C5150" s="8" t="str">
        <f>IF(ISBLANK(E5150),"",VLOOKUP(E5150,'[2]Wheels €'!A:J,3,FALSE))</f>
        <v>-</v>
      </c>
      <c r="D5150" s="9" t="s">
        <v>152</v>
      </c>
      <c r="E5150" s="9" t="s">
        <v>152</v>
      </c>
      <c r="F5150" s="10" t="s">
        <v>16</v>
      </c>
      <c r="G5150" s="11" t="s">
        <v>32</v>
      </c>
      <c r="H5150" s="12" t="s">
        <v>101</v>
      </c>
      <c r="I5150" s="11" t="s">
        <v>90</v>
      </c>
      <c r="J5150" s="10"/>
      <c r="K5150" s="230" t="s">
        <v>153</v>
      </c>
      <c r="L5150" s="231"/>
      <c r="M5150" s="231"/>
      <c r="N5150" s="232"/>
      <c r="O5150" s="17" t="str">
        <f t="shared" si="27"/>
        <v xml:space="preserve">CXP Black </v>
      </c>
      <c r="P5150" s="91"/>
      <c r="Q5150" s="216"/>
      <c r="R5150" s="217"/>
      <c r="S5150" s="91"/>
      <c r="T5150" s="112"/>
      <c r="U5150" s="108"/>
      <c r="V5150" s="113"/>
      <c r="W5150" s="13"/>
      <c r="X5150" s="222" t="s">
        <v>110</v>
      </c>
      <c r="Y5150" s="223" t="s">
        <v>110</v>
      </c>
      <c r="Z5150" s="224">
        <f>4800/2</f>
        <v>2400</v>
      </c>
      <c r="AA5150" s="225">
        <v>43178</v>
      </c>
      <c r="AB5150" s="226" t="s">
        <v>96</v>
      </c>
      <c r="AC5150" s="227" t="s">
        <v>111</v>
      </c>
      <c r="AD5150" s="224">
        <v>2</v>
      </c>
      <c r="AE5150" s="226" t="s">
        <v>110</v>
      </c>
      <c r="AF5150" s="228" t="s">
        <v>110</v>
      </c>
      <c r="AG5150" s="27" t="s">
        <v>154</v>
      </c>
      <c r="AH5150" s="139">
        <f>IF(ISBLANK(D5150),"0",IF(AG5150="EXW Asia",VLOOKUP(D5150,'[2]Wheels $'!$A:$L,9,FALSE),IF(AG5150="DAP Taiwan &amp; American ports",VLOOKUP(D5150,'[2]Wheels $'!$A:$L,10,FALSE),IF(AG5150="EXW Jalco (Asian Rims)",VLOOKUP(D5150,'[2]Wheels $'!$A:$L,11,FALSE),IF(AG5150="C&amp;F Taiwan (Asian Rims)",VLOOKUP(D5150,'[2]Wheels $'!$A:$L,12,FALSE),"")))))</f>
        <v>7.23</v>
      </c>
      <c r="AI5150" s="140">
        <f>IF(ISBLANK(E5150),"0",IF(AG5150="EXW Asia",VLOOKUP(E5150,'[2]Wheels $'!$A:$L,9,FALSE),IF(AG5150="DAP Taiwan &amp; American ports",VLOOKUP(E5150,'[2]Wheels $'!$A:$L,10,FALSE),IF(AG5150="EXW Jalco (Asian Rims)",VLOOKUP(E5150,'[2]Wheels $'!$A:$L,11,FALSE),IF(AG5150="C&amp;F Taiwan (Asian Rims)",VLOOKUP(E5150,'[2]Wheels $'!$A:$L,12,FALSE),"")))))</f>
        <v>7.23</v>
      </c>
      <c r="AJ5150" s="144">
        <f t="shared" si="35"/>
        <v>14.46</v>
      </c>
      <c r="AK5150" s="142">
        <f t="shared" si="36"/>
        <v>8.6760000000000002</v>
      </c>
      <c r="AL5150" s="143">
        <f t="shared" si="36"/>
        <v>8.6760000000000002</v>
      </c>
      <c r="AM5150" s="144">
        <f t="shared" si="23"/>
        <v>17.352</v>
      </c>
      <c r="AN5150" s="105"/>
      <c r="AO5150" s="145">
        <f t="shared" si="37"/>
        <v>8.6760000000000002</v>
      </c>
      <c r="AP5150" s="146">
        <f t="shared" si="37"/>
        <v>8.6760000000000002</v>
      </c>
      <c r="AQ5150" s="147">
        <f t="shared" si="24"/>
        <v>17.352</v>
      </c>
      <c r="AR5150" s="148" t="s">
        <v>32</v>
      </c>
      <c r="AS5150" s="149">
        <f t="shared" si="38"/>
        <v>8.6760000000000002</v>
      </c>
      <c r="AT5150" s="150">
        <f t="shared" si="38"/>
        <v>8.6760000000000002</v>
      </c>
      <c r="AU5150" s="151">
        <f t="shared" si="25"/>
        <v>17.352</v>
      </c>
      <c r="AV5150" s="152">
        <f t="shared" si="39"/>
        <v>41644.800000000003</v>
      </c>
      <c r="AW5150" s="153">
        <f t="shared" si="40"/>
        <v>0</v>
      </c>
      <c r="AX5150" s="154"/>
      <c r="AY5150" s="155">
        <f t="shared" si="26"/>
        <v>0</v>
      </c>
      <c r="AZ5150" s="7"/>
    </row>
    <row r="5151" spans="1:52">
      <c r="A5151" s="229" t="s">
        <v>155</v>
      </c>
      <c r="B5151" s="8" t="str">
        <f>IF(ISBLANK(D5151),"",VLOOKUP(D5151,'[2]Wheels €'!A:J,3,FALSE))</f>
        <v>15x100</v>
      </c>
      <c r="C5151" s="8" t="str">
        <f>IF(ISBLANK(E5151),"",VLOOKUP(E5151,'[2]Wheels €'!A:J,3,FALSE))</f>
        <v>12x142</v>
      </c>
      <c r="D5151" s="9" t="s">
        <v>156</v>
      </c>
      <c r="E5151" s="9" t="s">
        <v>157</v>
      </c>
      <c r="F5151" s="10" t="s">
        <v>54</v>
      </c>
      <c r="G5151" s="11" t="s">
        <v>158</v>
      </c>
      <c r="H5151" s="233" t="s">
        <v>101</v>
      </c>
      <c r="I5151" s="11" t="s">
        <v>74</v>
      </c>
      <c r="J5151" s="10"/>
      <c r="K5151" s="89"/>
      <c r="L5151" s="90"/>
      <c r="M5151" s="90"/>
      <c r="N5151" s="90"/>
      <c r="O5151" s="17" t="str">
        <f t="shared" si="27"/>
        <v/>
      </c>
      <c r="P5151" s="91"/>
      <c r="Q5151" s="91"/>
      <c r="R5151" s="100"/>
      <c r="S5151" s="91"/>
      <c r="T5151" s="112"/>
      <c r="U5151" s="108"/>
      <c r="V5151" s="113"/>
      <c r="W5151" s="13"/>
      <c r="X5151" s="214"/>
      <c r="Y5151" s="103"/>
      <c r="Z5151" s="96">
        <v>1000</v>
      </c>
      <c r="AA5151" s="234">
        <v>43374</v>
      </c>
      <c r="AB5151" s="226" t="s">
        <v>96</v>
      </c>
      <c r="AC5151" s="227" t="s">
        <v>111</v>
      </c>
      <c r="AD5151" s="96"/>
      <c r="AE5151" s="97"/>
      <c r="AF5151" s="104"/>
      <c r="AG5151" s="27" t="s">
        <v>112</v>
      </c>
      <c r="AH5151" s="139">
        <f>IF(ISBLANK(D5151),"0",IF(AG5151="EXW Asia",VLOOKUP(D5151,'[2]Wheels $'!$A:$L,9,FALSE),IF(AG5151="DAP Taiwan &amp; American ports",VLOOKUP(D5151,'[2]Wheels $'!$A:$L,10,FALSE),IF(AG5151="EXW Jalco (Asian Rims)",VLOOKUP(D5151,'[2]Wheels $'!$A:$L,11,FALSE),IF(AG5151="C&amp;F Taiwan (Asian Rims)",VLOOKUP(D5151,'[2]Wheels $'!$A:$L,12,FALSE),"")))))</f>
        <v>70</v>
      </c>
      <c r="AI5151" s="140">
        <f>IF(ISBLANK(E5151),"0",IF(AG5151="EXW Asia",VLOOKUP(E5151,'[2]Wheels $'!$A:$L,9,FALSE),IF(AG5151="DAP Taiwan &amp; American ports",VLOOKUP(E5151,'[2]Wheels $'!$A:$L,10,FALSE),IF(AG5151="EXW Jalco (Asian Rims)",VLOOKUP(E5151,'[2]Wheels $'!$A:$L,11,FALSE),IF(AG5151="C&amp;F Taiwan (Asian Rims)",VLOOKUP(E5151,'[2]Wheels $'!$A:$L,12,FALSE),"")))))</f>
        <v>85</v>
      </c>
      <c r="AJ5151" s="144">
        <f t="shared" si="35"/>
        <v>155</v>
      </c>
      <c r="AK5151" s="142">
        <f t="shared" si="36"/>
        <v>84</v>
      </c>
      <c r="AL5151" s="143">
        <f t="shared" si="36"/>
        <v>102</v>
      </c>
      <c r="AM5151" s="144">
        <f t="shared" si="23"/>
        <v>186</v>
      </c>
      <c r="AN5151" s="105"/>
      <c r="AO5151" s="145">
        <f t="shared" si="37"/>
        <v>84</v>
      </c>
      <c r="AP5151" s="146">
        <f t="shared" si="37"/>
        <v>102</v>
      </c>
      <c r="AQ5151" s="147">
        <f t="shared" si="24"/>
        <v>186</v>
      </c>
      <c r="AR5151" s="148" t="s">
        <v>32</v>
      </c>
      <c r="AS5151" s="149">
        <f t="shared" si="38"/>
        <v>84</v>
      </c>
      <c r="AT5151" s="150">
        <f t="shared" si="38"/>
        <v>102</v>
      </c>
      <c r="AU5151" s="151">
        <f t="shared" si="25"/>
        <v>186</v>
      </c>
      <c r="AV5151" s="152">
        <f t="shared" si="39"/>
        <v>186000</v>
      </c>
      <c r="AW5151" s="153">
        <f t="shared" si="40"/>
        <v>0</v>
      </c>
      <c r="AX5151" s="154"/>
      <c r="AY5151" s="155">
        <f t="shared" si="26"/>
        <v>0</v>
      </c>
      <c r="AZ5151" s="7"/>
    </row>
    <row r="5152" spans="1:52" ht="45">
      <c r="A5152" s="229" t="s">
        <v>159</v>
      </c>
      <c r="B5152" s="8" t="str">
        <f>IF(ISBLANK(D5152),"",VLOOKUP(D5152,'[2]Wheels €'!A:J,3,FALSE))</f>
        <v>12x100</v>
      </c>
      <c r="C5152" s="8" t="str">
        <f>IF(ISBLANK(E5152),"",VLOOKUP(E5152,'[2]Wheels €'!A:J,3,FALSE))</f>
        <v>12x142</v>
      </c>
      <c r="D5152" s="9" t="s">
        <v>160</v>
      </c>
      <c r="E5152" s="9" t="s">
        <v>161</v>
      </c>
      <c r="F5152" s="14" t="s">
        <v>16</v>
      </c>
      <c r="G5152" s="235" t="s">
        <v>32</v>
      </c>
      <c r="H5152" s="12" t="s">
        <v>101</v>
      </c>
      <c r="I5152" s="13" t="s">
        <v>90</v>
      </c>
      <c r="J5152" s="10"/>
      <c r="K5152" s="89" t="s">
        <v>162</v>
      </c>
      <c r="L5152" s="90" t="s">
        <v>163</v>
      </c>
      <c r="M5152" s="90" t="s">
        <v>164</v>
      </c>
      <c r="N5152" s="90" t="s">
        <v>165</v>
      </c>
      <c r="O5152" s="17" t="s">
        <v>159</v>
      </c>
      <c r="P5152" s="91"/>
      <c r="Q5152" s="91"/>
      <c r="R5152" s="100"/>
      <c r="S5152" s="91" t="s">
        <v>166</v>
      </c>
      <c r="T5152" s="218" t="s">
        <v>107</v>
      </c>
      <c r="U5152" s="219" t="s">
        <v>108</v>
      </c>
      <c r="V5152" s="113" t="s">
        <v>167</v>
      </c>
      <c r="W5152" s="13"/>
      <c r="X5152" s="214"/>
      <c r="Y5152" s="103" t="s">
        <v>168</v>
      </c>
      <c r="Z5152" s="96">
        <v>112</v>
      </c>
      <c r="AA5152" s="234">
        <v>43770</v>
      </c>
      <c r="AB5152" s="226" t="s">
        <v>96</v>
      </c>
      <c r="AC5152" s="227" t="s">
        <v>169</v>
      </c>
      <c r="AD5152" s="96">
        <v>1</v>
      </c>
      <c r="AE5152" s="97" t="s">
        <v>170</v>
      </c>
      <c r="AF5152" s="104"/>
      <c r="AG5152" s="27" t="s">
        <v>112</v>
      </c>
      <c r="AH5152" s="139">
        <f>IF(ISBLANK(D5152),"0",IF(AG5152="EXW Asia",VLOOKUP(D5152,'[2]Wheels $'!$A:$L,9,FALSE),IF(AG5152="DAP Taiwan &amp; American ports",VLOOKUP(D5152,'[2]Wheels $'!$A:$L,10,FALSE),IF(AG5152="EXW Jalco (Asian Rims)",VLOOKUP(D5152,'[2]Wheels $'!$A:$L,11,FALSE),IF(AG5152="C&amp;F Taiwan (Asian Rims)",VLOOKUP(D5152,'[2]Wheels $'!$A:$L,12,FALSE),"")))))-23</f>
        <v>482</v>
      </c>
      <c r="AI5152" s="140">
        <f>IF(ISBLANK(E5152),"0",IF(AG5152="EXW Asia",VLOOKUP(E5152,'[2]Wheels $'!$A:$L,9,FALSE),IF(AG5152="DAP Taiwan &amp; American ports",VLOOKUP(E5152,'[2]Wheels $'!$A:$L,10,FALSE),IF(AG5152="EXW Jalco (Asian Rims)",VLOOKUP(E5152,'[2]Wheels $'!$A:$L,11,FALSE),IF(AG5152="C&amp;F Taiwan (Asian Rims)",VLOOKUP(E5152,'[2]Wheels $'!$A:$L,12,FALSE),"")))))-23</f>
        <v>594</v>
      </c>
      <c r="AJ5152" s="144">
        <f t="shared" si="35"/>
        <v>1076</v>
      </c>
      <c r="AK5152" s="142">
        <f t="shared" si="36"/>
        <v>578.4</v>
      </c>
      <c r="AL5152" s="143">
        <f t="shared" si="36"/>
        <v>712.8</v>
      </c>
      <c r="AM5152" s="144">
        <f t="shared" si="23"/>
        <v>1291.1999999999998</v>
      </c>
      <c r="AN5152" s="105">
        <v>0.08</v>
      </c>
      <c r="AO5152" s="145">
        <f t="shared" si="37"/>
        <v>532.12800000000004</v>
      </c>
      <c r="AP5152" s="146">
        <f t="shared" si="37"/>
        <v>655.77599999999995</v>
      </c>
      <c r="AQ5152" s="147">
        <f t="shared" si="24"/>
        <v>1187.904</v>
      </c>
      <c r="AR5152" s="148" t="s">
        <v>32</v>
      </c>
      <c r="AS5152" s="149">
        <f t="shared" si="38"/>
        <v>578.4</v>
      </c>
      <c r="AT5152" s="150">
        <f t="shared" si="38"/>
        <v>712.8</v>
      </c>
      <c r="AU5152" s="151">
        <f t="shared" si="25"/>
        <v>1291.1999999999998</v>
      </c>
      <c r="AV5152" s="152">
        <f t="shared" si="39"/>
        <v>133045.24799999999</v>
      </c>
      <c r="AW5152" s="153">
        <f t="shared" si="40"/>
        <v>-11569.15199999998</v>
      </c>
      <c r="AX5152" s="154"/>
      <c r="AY5152" s="155">
        <f t="shared" si="26"/>
        <v>0</v>
      </c>
      <c r="AZ5152" s="7"/>
    </row>
    <row r="5153" spans="1:52">
      <c r="A5153" s="229" t="str">
        <f>IF(AND(ISBLANK(D5153),ISBLANK(E5153)),"",IF(ISBLANK(D5153),VLOOKUP(E5153,#REF!,2,FALSE),IF(ISBLANK(E5153),VLOOKUP(D5153,#REF!,2,FALSE),VLOOKUP(D5153,#REF!,2,FALSE))))</f>
        <v/>
      </c>
      <c r="B5153" s="8" t="str">
        <f>IF(ISBLANK(D5153),"",VLOOKUP(D5153,'[2]Wheels €'!A:J,3,FALSE))</f>
        <v/>
      </c>
      <c r="C5153" s="8" t="str">
        <f>IF(ISBLANK(E5153),"",VLOOKUP(E5153,'[2]Wheels €'!A:J,3,FALSE))</f>
        <v/>
      </c>
      <c r="D5153" s="9"/>
      <c r="E5153" s="9"/>
      <c r="F5153" s="10"/>
      <c r="G5153" s="11"/>
      <c r="H5153" s="12"/>
      <c r="I5153" s="11"/>
      <c r="J5153" s="10"/>
      <c r="K5153" s="89"/>
      <c r="L5153" s="90"/>
      <c r="M5153" s="90"/>
      <c r="N5153" s="90"/>
      <c r="O5153" s="17" t="str">
        <f t="shared" si="27"/>
        <v/>
      </c>
      <c r="P5153" s="91"/>
      <c r="Q5153" s="91"/>
      <c r="R5153" s="100"/>
      <c r="S5153" s="91"/>
      <c r="T5153" s="112"/>
      <c r="U5153" s="108"/>
      <c r="V5153" s="113"/>
      <c r="W5153" s="13"/>
      <c r="X5153" s="214"/>
      <c r="Y5153" s="103"/>
      <c r="Z5153" s="96"/>
      <c r="AA5153" s="97"/>
      <c r="AB5153" s="98"/>
      <c r="AC5153" s="104"/>
      <c r="AD5153" s="96"/>
      <c r="AE5153" s="97"/>
      <c r="AF5153" s="104"/>
      <c r="AG5153" s="27"/>
      <c r="AH5153" s="139" t="str">
        <f>IF(ISBLANK(D5153),"0",IF(AG5153="EXW Asia",VLOOKUP(D5153,'[2]Wheels $'!$A:$L,9,FALSE),IF(AG5153="DAP Taiwan &amp; American ports",VLOOKUP(D5153,'[2]Wheels $'!$A:$L,10,FALSE),IF(AG5153="EXW Jalco (Asian Rims)",VLOOKUP(D5153,'[2]Wheels $'!$A:$L,11,FALSE),IF(AG5153="C&amp;F Taiwan (Asian Rims)",VLOOKUP(D5153,'[2]Wheels $'!$A:$L,12,FALSE),"")))))</f>
        <v>0</v>
      </c>
      <c r="AI5153" s="140" t="str">
        <f>IF(ISBLANK(E5153),"0",IF(AG5153="EXW Asia",VLOOKUP(E5153,'[2]Wheels $'!$A:$L,9,FALSE),IF(AG5153="DAP Taiwan &amp; American ports",VLOOKUP(E5153,'[2]Wheels $'!$A:$L,10,FALSE),IF(AG5153="EXW Jalco (Asian Rims)",VLOOKUP(E5153,'[2]Wheels $'!$A:$L,11,FALSE),IF(AG5153="C&amp;F Taiwan (Asian Rims)",VLOOKUP(E5153,'[2]Wheels $'!$A:$L,12,FALSE),"")))))</f>
        <v>0</v>
      </c>
      <c r="AJ5153" s="144">
        <f t="shared" si="35"/>
        <v>0</v>
      </c>
      <c r="AK5153" s="142">
        <f t="shared" si="36"/>
        <v>0</v>
      </c>
      <c r="AL5153" s="143">
        <f t="shared" si="36"/>
        <v>0</v>
      </c>
      <c r="AM5153" s="144">
        <f t="shared" si="23"/>
        <v>0</v>
      </c>
      <c r="AN5153" s="105"/>
      <c r="AO5153" s="145">
        <f t="shared" si="37"/>
        <v>0</v>
      </c>
      <c r="AP5153" s="146">
        <f t="shared" si="37"/>
        <v>0</v>
      </c>
      <c r="AQ5153" s="147">
        <f t="shared" si="24"/>
        <v>0</v>
      </c>
      <c r="AR5153" s="148"/>
      <c r="AS5153" s="149">
        <f t="shared" si="38"/>
        <v>0</v>
      </c>
      <c r="AT5153" s="150">
        <f t="shared" si="38"/>
        <v>0</v>
      </c>
      <c r="AU5153" s="151">
        <f t="shared" si="25"/>
        <v>0</v>
      </c>
      <c r="AV5153" s="152">
        <f t="shared" si="39"/>
        <v>0</v>
      </c>
      <c r="AW5153" s="153">
        <f t="shared" si="40"/>
        <v>0</v>
      </c>
      <c r="AX5153" s="154"/>
      <c r="AY5153" s="155">
        <f t="shared" si="26"/>
        <v>0</v>
      </c>
      <c r="AZ5153" s="7"/>
    </row>
    <row r="5154" spans="1:52">
      <c r="A5154" s="229" t="str">
        <f>IF(AND(ISBLANK(D5154),ISBLANK(E5154)),"",IF(ISBLANK(D5154),VLOOKUP(E5154,#REF!,2,FALSE),IF(ISBLANK(E5154),VLOOKUP(D5154,#REF!,2,FALSE),VLOOKUP(D5154,#REF!,2,FALSE))))</f>
        <v/>
      </c>
      <c r="B5154" s="8" t="str">
        <f>IF(ISBLANK(D5154),"",VLOOKUP(D5154,'[2]Wheels €'!A:J,3,FALSE))</f>
        <v/>
      </c>
      <c r="C5154" s="8" t="str">
        <f>IF(ISBLANK(E5154),"",VLOOKUP(E5154,'[2]Wheels €'!A:J,3,FALSE))</f>
        <v/>
      </c>
      <c r="D5154" s="9"/>
      <c r="E5154" s="9"/>
      <c r="F5154" s="10"/>
      <c r="G5154" s="11"/>
      <c r="H5154" s="12"/>
      <c r="I5154" s="11"/>
      <c r="J5154" s="10"/>
      <c r="K5154" s="89"/>
      <c r="L5154" s="90"/>
      <c r="M5154" s="90"/>
      <c r="N5154" s="90"/>
      <c r="O5154" s="17" t="str">
        <f t="shared" si="27"/>
        <v/>
      </c>
      <c r="P5154" s="91"/>
      <c r="Q5154" s="91"/>
      <c r="R5154" s="100"/>
      <c r="S5154" s="91"/>
      <c r="T5154" s="112"/>
      <c r="U5154" s="108"/>
      <c r="V5154" s="113"/>
      <c r="W5154" s="13"/>
      <c r="X5154" s="214"/>
      <c r="Y5154" s="103"/>
      <c r="Z5154" s="96"/>
      <c r="AA5154" s="97"/>
      <c r="AB5154" s="98"/>
      <c r="AC5154" s="104"/>
      <c r="AD5154" s="96"/>
      <c r="AE5154" s="97"/>
      <c r="AF5154" s="104"/>
      <c r="AG5154" s="27"/>
      <c r="AH5154" s="139" t="str">
        <f>IF(ISBLANK(D5154),"0",IF(AG5154="EXW Asia",VLOOKUP(D5154,'[2]Wheels $'!$A:$L,9,FALSE),IF(AG5154="DAP Taiwan &amp; American ports",VLOOKUP(D5154,'[2]Wheels $'!$A:$L,10,FALSE),IF(AG5154="EXW Jalco (Asian Rims)",VLOOKUP(D5154,'[2]Wheels $'!$A:$L,11,FALSE),IF(AG5154="C&amp;F Taiwan (Asian Rims)",VLOOKUP(D5154,'[2]Wheels $'!$A:$L,12,FALSE),"")))))</f>
        <v>0</v>
      </c>
      <c r="AI5154" s="140" t="str">
        <f>IF(ISBLANK(E5154),"0",IF(AG5154="EXW Asia",VLOOKUP(E5154,'[2]Wheels $'!$A:$L,9,FALSE),IF(AG5154="DAP Taiwan &amp; American ports",VLOOKUP(E5154,'[2]Wheels $'!$A:$L,10,FALSE),IF(AG5154="EXW Jalco (Asian Rims)",VLOOKUP(E5154,'[2]Wheels $'!$A:$L,11,FALSE),IF(AG5154="C&amp;F Taiwan (Asian Rims)",VLOOKUP(E5154,'[2]Wheels $'!$A:$L,12,FALSE),"")))))</f>
        <v>0</v>
      </c>
      <c r="AJ5154" s="144">
        <f t="shared" si="35"/>
        <v>0</v>
      </c>
      <c r="AK5154" s="142">
        <f t="shared" si="36"/>
        <v>0</v>
      </c>
      <c r="AL5154" s="143">
        <f t="shared" si="36"/>
        <v>0</v>
      </c>
      <c r="AM5154" s="144">
        <f t="shared" si="23"/>
        <v>0</v>
      </c>
      <c r="AN5154" s="105"/>
      <c r="AO5154" s="145">
        <f t="shared" si="37"/>
        <v>0</v>
      </c>
      <c r="AP5154" s="146">
        <f t="shared" si="37"/>
        <v>0</v>
      </c>
      <c r="AQ5154" s="147">
        <f t="shared" si="24"/>
        <v>0</v>
      </c>
      <c r="AR5154" s="148"/>
      <c r="AS5154" s="149">
        <f t="shared" si="38"/>
        <v>0</v>
      </c>
      <c r="AT5154" s="150">
        <f t="shared" si="38"/>
        <v>0</v>
      </c>
      <c r="AU5154" s="151">
        <f t="shared" si="25"/>
        <v>0</v>
      </c>
      <c r="AV5154" s="152">
        <f t="shared" si="39"/>
        <v>0</v>
      </c>
      <c r="AW5154" s="153">
        <f t="shared" si="40"/>
        <v>0</v>
      </c>
      <c r="AX5154" s="154"/>
      <c r="AY5154" s="155">
        <f t="shared" si="26"/>
        <v>0</v>
      </c>
      <c r="AZ5154" s="7"/>
    </row>
    <row r="5155" spans="1:52">
      <c r="A5155" s="229" t="str">
        <f>IF(AND(ISBLANK(D5155),ISBLANK(E5155)),"",IF(ISBLANK(D5155),VLOOKUP(E5155,#REF!,2,FALSE),IF(ISBLANK(E5155),VLOOKUP(D5155,#REF!,2,FALSE),VLOOKUP(D5155,#REF!,2,FALSE))))</f>
        <v/>
      </c>
      <c r="B5155" s="8" t="str">
        <f>IF(ISBLANK(D5155),"",VLOOKUP(D5155,'[2]Wheels €'!A:J,3,FALSE))</f>
        <v/>
      </c>
      <c r="C5155" s="8" t="str">
        <f>IF(ISBLANK(E5155),"",VLOOKUP(E5155,'[2]Wheels €'!A:J,3,FALSE))</f>
        <v/>
      </c>
      <c r="D5155" s="9"/>
      <c r="E5155" s="9"/>
      <c r="F5155" s="10"/>
      <c r="G5155" s="11"/>
      <c r="H5155" s="12"/>
      <c r="I5155" s="11"/>
      <c r="J5155" s="10"/>
      <c r="K5155" s="89"/>
      <c r="L5155" s="90"/>
      <c r="M5155" s="90"/>
      <c r="N5155" s="90"/>
      <c r="O5155" s="17" t="str">
        <f t="shared" si="27"/>
        <v/>
      </c>
      <c r="P5155" s="91"/>
      <c r="Q5155" s="91"/>
      <c r="R5155" s="100"/>
      <c r="S5155" s="91"/>
      <c r="T5155" s="112"/>
      <c r="U5155" s="108"/>
      <c r="V5155" s="113"/>
      <c r="W5155" s="13"/>
      <c r="X5155" s="214"/>
      <c r="Y5155" s="103"/>
      <c r="Z5155" s="96"/>
      <c r="AA5155" s="97"/>
      <c r="AB5155" s="98"/>
      <c r="AC5155" s="104"/>
      <c r="AD5155" s="96"/>
      <c r="AE5155" s="97"/>
      <c r="AF5155" s="104"/>
      <c r="AG5155" s="27"/>
      <c r="AH5155" s="139" t="str">
        <f>IF(ISBLANK(D5155),"0",IF(AG5155="EXW Asia",VLOOKUP(D5155,'[2]Wheels $'!$A:$L,9,FALSE),IF(AG5155="DAP Taiwan &amp; American ports",VLOOKUP(D5155,'[2]Wheels $'!$A:$L,10,FALSE),IF(AG5155="EXW Jalco (Asian Rims)",VLOOKUP(D5155,'[2]Wheels $'!$A:$L,11,FALSE),IF(AG5155="C&amp;F Taiwan (Asian Rims)",VLOOKUP(D5155,'[2]Wheels $'!$A:$L,12,FALSE),"")))))</f>
        <v>0</v>
      </c>
      <c r="AI5155" s="140" t="str">
        <f>IF(ISBLANK(E5155),"0",IF(AG5155="EXW Asia",VLOOKUP(E5155,'[2]Wheels $'!$A:$L,9,FALSE),IF(AG5155="DAP Taiwan &amp; American ports",VLOOKUP(E5155,'[2]Wheels $'!$A:$L,10,FALSE),IF(AG5155="EXW Jalco (Asian Rims)",VLOOKUP(E5155,'[2]Wheels $'!$A:$L,11,FALSE),IF(AG5155="C&amp;F Taiwan (Asian Rims)",VLOOKUP(E5155,'[2]Wheels $'!$A:$L,12,FALSE),"")))))</f>
        <v>0</v>
      </c>
      <c r="AJ5155" s="144">
        <f t="shared" si="35"/>
        <v>0</v>
      </c>
      <c r="AK5155" s="142">
        <f t="shared" si="36"/>
        <v>0</v>
      </c>
      <c r="AL5155" s="143">
        <f t="shared" si="36"/>
        <v>0</v>
      </c>
      <c r="AM5155" s="144">
        <f t="shared" si="23"/>
        <v>0</v>
      </c>
      <c r="AN5155" s="105"/>
      <c r="AO5155" s="145">
        <f t="shared" si="37"/>
        <v>0</v>
      </c>
      <c r="AP5155" s="146">
        <f t="shared" si="37"/>
        <v>0</v>
      </c>
      <c r="AQ5155" s="147">
        <f t="shared" si="24"/>
        <v>0</v>
      </c>
      <c r="AR5155" s="148"/>
      <c r="AS5155" s="149">
        <f t="shared" si="38"/>
        <v>0</v>
      </c>
      <c r="AT5155" s="150">
        <f t="shared" si="38"/>
        <v>0</v>
      </c>
      <c r="AU5155" s="151">
        <f t="shared" si="25"/>
        <v>0</v>
      </c>
      <c r="AV5155" s="152">
        <f t="shared" si="39"/>
        <v>0</v>
      </c>
      <c r="AW5155" s="153">
        <f t="shared" si="40"/>
        <v>0</v>
      </c>
      <c r="AX5155" s="154"/>
      <c r="AY5155" s="155">
        <f t="shared" si="26"/>
        <v>0</v>
      </c>
      <c r="AZ5155" s="7"/>
    </row>
    <row r="5156" spans="1:52">
      <c r="A5156" s="229" t="str">
        <f>IF(AND(ISBLANK(D5156),ISBLANK(E5156)),"",IF(ISBLANK(D5156),VLOOKUP(E5156,#REF!,2,FALSE),IF(ISBLANK(E5156),VLOOKUP(D5156,#REF!,2,FALSE),VLOOKUP(D5156,#REF!,2,FALSE))))</f>
        <v/>
      </c>
      <c r="B5156" s="8" t="str">
        <f>IF(ISBLANK(D5156),"",VLOOKUP(D5156,'[2]Wheels €'!A:J,3,FALSE))</f>
        <v/>
      </c>
      <c r="C5156" s="8" t="str">
        <f>IF(ISBLANK(E5156),"",VLOOKUP(E5156,'[2]Wheels €'!A:J,3,FALSE))</f>
        <v/>
      </c>
      <c r="D5156" s="9"/>
      <c r="E5156" s="9"/>
      <c r="F5156" s="10"/>
      <c r="G5156" s="11"/>
      <c r="H5156" s="12"/>
      <c r="I5156" s="11"/>
      <c r="J5156" s="10"/>
      <c r="K5156" s="89"/>
      <c r="L5156" s="90"/>
      <c r="M5156" s="90"/>
      <c r="N5156" s="90"/>
      <c r="O5156" s="17" t="str">
        <f t="shared" si="27"/>
        <v/>
      </c>
      <c r="P5156" s="91"/>
      <c r="Q5156" s="91"/>
      <c r="R5156" s="100"/>
      <c r="S5156" s="91"/>
      <c r="T5156" s="112"/>
      <c r="U5156" s="108"/>
      <c r="V5156" s="113"/>
      <c r="W5156" s="13"/>
      <c r="X5156" s="214"/>
      <c r="Y5156" s="103"/>
      <c r="Z5156" s="96"/>
      <c r="AA5156" s="97"/>
      <c r="AB5156" s="98"/>
      <c r="AC5156" s="104"/>
      <c r="AD5156" s="96"/>
      <c r="AE5156" s="97"/>
      <c r="AF5156" s="104"/>
      <c r="AG5156" s="27"/>
      <c r="AH5156" s="139" t="str">
        <f>IF(ISBLANK(D5156),"0",IF(AG5156="EXW Asia",VLOOKUP(D5156,'[2]Wheels $'!$A:$L,9,FALSE),IF(AG5156="DAP Taiwan &amp; American ports",VLOOKUP(D5156,'[2]Wheels $'!$A:$L,10,FALSE),IF(AG5156="EXW Jalco (Asian Rims)",VLOOKUP(D5156,'[2]Wheels $'!$A:$L,11,FALSE),IF(AG5156="C&amp;F Taiwan (Asian Rims)",VLOOKUP(D5156,'[2]Wheels $'!$A:$L,12,FALSE),"")))))</f>
        <v>0</v>
      </c>
      <c r="AI5156" s="140" t="str">
        <f>IF(ISBLANK(E5156),"0",IF(AG5156="EXW Asia",VLOOKUP(E5156,'[2]Wheels $'!$A:$L,9,FALSE),IF(AG5156="DAP Taiwan &amp; American ports",VLOOKUP(E5156,'[2]Wheels $'!$A:$L,10,FALSE),IF(AG5156="EXW Jalco (Asian Rims)",VLOOKUP(E5156,'[2]Wheels $'!$A:$L,11,FALSE),IF(AG5156="C&amp;F Taiwan (Asian Rims)",VLOOKUP(E5156,'[2]Wheels $'!$A:$L,12,FALSE),"")))))</f>
        <v>0</v>
      </c>
      <c r="AJ5156" s="144">
        <f t="shared" si="35"/>
        <v>0</v>
      </c>
      <c r="AK5156" s="142">
        <f t="shared" si="36"/>
        <v>0</v>
      </c>
      <c r="AL5156" s="143">
        <f t="shared" si="36"/>
        <v>0</v>
      </c>
      <c r="AM5156" s="144">
        <f t="shared" si="23"/>
        <v>0</v>
      </c>
      <c r="AN5156" s="105"/>
      <c r="AO5156" s="145">
        <f t="shared" si="37"/>
        <v>0</v>
      </c>
      <c r="AP5156" s="146">
        <f t="shared" si="37"/>
        <v>0</v>
      </c>
      <c r="AQ5156" s="147">
        <f t="shared" si="24"/>
        <v>0</v>
      </c>
      <c r="AR5156" s="148"/>
      <c r="AS5156" s="149">
        <f t="shared" si="38"/>
        <v>0</v>
      </c>
      <c r="AT5156" s="150">
        <f t="shared" si="38"/>
        <v>0</v>
      </c>
      <c r="AU5156" s="151">
        <f t="shared" si="25"/>
        <v>0</v>
      </c>
      <c r="AV5156" s="152">
        <f t="shared" si="39"/>
        <v>0</v>
      </c>
      <c r="AW5156" s="153">
        <f t="shared" si="40"/>
        <v>0</v>
      </c>
      <c r="AX5156" s="154"/>
      <c r="AY5156" s="155">
        <f t="shared" si="26"/>
        <v>0</v>
      </c>
      <c r="AZ5156" s="7"/>
    </row>
    <row r="5157" spans="1:52">
      <c r="A5157" s="229" t="str">
        <f>IF(AND(ISBLANK(D5157),ISBLANK(E5157)),"",IF(ISBLANK(D5157),VLOOKUP(E5157,#REF!,2,FALSE),IF(ISBLANK(E5157),VLOOKUP(D5157,#REF!,2,FALSE),VLOOKUP(D5157,#REF!,2,FALSE))))</f>
        <v/>
      </c>
      <c r="B5157" s="8" t="str">
        <f>IF(ISBLANK(D5157),"",VLOOKUP(D5157,'[2]Wheels €'!A:J,3,FALSE))</f>
        <v/>
      </c>
      <c r="C5157" s="8" t="str">
        <f>IF(ISBLANK(E5157),"",VLOOKUP(E5157,'[2]Wheels €'!A:J,3,FALSE))</f>
        <v/>
      </c>
      <c r="D5157" s="9"/>
      <c r="E5157" s="9"/>
      <c r="F5157" s="10"/>
      <c r="G5157" s="11"/>
      <c r="H5157" s="12"/>
      <c r="I5157" s="11"/>
      <c r="J5157" s="10"/>
      <c r="K5157" s="89"/>
      <c r="L5157" s="90"/>
      <c r="M5157" s="90"/>
      <c r="N5157" s="90"/>
      <c r="O5157" s="17" t="str">
        <f t="shared" si="27"/>
        <v/>
      </c>
      <c r="P5157" s="91"/>
      <c r="Q5157" s="91"/>
      <c r="R5157" s="100"/>
      <c r="S5157" s="91"/>
      <c r="T5157" s="112"/>
      <c r="U5157" s="108"/>
      <c r="V5157" s="113"/>
      <c r="W5157" s="13"/>
      <c r="X5157" s="214"/>
      <c r="Y5157" s="103"/>
      <c r="Z5157" s="96"/>
      <c r="AA5157" s="97"/>
      <c r="AB5157" s="98"/>
      <c r="AC5157" s="104"/>
      <c r="AD5157" s="96"/>
      <c r="AE5157" s="97"/>
      <c r="AF5157" s="104"/>
      <c r="AG5157" s="27"/>
      <c r="AH5157" s="139" t="str">
        <f>IF(ISBLANK(D5157),"0",IF(AG5157="EXW Asia",VLOOKUP(D5157,'[2]Wheels $'!$A:$L,9,FALSE),IF(AG5157="DAP Taiwan &amp; American ports",VLOOKUP(D5157,'[2]Wheels $'!$A:$L,10,FALSE),IF(AG5157="EXW Jalco (Asian Rims)",VLOOKUP(D5157,'[2]Wheels $'!$A:$L,11,FALSE),IF(AG5157="C&amp;F Taiwan (Asian Rims)",VLOOKUP(D5157,'[2]Wheels $'!$A:$L,12,FALSE),"")))))</f>
        <v>0</v>
      </c>
      <c r="AI5157" s="140" t="str">
        <f>IF(ISBLANK(E5157),"0",IF(AG5157="EXW Asia",VLOOKUP(E5157,'[2]Wheels $'!$A:$L,9,FALSE),IF(AG5157="DAP Taiwan &amp; American ports",VLOOKUP(E5157,'[2]Wheels $'!$A:$L,10,FALSE),IF(AG5157="EXW Jalco (Asian Rims)",VLOOKUP(E5157,'[2]Wheels $'!$A:$L,11,FALSE),IF(AG5157="C&amp;F Taiwan (Asian Rims)",VLOOKUP(E5157,'[2]Wheels $'!$A:$L,12,FALSE),"")))))</f>
        <v>0</v>
      </c>
      <c r="AJ5157" s="144">
        <f t="shared" si="35"/>
        <v>0</v>
      </c>
      <c r="AK5157" s="142">
        <f t="shared" si="36"/>
        <v>0</v>
      </c>
      <c r="AL5157" s="143">
        <f t="shared" si="36"/>
        <v>0</v>
      </c>
      <c r="AM5157" s="144">
        <f t="shared" si="23"/>
        <v>0</v>
      </c>
      <c r="AN5157" s="105"/>
      <c r="AO5157" s="145">
        <f t="shared" si="37"/>
        <v>0</v>
      </c>
      <c r="AP5157" s="146">
        <f t="shared" si="37"/>
        <v>0</v>
      </c>
      <c r="AQ5157" s="147">
        <f t="shared" si="24"/>
        <v>0</v>
      </c>
      <c r="AR5157" s="148"/>
      <c r="AS5157" s="149">
        <f t="shared" si="38"/>
        <v>0</v>
      </c>
      <c r="AT5157" s="150">
        <f t="shared" si="38"/>
        <v>0</v>
      </c>
      <c r="AU5157" s="151">
        <f t="shared" si="25"/>
        <v>0</v>
      </c>
      <c r="AV5157" s="152">
        <f t="shared" si="39"/>
        <v>0</v>
      </c>
      <c r="AW5157" s="153">
        <f t="shared" si="40"/>
        <v>0</v>
      </c>
      <c r="AX5157" s="154"/>
      <c r="AY5157" s="155">
        <f t="shared" si="26"/>
        <v>0</v>
      </c>
      <c r="AZ5157" s="7"/>
    </row>
    <row r="5158" spans="1:52">
      <c r="A5158" s="229" t="str">
        <f>IF(AND(ISBLANK(D5158),ISBLANK(E5158)),"",IF(ISBLANK(D5158),VLOOKUP(E5158,#REF!,2,FALSE),IF(ISBLANK(E5158),VLOOKUP(D5158,#REF!,2,FALSE),VLOOKUP(D5158,#REF!,2,FALSE))))</f>
        <v/>
      </c>
      <c r="B5158" s="8" t="str">
        <f>IF(ISBLANK(D5158),"",VLOOKUP(D5158,'[2]Wheels €'!A:J,3,FALSE))</f>
        <v/>
      </c>
      <c r="C5158" s="8" t="str">
        <f>IF(ISBLANK(E5158),"",VLOOKUP(E5158,'[2]Wheels €'!A:J,3,FALSE))</f>
        <v/>
      </c>
      <c r="D5158" s="9"/>
      <c r="E5158" s="9"/>
      <c r="F5158" s="10"/>
      <c r="G5158" s="11"/>
      <c r="H5158" s="12"/>
      <c r="I5158" s="11"/>
      <c r="J5158" s="10"/>
      <c r="K5158" s="90"/>
      <c r="L5158" s="90"/>
      <c r="M5158" s="90"/>
      <c r="N5158" s="90"/>
      <c r="O5158" s="17" t="str">
        <f t="shared" si="27"/>
        <v/>
      </c>
      <c r="P5158" s="91"/>
      <c r="Q5158" s="91"/>
      <c r="R5158" s="100"/>
      <c r="S5158" s="91"/>
      <c r="T5158" s="112"/>
      <c r="U5158" s="108"/>
      <c r="V5158" s="113"/>
      <c r="W5158" s="13"/>
      <c r="X5158" s="214"/>
      <c r="Y5158" s="103"/>
      <c r="Z5158" s="96"/>
      <c r="AA5158" s="97"/>
      <c r="AB5158" s="98"/>
      <c r="AC5158" s="104"/>
      <c r="AD5158" s="96"/>
      <c r="AE5158" s="97"/>
      <c r="AF5158" s="104"/>
      <c r="AG5158" s="27"/>
      <c r="AH5158" s="139" t="str">
        <f>IF(ISBLANK(D5158),"0",IF(AG5158="EXW Asia",VLOOKUP(D5158,'[2]Wheels $'!$A:$L,9,FALSE),IF(AG5158="DAP Taiwan &amp; American ports",VLOOKUP(D5158,'[2]Wheels $'!$A:$L,10,FALSE),IF(AG5158="EXW Jalco (Asian Rims)",VLOOKUP(D5158,'[2]Wheels $'!$A:$L,11,FALSE),IF(AG5158="C&amp;F Taiwan (Asian Rims)",VLOOKUP(D5158,'[2]Wheels $'!$A:$L,12,FALSE),"")))))</f>
        <v>0</v>
      </c>
      <c r="AI5158" s="140" t="str">
        <f>IF(ISBLANK(E5158),"0",IF(AG5158="EXW Asia",VLOOKUP(E5158,'[2]Wheels $'!$A:$L,9,FALSE),IF(AG5158="DAP Taiwan &amp; American ports",VLOOKUP(E5158,'[2]Wheels $'!$A:$L,10,FALSE),IF(AG5158="EXW Jalco (Asian Rims)",VLOOKUP(E5158,'[2]Wheels $'!$A:$L,11,FALSE),IF(AG5158="C&amp;F Taiwan (Asian Rims)",VLOOKUP(E5158,'[2]Wheels $'!$A:$L,12,FALSE),"")))))</f>
        <v>0</v>
      </c>
      <c r="AJ5158" s="144">
        <f t="shared" si="35"/>
        <v>0</v>
      </c>
      <c r="AK5158" s="142">
        <f t="shared" si="36"/>
        <v>0</v>
      </c>
      <c r="AL5158" s="143">
        <f t="shared" si="36"/>
        <v>0</v>
      </c>
      <c r="AM5158" s="144">
        <f t="shared" si="23"/>
        <v>0</v>
      </c>
      <c r="AN5158" s="105"/>
      <c r="AO5158" s="145">
        <f t="shared" si="37"/>
        <v>0</v>
      </c>
      <c r="AP5158" s="146">
        <f t="shared" si="37"/>
        <v>0</v>
      </c>
      <c r="AQ5158" s="147">
        <f t="shared" si="24"/>
        <v>0</v>
      </c>
      <c r="AR5158" s="148"/>
      <c r="AS5158" s="149">
        <f t="shared" si="38"/>
        <v>0</v>
      </c>
      <c r="AT5158" s="150">
        <f t="shared" si="38"/>
        <v>0</v>
      </c>
      <c r="AU5158" s="151">
        <f t="shared" si="25"/>
        <v>0</v>
      </c>
      <c r="AV5158" s="152">
        <f t="shared" si="39"/>
        <v>0</v>
      </c>
      <c r="AW5158" s="153">
        <f t="shared" si="40"/>
        <v>0</v>
      </c>
      <c r="AX5158" s="154"/>
      <c r="AY5158" s="155">
        <f t="shared" si="26"/>
        <v>0</v>
      </c>
      <c r="AZ5158" s="7"/>
    </row>
    <row r="5159" spans="1:52">
      <c r="A5159" s="229" t="str">
        <f>IF(AND(ISBLANK(D5159),ISBLANK(E5159)),"",IF(ISBLANK(D5159),VLOOKUP(E5159,#REF!,2,FALSE),IF(ISBLANK(E5159),VLOOKUP(D5159,#REF!,2,FALSE),VLOOKUP(D5159,#REF!,2,FALSE))))</f>
        <v/>
      </c>
      <c r="B5159" s="8" t="str">
        <f>IF(ISBLANK(D5159),"",VLOOKUP(D5159,'[2]Wheels €'!A:J,3,FALSE))</f>
        <v/>
      </c>
      <c r="C5159" s="8" t="str">
        <f>IF(ISBLANK(E5159),"",VLOOKUP(E5159,'[2]Wheels €'!A:J,3,FALSE))</f>
        <v/>
      </c>
      <c r="D5159" s="9"/>
      <c r="E5159" s="9"/>
      <c r="F5159" s="10"/>
      <c r="G5159" s="11"/>
      <c r="H5159" s="12"/>
      <c r="I5159" s="11"/>
      <c r="J5159" s="10"/>
      <c r="K5159" s="89"/>
      <c r="L5159" s="90"/>
      <c r="M5159" s="90"/>
      <c r="N5159" s="90"/>
      <c r="O5159" s="17" t="str">
        <f t="shared" si="27"/>
        <v/>
      </c>
      <c r="P5159" s="91"/>
      <c r="Q5159" s="91"/>
      <c r="R5159" s="100"/>
      <c r="S5159" s="91"/>
      <c r="T5159" s="112"/>
      <c r="U5159" s="108"/>
      <c r="V5159" s="113"/>
      <c r="W5159" s="13"/>
      <c r="X5159" s="214"/>
      <c r="Y5159" s="103"/>
      <c r="Z5159" s="96"/>
      <c r="AA5159" s="97"/>
      <c r="AB5159" s="98"/>
      <c r="AC5159" s="104"/>
      <c r="AD5159" s="96"/>
      <c r="AE5159" s="97"/>
      <c r="AF5159" s="104"/>
      <c r="AG5159" s="27"/>
      <c r="AH5159" s="139" t="str">
        <f>IF(ISBLANK(D5159),"0",IF(AG5159="EXW Asia",VLOOKUP(D5159,'[2]Wheels $'!$A:$L,9,FALSE),IF(AG5159="DAP Taiwan &amp; American ports",VLOOKUP(D5159,'[2]Wheels $'!$A:$L,10,FALSE),IF(AG5159="EXW Jalco (Asian Rims)",VLOOKUP(D5159,'[2]Wheels $'!$A:$L,11,FALSE),IF(AG5159="C&amp;F Taiwan (Asian Rims)",VLOOKUP(D5159,'[2]Wheels $'!$A:$L,12,FALSE),"")))))</f>
        <v>0</v>
      </c>
      <c r="AI5159" s="140" t="str">
        <f>IF(ISBLANK(E5159),"0",IF(AG5159="EXW Asia",VLOOKUP(E5159,'[2]Wheels $'!$A:$L,9,FALSE),IF(AG5159="DAP Taiwan &amp; American ports",VLOOKUP(E5159,'[2]Wheels $'!$A:$L,10,FALSE),IF(AG5159="EXW Jalco (Asian Rims)",VLOOKUP(E5159,'[2]Wheels $'!$A:$L,11,FALSE),IF(AG5159="C&amp;F Taiwan (Asian Rims)",VLOOKUP(E5159,'[2]Wheels $'!$A:$L,12,FALSE),"")))))</f>
        <v>0</v>
      </c>
      <c r="AJ5159" s="144">
        <f t="shared" si="35"/>
        <v>0</v>
      </c>
      <c r="AK5159" s="142">
        <f t="shared" si="36"/>
        <v>0</v>
      </c>
      <c r="AL5159" s="143">
        <f t="shared" si="36"/>
        <v>0</v>
      </c>
      <c r="AM5159" s="144">
        <f t="shared" ref="AM5159:AM5190" si="41">AL5159+AK5159</f>
        <v>0</v>
      </c>
      <c r="AN5159" s="105"/>
      <c r="AO5159" s="145">
        <f t="shared" si="37"/>
        <v>0</v>
      </c>
      <c r="AP5159" s="146">
        <f t="shared" si="37"/>
        <v>0</v>
      </c>
      <c r="AQ5159" s="147">
        <f t="shared" ref="AQ5159:AQ5190" si="42">SUM(AO5159:AP5159)</f>
        <v>0</v>
      </c>
      <c r="AR5159" s="148"/>
      <c r="AS5159" s="149">
        <f t="shared" si="38"/>
        <v>0</v>
      </c>
      <c r="AT5159" s="150">
        <f t="shared" si="38"/>
        <v>0</v>
      </c>
      <c r="AU5159" s="151">
        <f t="shared" ref="AU5159:AU5190" si="43">AS5159+AT5159</f>
        <v>0</v>
      </c>
      <c r="AV5159" s="152">
        <f t="shared" si="39"/>
        <v>0</v>
      </c>
      <c r="AW5159" s="153">
        <f t="shared" si="40"/>
        <v>0</v>
      </c>
      <c r="AX5159" s="154"/>
      <c r="AY5159" s="155">
        <f t="shared" ref="AY5159:AY5190" si="44">IF(AR5159="YES",0,(AQ5159-AM5159)*AX5159)</f>
        <v>0</v>
      </c>
      <c r="AZ5159" s="7"/>
    </row>
    <row r="5160" spans="1:52">
      <c r="A5160" s="229" t="str">
        <f>IF(AND(ISBLANK(D5160),ISBLANK(E5160)),"",IF(ISBLANK(D5160),VLOOKUP(E5160,#REF!,2,FALSE),IF(ISBLANK(E5160),VLOOKUP(D5160,#REF!,2,FALSE),VLOOKUP(D5160,#REF!,2,FALSE))))</f>
        <v/>
      </c>
      <c r="B5160" s="8" t="str">
        <f>IF(ISBLANK(D5160),"",VLOOKUP(D5160,'[2]Wheels €'!A:J,3,FALSE))</f>
        <v/>
      </c>
      <c r="C5160" s="8" t="str">
        <f>IF(ISBLANK(E5160),"",VLOOKUP(E5160,'[2]Wheels €'!A:J,3,FALSE))</f>
        <v/>
      </c>
      <c r="D5160" s="9"/>
      <c r="E5160" s="9"/>
      <c r="F5160" s="10"/>
      <c r="G5160" s="11"/>
      <c r="H5160" s="12"/>
      <c r="I5160" s="11"/>
      <c r="J5160" s="10"/>
      <c r="K5160" s="89"/>
      <c r="L5160" s="90"/>
      <c r="M5160" s="90"/>
      <c r="N5160" s="90"/>
      <c r="O5160" s="17" t="str">
        <f t="shared" ref="O5160:O5190" si="45">IF(F5160="SMU",A5160,"")</f>
        <v/>
      </c>
      <c r="P5160" s="91"/>
      <c r="Q5160" s="91"/>
      <c r="R5160" s="100"/>
      <c r="S5160" s="91"/>
      <c r="T5160" s="112"/>
      <c r="U5160" s="108"/>
      <c r="V5160" s="113"/>
      <c r="W5160" s="13"/>
      <c r="X5160" s="214"/>
      <c r="Y5160" s="103"/>
      <c r="Z5160" s="96"/>
      <c r="AA5160" s="97"/>
      <c r="AB5160" s="98"/>
      <c r="AC5160" s="104"/>
      <c r="AD5160" s="96"/>
      <c r="AE5160" s="97"/>
      <c r="AF5160" s="104"/>
      <c r="AG5160" s="27"/>
      <c r="AH5160" s="139" t="str">
        <f>IF(ISBLANK(D5160),"0",IF(AG5160="EXW Asia",VLOOKUP(D5160,'[2]Wheels $'!$A:$L,9,FALSE),IF(AG5160="DAP Taiwan &amp; American ports",VLOOKUP(D5160,'[2]Wheels $'!$A:$L,10,FALSE),IF(AG5160="EXW Jalco (Asian Rims)",VLOOKUP(D5160,'[2]Wheels $'!$A:$L,11,FALSE),IF(AG5160="C&amp;F Taiwan (Asian Rims)",VLOOKUP(D5160,'[2]Wheels $'!$A:$L,12,FALSE),"")))))</f>
        <v>0</v>
      </c>
      <c r="AI5160" s="140" t="str">
        <f>IF(ISBLANK(E5160),"0",IF(AG5160="EXW Asia",VLOOKUP(E5160,'[2]Wheels $'!$A:$L,9,FALSE),IF(AG5160="DAP Taiwan &amp; American ports",VLOOKUP(E5160,'[2]Wheels $'!$A:$L,10,FALSE),IF(AG5160="EXW Jalco (Asian Rims)",VLOOKUP(E5160,'[2]Wheels $'!$A:$L,11,FALSE),IF(AG5160="C&amp;F Taiwan (Asian Rims)",VLOOKUP(E5160,'[2]Wheels $'!$A:$L,12,FALSE),"")))))</f>
        <v>0</v>
      </c>
      <c r="AJ5160" s="144">
        <f t="shared" si="35"/>
        <v>0</v>
      </c>
      <c r="AK5160" s="142">
        <f t="shared" si="36"/>
        <v>0</v>
      </c>
      <c r="AL5160" s="143">
        <f t="shared" si="36"/>
        <v>0</v>
      </c>
      <c r="AM5160" s="144">
        <f t="shared" si="41"/>
        <v>0</v>
      </c>
      <c r="AN5160" s="105"/>
      <c r="AO5160" s="145">
        <f t="shared" si="37"/>
        <v>0</v>
      </c>
      <c r="AP5160" s="146">
        <f t="shared" si="37"/>
        <v>0</v>
      </c>
      <c r="AQ5160" s="147">
        <f t="shared" si="42"/>
        <v>0</v>
      </c>
      <c r="AR5160" s="148"/>
      <c r="AS5160" s="149">
        <f t="shared" si="38"/>
        <v>0</v>
      </c>
      <c r="AT5160" s="150">
        <f t="shared" si="38"/>
        <v>0</v>
      </c>
      <c r="AU5160" s="151">
        <f t="shared" si="43"/>
        <v>0</v>
      </c>
      <c r="AV5160" s="152">
        <f t="shared" si="39"/>
        <v>0</v>
      </c>
      <c r="AW5160" s="153">
        <f t="shared" si="40"/>
        <v>0</v>
      </c>
      <c r="AX5160" s="154"/>
      <c r="AY5160" s="155">
        <f t="shared" si="44"/>
        <v>0</v>
      </c>
      <c r="AZ5160" s="7"/>
    </row>
    <row r="5161" spans="1:52">
      <c r="A5161" s="229" t="str">
        <f>IF(AND(ISBLANK(D5161),ISBLANK(E5161)),"",IF(ISBLANK(D5161),VLOOKUP(E5161,#REF!,2,FALSE),IF(ISBLANK(E5161),VLOOKUP(D5161,#REF!,2,FALSE),VLOOKUP(D5161,#REF!,2,FALSE))))</f>
        <v/>
      </c>
      <c r="B5161" s="8" t="str">
        <f>IF(ISBLANK(D5161),"",VLOOKUP(D5161,'[2]Wheels €'!A:J,3,FALSE))</f>
        <v/>
      </c>
      <c r="C5161" s="8" t="str">
        <f>IF(ISBLANK(E5161),"",VLOOKUP(E5161,'[2]Wheels €'!A:J,3,FALSE))</f>
        <v/>
      </c>
      <c r="D5161" s="9"/>
      <c r="E5161" s="9"/>
      <c r="F5161" s="10"/>
      <c r="G5161" s="11"/>
      <c r="H5161" s="12"/>
      <c r="I5161" s="11"/>
      <c r="J5161" s="10"/>
      <c r="K5161" s="89"/>
      <c r="L5161" s="90"/>
      <c r="M5161" s="90"/>
      <c r="N5161" s="90"/>
      <c r="O5161" s="17" t="str">
        <f t="shared" si="45"/>
        <v/>
      </c>
      <c r="P5161" s="91"/>
      <c r="Q5161" s="91"/>
      <c r="R5161" s="100"/>
      <c r="S5161" s="91"/>
      <c r="T5161" s="112"/>
      <c r="U5161" s="108"/>
      <c r="V5161" s="113"/>
      <c r="W5161" s="13"/>
      <c r="X5161" s="214"/>
      <c r="Y5161" s="103"/>
      <c r="Z5161" s="96"/>
      <c r="AA5161" s="97"/>
      <c r="AB5161" s="98"/>
      <c r="AC5161" s="104"/>
      <c r="AD5161" s="96"/>
      <c r="AE5161" s="97"/>
      <c r="AF5161" s="104"/>
      <c r="AG5161" s="27"/>
      <c r="AH5161" s="139" t="str">
        <f>IF(ISBLANK(D5161),"0",IF(AG5161="EXW Asia",VLOOKUP(D5161,'[2]Wheels $'!$A:$L,9,FALSE),IF(AG5161="DAP Taiwan &amp; American ports",VLOOKUP(D5161,'[2]Wheels $'!$A:$L,10,FALSE),IF(AG5161="EXW Jalco (Asian Rims)",VLOOKUP(D5161,'[2]Wheels $'!$A:$L,11,FALSE),IF(AG5161="C&amp;F Taiwan (Asian Rims)",VLOOKUP(D5161,'[2]Wheels $'!$A:$L,12,FALSE),"")))))</f>
        <v>0</v>
      </c>
      <c r="AI5161" s="140" t="str">
        <f>IF(ISBLANK(E5161),"0",IF(AG5161="EXW Asia",VLOOKUP(E5161,'[2]Wheels $'!$A:$L,9,FALSE),IF(AG5161="DAP Taiwan &amp; American ports",VLOOKUP(E5161,'[2]Wheels $'!$A:$L,10,FALSE),IF(AG5161="EXW Jalco (Asian Rims)",VLOOKUP(E5161,'[2]Wheels $'!$A:$L,11,FALSE),IF(AG5161="C&amp;F Taiwan (Asian Rims)",VLOOKUP(E5161,'[2]Wheels $'!$A:$L,12,FALSE),"")))))</f>
        <v>0</v>
      </c>
      <c r="AJ5161" s="144">
        <f t="shared" si="35"/>
        <v>0</v>
      </c>
      <c r="AK5161" s="142">
        <f t="shared" si="36"/>
        <v>0</v>
      </c>
      <c r="AL5161" s="143">
        <f t="shared" si="36"/>
        <v>0</v>
      </c>
      <c r="AM5161" s="144">
        <f t="shared" si="41"/>
        <v>0</v>
      </c>
      <c r="AN5161" s="105"/>
      <c r="AO5161" s="145">
        <f t="shared" si="37"/>
        <v>0</v>
      </c>
      <c r="AP5161" s="146">
        <f t="shared" si="37"/>
        <v>0</v>
      </c>
      <c r="AQ5161" s="147">
        <f t="shared" si="42"/>
        <v>0</v>
      </c>
      <c r="AR5161" s="148"/>
      <c r="AS5161" s="149">
        <f t="shared" si="38"/>
        <v>0</v>
      </c>
      <c r="AT5161" s="150">
        <f t="shared" si="38"/>
        <v>0</v>
      </c>
      <c r="AU5161" s="151">
        <f t="shared" si="43"/>
        <v>0</v>
      </c>
      <c r="AV5161" s="152">
        <f t="shared" si="39"/>
        <v>0</v>
      </c>
      <c r="AW5161" s="153">
        <f t="shared" si="40"/>
        <v>0</v>
      </c>
      <c r="AX5161" s="154"/>
      <c r="AY5161" s="155">
        <f t="shared" si="44"/>
        <v>0</v>
      </c>
      <c r="AZ5161" s="7"/>
    </row>
    <row r="5162" spans="1:52">
      <c r="A5162" s="229" t="str">
        <f>IF(AND(ISBLANK(D5162),ISBLANK(E5162)),"",IF(ISBLANK(D5162),VLOOKUP(E5162,#REF!,2,FALSE),IF(ISBLANK(E5162),VLOOKUP(D5162,#REF!,2,FALSE),VLOOKUP(D5162,#REF!,2,FALSE))))</f>
        <v/>
      </c>
      <c r="B5162" s="8" t="str">
        <f>IF(ISBLANK(D5162),"",VLOOKUP(D5162,'[2]Wheels €'!A:J,3,FALSE))</f>
        <v/>
      </c>
      <c r="C5162" s="8" t="str">
        <f>IF(ISBLANK(E5162),"",VLOOKUP(E5162,'[2]Wheels €'!A:J,3,FALSE))</f>
        <v/>
      </c>
      <c r="D5162" s="9"/>
      <c r="E5162" s="9"/>
      <c r="F5162" s="10"/>
      <c r="G5162" s="11"/>
      <c r="H5162" s="12"/>
      <c r="I5162" s="11"/>
      <c r="J5162" s="10"/>
      <c r="K5162" s="89"/>
      <c r="L5162" s="90"/>
      <c r="M5162" s="90"/>
      <c r="N5162" s="90"/>
      <c r="O5162" s="17" t="str">
        <f t="shared" si="45"/>
        <v/>
      </c>
      <c r="P5162" s="91"/>
      <c r="Q5162" s="91"/>
      <c r="R5162" s="100"/>
      <c r="S5162" s="91"/>
      <c r="T5162" s="112"/>
      <c r="U5162" s="108"/>
      <c r="V5162" s="113"/>
      <c r="W5162" s="13"/>
      <c r="X5162" s="214"/>
      <c r="Y5162" s="103"/>
      <c r="Z5162" s="96"/>
      <c r="AA5162" s="97"/>
      <c r="AB5162" s="98"/>
      <c r="AC5162" s="104"/>
      <c r="AD5162" s="96"/>
      <c r="AE5162" s="97"/>
      <c r="AF5162" s="104"/>
      <c r="AG5162" s="27"/>
      <c r="AH5162" s="139" t="str">
        <f>IF(ISBLANK(D5162),"0",IF(AG5162="EXW Asia",VLOOKUP(D5162,'[2]Wheels $'!$A:$L,9,FALSE),IF(AG5162="DAP Taiwan &amp; American ports",VLOOKUP(D5162,'[2]Wheels $'!$A:$L,10,FALSE),IF(AG5162="EXW Jalco (Asian Rims)",VLOOKUP(D5162,'[2]Wheels $'!$A:$L,11,FALSE),IF(AG5162="C&amp;F Taiwan (Asian Rims)",VLOOKUP(D5162,'[2]Wheels $'!$A:$L,12,FALSE),"")))))</f>
        <v>0</v>
      </c>
      <c r="AI5162" s="140" t="str">
        <f>IF(ISBLANK(E5162),"0",IF(AG5162="EXW Asia",VLOOKUP(E5162,'[2]Wheels $'!$A:$L,9,FALSE),IF(AG5162="DAP Taiwan &amp; American ports",VLOOKUP(E5162,'[2]Wheels $'!$A:$L,10,FALSE),IF(AG5162="EXW Jalco (Asian Rims)",VLOOKUP(E5162,'[2]Wheels $'!$A:$L,11,FALSE),IF(AG5162="C&amp;F Taiwan (Asian Rims)",VLOOKUP(E5162,'[2]Wheels $'!$A:$L,12,FALSE),"")))))</f>
        <v>0</v>
      </c>
      <c r="AJ5162" s="144">
        <f t="shared" si="35"/>
        <v>0</v>
      </c>
      <c r="AK5162" s="142">
        <f t="shared" si="36"/>
        <v>0</v>
      </c>
      <c r="AL5162" s="143">
        <f t="shared" si="36"/>
        <v>0</v>
      </c>
      <c r="AM5162" s="144">
        <f t="shared" si="41"/>
        <v>0</v>
      </c>
      <c r="AN5162" s="105"/>
      <c r="AO5162" s="145">
        <f t="shared" si="37"/>
        <v>0</v>
      </c>
      <c r="AP5162" s="146">
        <f t="shared" si="37"/>
        <v>0</v>
      </c>
      <c r="AQ5162" s="147">
        <f t="shared" si="42"/>
        <v>0</v>
      </c>
      <c r="AR5162" s="148"/>
      <c r="AS5162" s="149">
        <f t="shared" si="38"/>
        <v>0</v>
      </c>
      <c r="AT5162" s="150">
        <f t="shared" si="38"/>
        <v>0</v>
      </c>
      <c r="AU5162" s="151">
        <f t="shared" si="43"/>
        <v>0</v>
      </c>
      <c r="AV5162" s="152">
        <f t="shared" si="39"/>
        <v>0</v>
      </c>
      <c r="AW5162" s="153">
        <f t="shared" si="40"/>
        <v>0</v>
      </c>
      <c r="AX5162" s="154"/>
      <c r="AY5162" s="155">
        <f t="shared" si="44"/>
        <v>0</v>
      </c>
      <c r="AZ5162" s="7"/>
    </row>
    <row r="5163" spans="1:52">
      <c r="A5163" s="229" t="str">
        <f>IF(AND(ISBLANK(D5163),ISBLANK(E5163)),"",IF(ISBLANK(D5163),VLOOKUP(E5163,#REF!,2,FALSE),IF(ISBLANK(E5163),VLOOKUP(D5163,#REF!,2,FALSE),VLOOKUP(D5163,#REF!,2,FALSE))))</f>
        <v/>
      </c>
      <c r="B5163" s="8" t="str">
        <f>IF(ISBLANK(D5163),"",VLOOKUP(D5163,'[2]Wheels €'!A:J,3,FALSE))</f>
        <v/>
      </c>
      <c r="C5163" s="8" t="str">
        <f>IF(ISBLANK(E5163),"",VLOOKUP(E5163,'[2]Wheels €'!A:J,3,FALSE))</f>
        <v/>
      </c>
      <c r="D5163" s="9"/>
      <c r="E5163" s="9"/>
      <c r="F5163" s="10"/>
      <c r="G5163" s="11"/>
      <c r="H5163" s="12"/>
      <c r="I5163" s="11"/>
      <c r="J5163" s="10"/>
      <c r="K5163" s="89"/>
      <c r="L5163" s="90"/>
      <c r="M5163" s="90"/>
      <c r="N5163" s="90"/>
      <c r="O5163" s="17" t="str">
        <f t="shared" si="45"/>
        <v/>
      </c>
      <c r="P5163" s="91"/>
      <c r="Q5163" s="91"/>
      <c r="R5163" s="100"/>
      <c r="S5163" s="91"/>
      <c r="T5163" s="112"/>
      <c r="U5163" s="108"/>
      <c r="V5163" s="113"/>
      <c r="W5163" s="13"/>
      <c r="X5163" s="214"/>
      <c r="Y5163" s="103"/>
      <c r="Z5163" s="96"/>
      <c r="AA5163" s="97"/>
      <c r="AB5163" s="98"/>
      <c r="AC5163" s="104"/>
      <c r="AD5163" s="96"/>
      <c r="AE5163" s="97"/>
      <c r="AF5163" s="104"/>
      <c r="AG5163" s="27"/>
      <c r="AH5163" s="139" t="str">
        <f>IF(ISBLANK(D5163),"0",IF(AG5163="EXW Asia",VLOOKUP(D5163,'[2]Wheels $'!$A:$L,9,FALSE),IF(AG5163="DAP Taiwan &amp; American ports",VLOOKUP(D5163,'[2]Wheels $'!$A:$L,10,FALSE),IF(AG5163="EXW Jalco (Asian Rims)",VLOOKUP(D5163,'[2]Wheels $'!$A:$L,11,FALSE),IF(AG5163="C&amp;F Taiwan (Asian Rims)",VLOOKUP(D5163,'[2]Wheels $'!$A:$L,12,FALSE),"")))))</f>
        <v>0</v>
      </c>
      <c r="AI5163" s="140" t="str">
        <f>IF(ISBLANK(E5163),"0",IF(AG5163="EXW Asia",VLOOKUP(E5163,'[2]Wheels $'!$A:$L,9,FALSE),IF(AG5163="DAP Taiwan &amp; American ports",VLOOKUP(E5163,'[2]Wheels $'!$A:$L,10,FALSE),IF(AG5163="EXW Jalco (Asian Rims)",VLOOKUP(E5163,'[2]Wheels $'!$A:$L,11,FALSE),IF(AG5163="C&amp;F Taiwan (Asian Rims)",VLOOKUP(E5163,'[2]Wheels $'!$A:$L,12,FALSE),"")))))</f>
        <v>0</v>
      </c>
      <c r="AJ5163" s="144">
        <f t="shared" si="35"/>
        <v>0</v>
      </c>
      <c r="AK5163" s="142">
        <f t="shared" si="36"/>
        <v>0</v>
      </c>
      <c r="AL5163" s="143">
        <f t="shared" si="36"/>
        <v>0</v>
      </c>
      <c r="AM5163" s="144">
        <f t="shared" si="41"/>
        <v>0</v>
      </c>
      <c r="AN5163" s="105"/>
      <c r="AO5163" s="145">
        <f t="shared" si="37"/>
        <v>0</v>
      </c>
      <c r="AP5163" s="146">
        <f t="shared" si="37"/>
        <v>0</v>
      </c>
      <c r="AQ5163" s="147">
        <f t="shared" si="42"/>
        <v>0</v>
      </c>
      <c r="AR5163" s="148"/>
      <c r="AS5163" s="149">
        <f t="shared" si="38"/>
        <v>0</v>
      </c>
      <c r="AT5163" s="150">
        <f t="shared" si="38"/>
        <v>0</v>
      </c>
      <c r="AU5163" s="151">
        <f t="shared" si="43"/>
        <v>0</v>
      </c>
      <c r="AV5163" s="152">
        <f t="shared" si="39"/>
        <v>0</v>
      </c>
      <c r="AW5163" s="153">
        <f t="shared" si="40"/>
        <v>0</v>
      </c>
      <c r="AX5163" s="154"/>
      <c r="AY5163" s="155">
        <f t="shared" si="44"/>
        <v>0</v>
      </c>
      <c r="AZ5163" s="7"/>
    </row>
    <row r="5164" spans="1:52">
      <c r="A5164" s="229" t="str">
        <f>IF(AND(ISBLANK(D5164),ISBLANK(E5164)),"",IF(ISBLANK(D5164),VLOOKUP(E5164,#REF!,2,FALSE),IF(ISBLANK(E5164),VLOOKUP(D5164,#REF!,2,FALSE),VLOOKUP(D5164,#REF!,2,FALSE))))</f>
        <v/>
      </c>
      <c r="B5164" s="8" t="str">
        <f>IF(ISBLANK(D5164),"",VLOOKUP(D5164,'[2]Wheels €'!A:J,3,FALSE))</f>
        <v/>
      </c>
      <c r="C5164" s="8" t="str">
        <f>IF(ISBLANK(E5164),"",VLOOKUP(E5164,'[2]Wheels €'!A:J,3,FALSE))</f>
        <v/>
      </c>
      <c r="D5164" s="9"/>
      <c r="E5164" s="9"/>
      <c r="F5164" s="10"/>
      <c r="G5164" s="11"/>
      <c r="H5164" s="12"/>
      <c r="I5164" s="11"/>
      <c r="J5164" s="10"/>
      <c r="K5164" s="89"/>
      <c r="L5164" s="90"/>
      <c r="M5164" s="90"/>
      <c r="N5164" s="90"/>
      <c r="O5164" s="17" t="str">
        <f t="shared" si="45"/>
        <v/>
      </c>
      <c r="P5164" s="91"/>
      <c r="Q5164" s="91"/>
      <c r="R5164" s="100"/>
      <c r="S5164" s="91"/>
      <c r="T5164" s="112"/>
      <c r="U5164" s="108"/>
      <c r="V5164" s="113"/>
      <c r="W5164" s="13"/>
      <c r="X5164" s="214"/>
      <c r="Y5164" s="103"/>
      <c r="Z5164" s="96"/>
      <c r="AA5164" s="97"/>
      <c r="AB5164" s="98"/>
      <c r="AC5164" s="104"/>
      <c r="AD5164" s="96"/>
      <c r="AE5164" s="97"/>
      <c r="AF5164" s="104"/>
      <c r="AG5164" s="27"/>
      <c r="AH5164" s="139" t="str">
        <f>IF(ISBLANK(D5164),"0",IF(AG5164="EXW Asia",VLOOKUP(D5164,'[2]Wheels $'!$A:$L,9,FALSE),IF(AG5164="DAP Taiwan &amp; American ports",VLOOKUP(D5164,'[2]Wheels $'!$A:$L,10,FALSE),IF(AG5164="EXW Jalco (Asian Rims)",VLOOKUP(D5164,'[2]Wheels $'!$A:$L,11,FALSE),IF(AG5164="C&amp;F Taiwan (Asian Rims)",VLOOKUP(D5164,'[2]Wheels $'!$A:$L,12,FALSE),"")))))</f>
        <v>0</v>
      </c>
      <c r="AI5164" s="140" t="str">
        <f>IF(ISBLANK(E5164),"0",IF(AG5164="EXW Asia",VLOOKUP(E5164,'[2]Wheels $'!$A:$L,9,FALSE),IF(AG5164="DAP Taiwan &amp; American ports",VLOOKUP(E5164,'[2]Wheels $'!$A:$L,10,FALSE),IF(AG5164="EXW Jalco (Asian Rims)",VLOOKUP(E5164,'[2]Wheels $'!$A:$L,11,FALSE),IF(AG5164="C&amp;F Taiwan (Asian Rims)",VLOOKUP(E5164,'[2]Wheels $'!$A:$L,12,FALSE),"")))))</f>
        <v>0</v>
      </c>
      <c r="AJ5164" s="144">
        <f t="shared" si="35"/>
        <v>0</v>
      </c>
      <c r="AK5164" s="142">
        <f t="shared" si="36"/>
        <v>0</v>
      </c>
      <c r="AL5164" s="143">
        <f t="shared" si="36"/>
        <v>0</v>
      </c>
      <c r="AM5164" s="144">
        <f t="shared" si="41"/>
        <v>0</v>
      </c>
      <c r="AN5164" s="105"/>
      <c r="AO5164" s="145">
        <f t="shared" si="37"/>
        <v>0</v>
      </c>
      <c r="AP5164" s="146">
        <f t="shared" si="37"/>
        <v>0</v>
      </c>
      <c r="AQ5164" s="147">
        <f t="shared" si="42"/>
        <v>0</v>
      </c>
      <c r="AR5164" s="148"/>
      <c r="AS5164" s="149">
        <f t="shared" si="38"/>
        <v>0</v>
      </c>
      <c r="AT5164" s="150">
        <f t="shared" si="38"/>
        <v>0</v>
      </c>
      <c r="AU5164" s="151">
        <f t="shared" si="43"/>
        <v>0</v>
      </c>
      <c r="AV5164" s="152">
        <f t="shared" si="39"/>
        <v>0</v>
      </c>
      <c r="AW5164" s="153">
        <f t="shared" si="40"/>
        <v>0</v>
      </c>
      <c r="AX5164" s="154"/>
      <c r="AY5164" s="155">
        <f t="shared" si="44"/>
        <v>0</v>
      </c>
      <c r="AZ5164" s="7"/>
    </row>
    <row r="5165" spans="1:52">
      <c r="A5165" s="229" t="str">
        <f>IF(AND(ISBLANK(D5165),ISBLANK(E5165)),"",IF(ISBLANK(D5165),VLOOKUP(E5165,#REF!,2,FALSE),IF(ISBLANK(E5165),VLOOKUP(D5165,#REF!,2,FALSE),VLOOKUP(D5165,#REF!,2,FALSE))))</f>
        <v/>
      </c>
      <c r="B5165" s="8" t="str">
        <f>IF(ISBLANK(D5165),"",VLOOKUP(D5165,'[2]Wheels €'!A:J,3,FALSE))</f>
        <v/>
      </c>
      <c r="C5165" s="8" t="str">
        <f>IF(ISBLANK(E5165),"",VLOOKUP(E5165,'[2]Wheels €'!A:J,3,FALSE))</f>
        <v/>
      </c>
      <c r="D5165" s="9"/>
      <c r="E5165" s="9"/>
      <c r="F5165" s="10"/>
      <c r="G5165" s="11"/>
      <c r="H5165" s="12"/>
      <c r="I5165" s="11"/>
      <c r="J5165" s="10"/>
      <c r="K5165" s="89"/>
      <c r="L5165" s="90"/>
      <c r="M5165" s="90"/>
      <c r="N5165" s="90"/>
      <c r="O5165" s="17" t="str">
        <f t="shared" si="45"/>
        <v/>
      </c>
      <c r="P5165" s="91"/>
      <c r="Q5165" s="91"/>
      <c r="R5165" s="91"/>
      <c r="S5165" s="91"/>
      <c r="T5165" s="112"/>
      <c r="U5165" s="108"/>
      <c r="V5165" s="113"/>
      <c r="W5165" s="13"/>
      <c r="X5165" s="214"/>
      <c r="Y5165" s="103"/>
      <c r="Z5165" s="96"/>
      <c r="AA5165" s="97"/>
      <c r="AB5165" s="98"/>
      <c r="AC5165" s="104"/>
      <c r="AD5165" s="96"/>
      <c r="AE5165" s="97"/>
      <c r="AF5165" s="104"/>
      <c r="AG5165" s="27"/>
      <c r="AH5165" s="139" t="str">
        <f>IF(ISBLANK(D5165),"0",IF(AG5165="EXW Asia",VLOOKUP(D5165,'[2]Wheels $'!$A:$L,9,FALSE),IF(AG5165="DAP Taiwan &amp; American ports",VLOOKUP(D5165,'[2]Wheels $'!$A:$L,10,FALSE),IF(AG5165="EXW Jalco (Asian Rims)",VLOOKUP(D5165,'[2]Wheels $'!$A:$L,11,FALSE),IF(AG5165="C&amp;F Taiwan (Asian Rims)",VLOOKUP(D5165,'[2]Wheels $'!$A:$L,12,FALSE),"")))))</f>
        <v>0</v>
      </c>
      <c r="AI5165" s="140" t="str">
        <f>IF(ISBLANK(E5165),"0",IF(AG5165="EXW Asia",VLOOKUP(E5165,'[2]Wheels $'!$A:$L,9,FALSE),IF(AG5165="DAP Taiwan &amp; American ports",VLOOKUP(E5165,'[2]Wheels $'!$A:$L,10,FALSE),IF(AG5165="EXW Jalco (Asian Rims)",VLOOKUP(E5165,'[2]Wheels $'!$A:$L,11,FALSE),IF(AG5165="C&amp;F Taiwan (Asian Rims)",VLOOKUP(E5165,'[2]Wheels $'!$A:$L,12,FALSE),"")))))</f>
        <v>0</v>
      </c>
      <c r="AJ5165" s="144">
        <f t="shared" si="35"/>
        <v>0</v>
      </c>
      <c r="AK5165" s="142">
        <f t="shared" si="36"/>
        <v>0</v>
      </c>
      <c r="AL5165" s="143">
        <f t="shared" si="36"/>
        <v>0</v>
      </c>
      <c r="AM5165" s="144">
        <f t="shared" si="41"/>
        <v>0</v>
      </c>
      <c r="AN5165" s="105"/>
      <c r="AO5165" s="145">
        <f t="shared" si="37"/>
        <v>0</v>
      </c>
      <c r="AP5165" s="146">
        <f t="shared" si="37"/>
        <v>0</v>
      </c>
      <c r="AQ5165" s="147">
        <f t="shared" si="42"/>
        <v>0</v>
      </c>
      <c r="AR5165" s="148"/>
      <c r="AS5165" s="149">
        <f t="shared" si="38"/>
        <v>0</v>
      </c>
      <c r="AT5165" s="150">
        <f t="shared" si="38"/>
        <v>0</v>
      </c>
      <c r="AU5165" s="151">
        <f t="shared" si="43"/>
        <v>0</v>
      </c>
      <c r="AV5165" s="152">
        <f t="shared" si="39"/>
        <v>0</v>
      </c>
      <c r="AW5165" s="153">
        <f t="shared" si="40"/>
        <v>0</v>
      </c>
      <c r="AX5165" s="154"/>
      <c r="AY5165" s="155">
        <f t="shared" si="44"/>
        <v>0</v>
      </c>
      <c r="AZ5165" s="7"/>
    </row>
    <row r="5166" spans="1:52">
      <c r="A5166" s="229" t="str">
        <f>IF(AND(ISBLANK(D5166),ISBLANK(E5166)),"",IF(ISBLANK(D5166),VLOOKUP(E5166,#REF!,2,FALSE),IF(ISBLANK(E5166),VLOOKUP(D5166,#REF!,2,FALSE),VLOOKUP(D5166,#REF!,2,FALSE))))</f>
        <v/>
      </c>
      <c r="B5166" s="8" t="str">
        <f>IF(ISBLANK(D5166),"",VLOOKUP(D5166,'[2]Wheels €'!A:J,3,FALSE))</f>
        <v/>
      </c>
      <c r="C5166" s="8" t="str">
        <f>IF(ISBLANK(E5166),"",VLOOKUP(E5166,'[2]Wheels €'!A:J,3,FALSE))</f>
        <v/>
      </c>
      <c r="D5166" s="9"/>
      <c r="E5166" s="9"/>
      <c r="F5166" s="10"/>
      <c r="G5166" s="11"/>
      <c r="H5166" s="12"/>
      <c r="I5166" s="11"/>
      <c r="J5166" s="10"/>
      <c r="K5166" s="89"/>
      <c r="L5166" s="90"/>
      <c r="M5166" s="90"/>
      <c r="N5166" s="90"/>
      <c r="O5166" s="17" t="str">
        <f t="shared" si="45"/>
        <v/>
      </c>
      <c r="P5166" s="91"/>
      <c r="Q5166" s="91"/>
      <c r="R5166" s="91"/>
      <c r="S5166" s="91"/>
      <c r="T5166" s="112"/>
      <c r="U5166" s="108"/>
      <c r="V5166" s="113"/>
      <c r="W5166" s="13"/>
      <c r="X5166" s="214"/>
      <c r="Y5166" s="103"/>
      <c r="Z5166" s="96"/>
      <c r="AA5166" s="97"/>
      <c r="AB5166" s="98"/>
      <c r="AC5166" s="104"/>
      <c r="AD5166" s="96"/>
      <c r="AE5166" s="97"/>
      <c r="AF5166" s="104"/>
      <c r="AG5166" s="27"/>
      <c r="AH5166" s="139" t="str">
        <f>IF(ISBLANK(D5166),"0",IF(AG5166="EXW Asia",VLOOKUP(D5166,'[2]Wheels $'!$A:$L,9,FALSE),IF(AG5166="DAP Taiwan &amp; American ports",VLOOKUP(D5166,'[2]Wheels $'!$A:$L,10,FALSE),IF(AG5166="EXW Jalco (Asian Rims)",VLOOKUP(D5166,'[2]Wheels $'!$A:$L,11,FALSE),IF(AG5166="C&amp;F Taiwan (Asian Rims)",VLOOKUP(D5166,'[2]Wheels $'!$A:$L,12,FALSE),"")))))</f>
        <v>0</v>
      </c>
      <c r="AI5166" s="140" t="str">
        <f>IF(ISBLANK(E5166),"0",IF(AG5166="EXW Asia",VLOOKUP(E5166,'[2]Wheels $'!$A:$L,9,FALSE),IF(AG5166="DAP Taiwan &amp; American ports",VLOOKUP(E5166,'[2]Wheels $'!$A:$L,10,FALSE),IF(AG5166="EXW Jalco (Asian Rims)",VLOOKUP(E5166,'[2]Wheels $'!$A:$L,11,FALSE),IF(AG5166="C&amp;F Taiwan (Asian Rims)",VLOOKUP(E5166,'[2]Wheels $'!$A:$L,12,FALSE),"")))))</f>
        <v>0</v>
      </c>
      <c r="AJ5166" s="144">
        <f t="shared" si="35"/>
        <v>0</v>
      </c>
      <c r="AK5166" s="142">
        <f t="shared" si="36"/>
        <v>0</v>
      </c>
      <c r="AL5166" s="143">
        <f t="shared" si="36"/>
        <v>0</v>
      </c>
      <c r="AM5166" s="144">
        <f t="shared" si="41"/>
        <v>0</v>
      </c>
      <c r="AN5166" s="105"/>
      <c r="AO5166" s="145">
        <f t="shared" si="37"/>
        <v>0</v>
      </c>
      <c r="AP5166" s="146">
        <f t="shared" si="37"/>
        <v>0</v>
      </c>
      <c r="AQ5166" s="147">
        <f t="shared" si="42"/>
        <v>0</v>
      </c>
      <c r="AR5166" s="148"/>
      <c r="AS5166" s="149">
        <f t="shared" si="38"/>
        <v>0</v>
      </c>
      <c r="AT5166" s="150">
        <f t="shared" si="38"/>
        <v>0</v>
      </c>
      <c r="AU5166" s="151">
        <f t="shared" si="43"/>
        <v>0</v>
      </c>
      <c r="AV5166" s="152">
        <f t="shared" si="39"/>
        <v>0</v>
      </c>
      <c r="AW5166" s="153">
        <f t="shared" si="40"/>
        <v>0</v>
      </c>
      <c r="AX5166" s="154"/>
      <c r="AY5166" s="155">
        <f t="shared" si="44"/>
        <v>0</v>
      </c>
      <c r="AZ5166" s="7"/>
    </row>
    <row r="5167" spans="1:52">
      <c r="A5167" s="229" t="str">
        <f>IF(AND(ISBLANK(D5167),ISBLANK(E5167)),"",IF(ISBLANK(D5167),VLOOKUP(E5167,#REF!,2,FALSE),IF(ISBLANK(E5167),VLOOKUP(D5167,#REF!,2,FALSE),VLOOKUP(D5167,#REF!,2,FALSE))))</f>
        <v/>
      </c>
      <c r="B5167" s="8" t="str">
        <f>IF(ISBLANK(D5167),"",VLOOKUP(D5167,'[2]Wheels €'!A:J,3,FALSE))</f>
        <v/>
      </c>
      <c r="C5167" s="8" t="str">
        <f>IF(ISBLANK(E5167),"",VLOOKUP(E5167,'[2]Wheels €'!A:J,3,FALSE))</f>
        <v/>
      </c>
      <c r="D5167" s="9"/>
      <c r="E5167" s="9"/>
      <c r="F5167" s="10"/>
      <c r="G5167" s="11"/>
      <c r="H5167" s="12"/>
      <c r="I5167" s="11"/>
      <c r="J5167" s="10"/>
      <c r="K5167" s="89"/>
      <c r="L5167" s="90"/>
      <c r="M5167" s="90"/>
      <c r="N5167" s="90"/>
      <c r="O5167" s="17" t="str">
        <f t="shared" si="45"/>
        <v/>
      </c>
      <c r="P5167" s="91"/>
      <c r="Q5167" s="91"/>
      <c r="R5167" s="91"/>
      <c r="S5167" s="91"/>
      <c r="T5167" s="112"/>
      <c r="U5167" s="108"/>
      <c r="V5167" s="113"/>
      <c r="W5167" s="13"/>
      <c r="X5167" s="214"/>
      <c r="Y5167" s="103"/>
      <c r="Z5167" s="96"/>
      <c r="AA5167" s="97"/>
      <c r="AB5167" s="98"/>
      <c r="AC5167" s="104"/>
      <c r="AD5167" s="96"/>
      <c r="AE5167" s="97"/>
      <c r="AF5167" s="104"/>
      <c r="AG5167" s="27"/>
      <c r="AH5167" s="139" t="str">
        <f>IF(ISBLANK(D5167),"0",IF(AG5167="EXW Asia",VLOOKUP(D5167,'[2]Wheels $'!$A:$L,9,FALSE),IF(AG5167="DAP Taiwan &amp; American ports",VLOOKUP(D5167,'[2]Wheels $'!$A:$L,10,FALSE),IF(AG5167="EXW Jalco (Asian Rims)",VLOOKUP(D5167,'[2]Wheels $'!$A:$L,11,FALSE),IF(AG5167="C&amp;F Taiwan (Asian Rims)",VLOOKUP(D5167,'[2]Wheels $'!$A:$L,12,FALSE),"")))))</f>
        <v>0</v>
      </c>
      <c r="AI5167" s="140" t="str">
        <f>IF(ISBLANK(E5167),"0",IF(AG5167="EXW Asia",VLOOKUP(E5167,'[2]Wheels $'!$A:$L,9,FALSE),IF(AG5167="DAP Taiwan &amp; American ports",VLOOKUP(E5167,'[2]Wheels $'!$A:$L,10,FALSE),IF(AG5167="EXW Jalco (Asian Rims)",VLOOKUP(E5167,'[2]Wheels $'!$A:$L,11,FALSE),IF(AG5167="C&amp;F Taiwan (Asian Rims)",VLOOKUP(E5167,'[2]Wheels $'!$A:$L,12,FALSE),"")))))</f>
        <v>0</v>
      </c>
      <c r="AJ5167" s="144">
        <f t="shared" si="35"/>
        <v>0</v>
      </c>
      <c r="AK5167" s="142">
        <f t="shared" si="36"/>
        <v>0</v>
      </c>
      <c r="AL5167" s="143">
        <f t="shared" si="36"/>
        <v>0</v>
      </c>
      <c r="AM5167" s="144">
        <f t="shared" si="41"/>
        <v>0</v>
      </c>
      <c r="AN5167" s="105"/>
      <c r="AO5167" s="145">
        <f t="shared" si="37"/>
        <v>0</v>
      </c>
      <c r="AP5167" s="146">
        <f t="shared" si="37"/>
        <v>0</v>
      </c>
      <c r="AQ5167" s="147">
        <f t="shared" si="42"/>
        <v>0</v>
      </c>
      <c r="AR5167" s="148"/>
      <c r="AS5167" s="149">
        <f t="shared" si="38"/>
        <v>0</v>
      </c>
      <c r="AT5167" s="150">
        <f t="shared" si="38"/>
        <v>0</v>
      </c>
      <c r="AU5167" s="151">
        <f t="shared" si="43"/>
        <v>0</v>
      </c>
      <c r="AV5167" s="152">
        <f t="shared" si="39"/>
        <v>0</v>
      </c>
      <c r="AW5167" s="153">
        <f t="shared" si="40"/>
        <v>0</v>
      </c>
      <c r="AX5167" s="154"/>
      <c r="AY5167" s="155">
        <f t="shared" si="44"/>
        <v>0</v>
      </c>
      <c r="AZ5167" s="7"/>
    </row>
    <row r="5168" spans="1:52">
      <c r="A5168" s="229" t="str">
        <f>IF(AND(ISBLANK(D5168),ISBLANK(E5168)),"",IF(ISBLANK(D5168),VLOOKUP(E5168,#REF!,2,FALSE),IF(ISBLANK(E5168),VLOOKUP(D5168,#REF!,2,FALSE),VLOOKUP(D5168,#REF!,2,FALSE))))</f>
        <v/>
      </c>
      <c r="B5168" s="8" t="str">
        <f>IF(ISBLANK(D5168),"",VLOOKUP(D5168,'[2]Wheels €'!A:J,3,FALSE))</f>
        <v/>
      </c>
      <c r="C5168" s="8" t="str">
        <f>IF(ISBLANK(E5168),"",VLOOKUP(E5168,'[2]Wheels €'!A:J,3,FALSE))</f>
        <v/>
      </c>
      <c r="D5168" s="9"/>
      <c r="E5168" s="9"/>
      <c r="F5168" s="10"/>
      <c r="G5168" s="11"/>
      <c r="H5168" s="12"/>
      <c r="I5168" s="11"/>
      <c r="J5168" s="10"/>
      <c r="K5168" s="89"/>
      <c r="L5168" s="90"/>
      <c r="M5168" s="90"/>
      <c r="N5168" s="90"/>
      <c r="O5168" s="17" t="str">
        <f t="shared" si="45"/>
        <v/>
      </c>
      <c r="P5168" s="91"/>
      <c r="Q5168" s="91"/>
      <c r="R5168" s="91"/>
      <c r="S5168" s="91"/>
      <c r="T5168" s="112"/>
      <c r="U5168" s="108"/>
      <c r="V5168" s="113"/>
      <c r="W5168" s="13"/>
      <c r="X5168" s="214"/>
      <c r="Y5168" s="103"/>
      <c r="Z5168" s="96"/>
      <c r="AA5168" s="97"/>
      <c r="AB5168" s="98"/>
      <c r="AC5168" s="104"/>
      <c r="AD5168" s="96"/>
      <c r="AE5168" s="97"/>
      <c r="AF5168" s="104"/>
      <c r="AG5168" s="27"/>
      <c r="AH5168" s="139" t="str">
        <f>IF(ISBLANK(D5168),"0",IF(AG5168="EXW Asia",VLOOKUP(D5168,'[2]Wheels $'!$A:$L,9,FALSE),IF(AG5168="DAP Taiwan &amp; American ports",VLOOKUP(D5168,'[2]Wheels $'!$A:$L,10,FALSE),IF(AG5168="EXW Jalco (Asian Rims)",VLOOKUP(D5168,'[2]Wheels $'!$A:$L,11,FALSE),IF(AG5168="C&amp;F Taiwan (Asian Rims)",VLOOKUP(D5168,'[2]Wheels $'!$A:$L,12,FALSE),"")))))</f>
        <v>0</v>
      </c>
      <c r="AI5168" s="140" t="str">
        <f>IF(ISBLANK(E5168),"0",IF(AG5168="EXW Asia",VLOOKUP(E5168,'[2]Wheels $'!$A:$L,9,FALSE),IF(AG5168="DAP Taiwan &amp; American ports",VLOOKUP(E5168,'[2]Wheels $'!$A:$L,10,FALSE),IF(AG5168="EXW Jalco (Asian Rims)",VLOOKUP(E5168,'[2]Wheels $'!$A:$L,11,FALSE),IF(AG5168="C&amp;F Taiwan (Asian Rims)",VLOOKUP(E5168,'[2]Wheels $'!$A:$L,12,FALSE),"")))))</f>
        <v>0</v>
      </c>
      <c r="AJ5168" s="144">
        <f t="shared" si="35"/>
        <v>0</v>
      </c>
      <c r="AK5168" s="142">
        <f t="shared" si="36"/>
        <v>0</v>
      </c>
      <c r="AL5168" s="143">
        <f t="shared" si="36"/>
        <v>0</v>
      </c>
      <c r="AM5168" s="144">
        <f t="shared" si="41"/>
        <v>0</v>
      </c>
      <c r="AN5168" s="105"/>
      <c r="AO5168" s="145">
        <f t="shared" si="37"/>
        <v>0</v>
      </c>
      <c r="AP5168" s="146">
        <f t="shared" si="37"/>
        <v>0</v>
      </c>
      <c r="AQ5168" s="147">
        <f t="shared" si="42"/>
        <v>0</v>
      </c>
      <c r="AR5168" s="148"/>
      <c r="AS5168" s="149">
        <f t="shared" si="38"/>
        <v>0</v>
      </c>
      <c r="AT5168" s="150">
        <f t="shared" si="38"/>
        <v>0</v>
      </c>
      <c r="AU5168" s="151">
        <f t="shared" si="43"/>
        <v>0</v>
      </c>
      <c r="AV5168" s="152">
        <f t="shared" si="39"/>
        <v>0</v>
      </c>
      <c r="AW5168" s="153">
        <f t="shared" si="40"/>
        <v>0</v>
      </c>
      <c r="AX5168" s="154"/>
      <c r="AY5168" s="155">
        <f t="shared" si="44"/>
        <v>0</v>
      </c>
      <c r="AZ5168" s="7"/>
    </row>
    <row r="5169" spans="1:52">
      <c r="A5169" s="229" t="str">
        <f>IF(AND(ISBLANK(D5169),ISBLANK(E5169)),"",IF(ISBLANK(D5169),VLOOKUP(E5169,#REF!,2,FALSE),IF(ISBLANK(E5169),VLOOKUP(D5169,#REF!,2,FALSE),VLOOKUP(D5169,#REF!,2,FALSE))))</f>
        <v/>
      </c>
      <c r="B5169" s="8" t="str">
        <f>IF(ISBLANK(D5169),"",VLOOKUP(D5169,'[2]Wheels €'!A:J,3,FALSE))</f>
        <v/>
      </c>
      <c r="C5169" s="8" t="str">
        <f>IF(ISBLANK(E5169),"",VLOOKUP(E5169,'[2]Wheels €'!A:J,3,FALSE))</f>
        <v/>
      </c>
      <c r="D5169" s="9"/>
      <c r="E5169" s="9"/>
      <c r="F5169" s="10"/>
      <c r="G5169" s="11"/>
      <c r="H5169" s="12"/>
      <c r="I5169" s="11"/>
      <c r="J5169" s="10"/>
      <c r="K5169" s="89"/>
      <c r="L5169" s="90"/>
      <c r="M5169" s="90"/>
      <c r="N5169" s="90"/>
      <c r="O5169" s="17" t="str">
        <f t="shared" si="45"/>
        <v/>
      </c>
      <c r="P5169" s="91"/>
      <c r="Q5169" s="91"/>
      <c r="R5169" s="91"/>
      <c r="S5169" s="91"/>
      <c r="T5169" s="112"/>
      <c r="U5169" s="108"/>
      <c r="V5169" s="113"/>
      <c r="W5169" s="13"/>
      <c r="X5169" s="214"/>
      <c r="Y5169" s="103"/>
      <c r="Z5169" s="96"/>
      <c r="AA5169" s="97"/>
      <c r="AB5169" s="98"/>
      <c r="AC5169" s="104"/>
      <c r="AD5169" s="96"/>
      <c r="AE5169" s="97"/>
      <c r="AF5169" s="104"/>
      <c r="AG5169" s="27"/>
      <c r="AH5169" s="139" t="str">
        <f>IF(ISBLANK(D5169),"0",IF(AG5169="EXW Asia",VLOOKUP(D5169,'[2]Wheels $'!$A:$L,9,FALSE),IF(AG5169="DAP Taiwan &amp; American ports",VLOOKUP(D5169,'[2]Wheels $'!$A:$L,10,FALSE),IF(AG5169="EXW Jalco (Asian Rims)",VLOOKUP(D5169,'[2]Wheels $'!$A:$L,11,FALSE),IF(AG5169="C&amp;F Taiwan (Asian Rims)",VLOOKUP(D5169,'[2]Wheels $'!$A:$L,12,FALSE),"")))))</f>
        <v>0</v>
      </c>
      <c r="AI5169" s="140" t="str">
        <f>IF(ISBLANK(E5169),"0",IF(AG5169="EXW Asia",VLOOKUP(E5169,'[2]Wheels $'!$A:$L,9,FALSE),IF(AG5169="DAP Taiwan &amp; American ports",VLOOKUP(E5169,'[2]Wheels $'!$A:$L,10,FALSE),IF(AG5169="EXW Jalco (Asian Rims)",VLOOKUP(E5169,'[2]Wheels $'!$A:$L,11,FALSE),IF(AG5169="C&amp;F Taiwan (Asian Rims)",VLOOKUP(E5169,'[2]Wheels $'!$A:$L,12,FALSE),"")))))</f>
        <v>0</v>
      </c>
      <c r="AJ5169" s="144">
        <f t="shared" si="35"/>
        <v>0</v>
      </c>
      <c r="AK5169" s="142">
        <f t="shared" si="36"/>
        <v>0</v>
      </c>
      <c r="AL5169" s="143">
        <f t="shared" si="36"/>
        <v>0</v>
      </c>
      <c r="AM5169" s="144">
        <f t="shared" si="41"/>
        <v>0</v>
      </c>
      <c r="AN5169" s="105"/>
      <c r="AO5169" s="145">
        <f t="shared" si="37"/>
        <v>0</v>
      </c>
      <c r="AP5169" s="146">
        <f t="shared" si="37"/>
        <v>0</v>
      </c>
      <c r="AQ5169" s="147">
        <f t="shared" si="42"/>
        <v>0</v>
      </c>
      <c r="AR5169" s="148"/>
      <c r="AS5169" s="149">
        <f t="shared" si="38"/>
        <v>0</v>
      </c>
      <c r="AT5169" s="150">
        <f t="shared" si="38"/>
        <v>0</v>
      </c>
      <c r="AU5169" s="151">
        <f t="shared" si="43"/>
        <v>0</v>
      </c>
      <c r="AV5169" s="152">
        <f t="shared" si="39"/>
        <v>0</v>
      </c>
      <c r="AW5169" s="153">
        <f t="shared" si="40"/>
        <v>0</v>
      </c>
      <c r="AX5169" s="154"/>
      <c r="AY5169" s="155">
        <f t="shared" si="44"/>
        <v>0</v>
      </c>
      <c r="AZ5169" s="7"/>
    </row>
    <row r="5170" spans="1:52">
      <c r="A5170" s="229" t="str">
        <f>IF(AND(ISBLANK(D5170),ISBLANK(E5170)),"",IF(ISBLANK(D5170),VLOOKUP(E5170,#REF!,2,FALSE),IF(ISBLANK(E5170),VLOOKUP(D5170,#REF!,2,FALSE),VLOOKUP(D5170,#REF!,2,FALSE))))</f>
        <v/>
      </c>
      <c r="B5170" s="8" t="str">
        <f>IF(ISBLANK(D5170),"",VLOOKUP(D5170,'[2]Wheels €'!A:J,3,FALSE))</f>
        <v/>
      </c>
      <c r="C5170" s="8" t="str">
        <f>IF(ISBLANK(E5170),"",VLOOKUP(E5170,'[2]Wheels €'!A:J,3,FALSE))</f>
        <v/>
      </c>
      <c r="D5170" s="9"/>
      <c r="E5170" s="9"/>
      <c r="F5170" s="10"/>
      <c r="G5170" s="11"/>
      <c r="H5170" s="12"/>
      <c r="I5170" s="11"/>
      <c r="J5170" s="10"/>
      <c r="K5170" s="89"/>
      <c r="L5170" s="90"/>
      <c r="M5170" s="90"/>
      <c r="N5170" s="90"/>
      <c r="O5170" s="17" t="str">
        <f t="shared" si="45"/>
        <v/>
      </c>
      <c r="P5170" s="91"/>
      <c r="Q5170" s="91"/>
      <c r="R5170" s="91"/>
      <c r="S5170" s="91"/>
      <c r="T5170" s="112"/>
      <c r="U5170" s="108"/>
      <c r="V5170" s="113"/>
      <c r="W5170" s="13"/>
      <c r="X5170" s="214"/>
      <c r="Y5170" s="103"/>
      <c r="Z5170" s="96"/>
      <c r="AA5170" s="97"/>
      <c r="AB5170" s="98"/>
      <c r="AC5170" s="104"/>
      <c r="AD5170" s="96"/>
      <c r="AE5170" s="97"/>
      <c r="AF5170" s="104"/>
      <c r="AG5170" s="27"/>
      <c r="AH5170" s="139" t="str">
        <f>IF(ISBLANK(D5170),"0",IF(AG5170="EXW Asia",VLOOKUP(D5170,'[2]Wheels $'!$A:$L,9,FALSE),IF(AG5170="DAP Taiwan &amp; American ports",VLOOKUP(D5170,'[2]Wheels $'!$A:$L,10,FALSE),IF(AG5170="EXW Jalco (Asian Rims)",VLOOKUP(D5170,'[2]Wheels $'!$A:$L,11,FALSE),IF(AG5170="C&amp;F Taiwan (Asian Rims)",VLOOKUP(D5170,'[2]Wheels $'!$A:$L,12,FALSE),"")))))</f>
        <v>0</v>
      </c>
      <c r="AI5170" s="140" t="str">
        <f>IF(ISBLANK(E5170),"0",IF(AG5170="EXW Asia",VLOOKUP(E5170,'[2]Wheels $'!$A:$L,9,FALSE),IF(AG5170="DAP Taiwan &amp; American ports",VLOOKUP(E5170,'[2]Wheels $'!$A:$L,10,FALSE),IF(AG5170="EXW Jalco (Asian Rims)",VLOOKUP(E5170,'[2]Wheels $'!$A:$L,11,FALSE),IF(AG5170="C&amp;F Taiwan (Asian Rims)",VLOOKUP(E5170,'[2]Wheels $'!$A:$L,12,FALSE),"")))))</f>
        <v>0</v>
      </c>
      <c r="AJ5170" s="144">
        <f t="shared" si="35"/>
        <v>0</v>
      </c>
      <c r="AK5170" s="142">
        <f t="shared" si="36"/>
        <v>0</v>
      </c>
      <c r="AL5170" s="143">
        <f t="shared" si="36"/>
        <v>0</v>
      </c>
      <c r="AM5170" s="144">
        <f t="shared" si="41"/>
        <v>0</v>
      </c>
      <c r="AN5170" s="105"/>
      <c r="AO5170" s="145">
        <f t="shared" si="37"/>
        <v>0</v>
      </c>
      <c r="AP5170" s="146">
        <f t="shared" si="37"/>
        <v>0</v>
      </c>
      <c r="AQ5170" s="147">
        <f t="shared" si="42"/>
        <v>0</v>
      </c>
      <c r="AR5170" s="148"/>
      <c r="AS5170" s="149">
        <f t="shared" si="38"/>
        <v>0</v>
      </c>
      <c r="AT5170" s="150">
        <f t="shared" si="38"/>
        <v>0</v>
      </c>
      <c r="AU5170" s="151">
        <f t="shared" si="43"/>
        <v>0</v>
      </c>
      <c r="AV5170" s="152">
        <f t="shared" si="39"/>
        <v>0</v>
      </c>
      <c r="AW5170" s="153">
        <f t="shared" si="40"/>
        <v>0</v>
      </c>
      <c r="AX5170" s="154"/>
      <c r="AY5170" s="155">
        <f t="shared" si="44"/>
        <v>0</v>
      </c>
      <c r="AZ5170" s="7"/>
    </row>
    <row r="5171" spans="1:52">
      <c r="A5171" s="229" t="str">
        <f>IF(AND(ISBLANK(D5171),ISBLANK(E5171)),"",IF(ISBLANK(D5171),VLOOKUP(E5171,#REF!,2,FALSE),IF(ISBLANK(E5171),VLOOKUP(D5171,#REF!,2,FALSE),VLOOKUP(D5171,#REF!,2,FALSE))))</f>
        <v/>
      </c>
      <c r="B5171" s="8" t="str">
        <f>IF(ISBLANK(D5171),"",VLOOKUP(D5171,'[2]Wheels €'!A:J,3,FALSE))</f>
        <v/>
      </c>
      <c r="C5171" s="8" t="str">
        <f>IF(ISBLANK(E5171),"",VLOOKUP(E5171,'[2]Wheels €'!A:J,3,FALSE))</f>
        <v/>
      </c>
      <c r="D5171" s="9"/>
      <c r="E5171" s="9"/>
      <c r="F5171" s="10"/>
      <c r="G5171" s="11"/>
      <c r="H5171" s="12"/>
      <c r="I5171" s="11"/>
      <c r="J5171" s="10"/>
      <c r="K5171" s="89"/>
      <c r="L5171" s="90"/>
      <c r="M5171" s="90"/>
      <c r="N5171" s="90"/>
      <c r="O5171" s="17" t="str">
        <f t="shared" si="45"/>
        <v/>
      </c>
      <c r="P5171" s="91"/>
      <c r="Q5171" s="91"/>
      <c r="R5171" s="91"/>
      <c r="S5171" s="91"/>
      <c r="T5171" s="112"/>
      <c r="U5171" s="108"/>
      <c r="V5171" s="113"/>
      <c r="W5171" s="13"/>
      <c r="X5171" s="214"/>
      <c r="Y5171" s="103"/>
      <c r="Z5171" s="96"/>
      <c r="AA5171" s="97"/>
      <c r="AB5171" s="98"/>
      <c r="AC5171" s="104"/>
      <c r="AD5171" s="96"/>
      <c r="AE5171" s="97"/>
      <c r="AF5171" s="104"/>
      <c r="AG5171" s="27"/>
      <c r="AH5171" s="139" t="str">
        <f>IF(ISBLANK(D5171),"0",IF(AG5171="EXW Asia",VLOOKUP(D5171,'[2]Wheels $'!$A:$L,9,FALSE),IF(AG5171="DAP Taiwan &amp; American ports",VLOOKUP(D5171,'[2]Wheels $'!$A:$L,10,FALSE),IF(AG5171="EXW Jalco (Asian Rims)",VLOOKUP(D5171,'[2]Wheels $'!$A:$L,11,FALSE),IF(AG5171="C&amp;F Taiwan (Asian Rims)",VLOOKUP(D5171,'[2]Wheels $'!$A:$L,12,FALSE),"")))))</f>
        <v>0</v>
      </c>
      <c r="AI5171" s="140" t="str">
        <f>IF(ISBLANK(E5171),"0",IF(AG5171="EXW Asia",VLOOKUP(E5171,'[2]Wheels $'!$A:$L,9,FALSE),IF(AG5171="DAP Taiwan &amp; American ports",VLOOKUP(E5171,'[2]Wheels $'!$A:$L,10,FALSE),IF(AG5171="EXW Jalco (Asian Rims)",VLOOKUP(E5171,'[2]Wheels $'!$A:$L,11,FALSE),IF(AG5171="C&amp;F Taiwan (Asian Rims)",VLOOKUP(E5171,'[2]Wheels $'!$A:$L,12,FALSE),"")))))</f>
        <v>0</v>
      </c>
      <c r="AJ5171" s="144">
        <f t="shared" si="35"/>
        <v>0</v>
      </c>
      <c r="AK5171" s="142">
        <f t="shared" si="36"/>
        <v>0</v>
      </c>
      <c r="AL5171" s="143">
        <f t="shared" si="36"/>
        <v>0</v>
      </c>
      <c r="AM5171" s="144">
        <f t="shared" si="41"/>
        <v>0</v>
      </c>
      <c r="AN5171" s="105"/>
      <c r="AO5171" s="145">
        <f t="shared" si="37"/>
        <v>0</v>
      </c>
      <c r="AP5171" s="146">
        <f t="shared" si="37"/>
        <v>0</v>
      </c>
      <c r="AQ5171" s="147">
        <f t="shared" si="42"/>
        <v>0</v>
      </c>
      <c r="AR5171" s="148"/>
      <c r="AS5171" s="149">
        <f t="shared" si="38"/>
        <v>0</v>
      </c>
      <c r="AT5171" s="150">
        <f t="shared" si="38"/>
        <v>0</v>
      </c>
      <c r="AU5171" s="151">
        <f t="shared" si="43"/>
        <v>0</v>
      </c>
      <c r="AV5171" s="152">
        <f t="shared" si="39"/>
        <v>0</v>
      </c>
      <c r="AW5171" s="153">
        <f t="shared" si="40"/>
        <v>0</v>
      </c>
      <c r="AX5171" s="154"/>
      <c r="AY5171" s="155">
        <f t="shared" si="44"/>
        <v>0</v>
      </c>
      <c r="AZ5171" s="7"/>
    </row>
    <row r="5172" spans="1:52">
      <c r="A5172" s="229" t="str">
        <f>IF(AND(ISBLANK(D5172),ISBLANK(E5172)),"",IF(ISBLANK(D5172),VLOOKUP(E5172,#REF!,2,FALSE),IF(ISBLANK(E5172),VLOOKUP(D5172,#REF!,2,FALSE),VLOOKUP(D5172,#REF!,2,FALSE))))</f>
        <v/>
      </c>
      <c r="B5172" s="8" t="str">
        <f>IF(ISBLANK(D5172),"",VLOOKUP(D5172,'[2]Wheels €'!A:J,3,FALSE))</f>
        <v/>
      </c>
      <c r="C5172" s="8" t="str">
        <f>IF(ISBLANK(E5172),"",VLOOKUP(E5172,'[2]Wheels €'!A:J,3,FALSE))</f>
        <v/>
      </c>
      <c r="D5172" s="9"/>
      <c r="E5172" s="9"/>
      <c r="F5172" s="10"/>
      <c r="G5172" s="11"/>
      <c r="H5172" s="12"/>
      <c r="I5172" s="11"/>
      <c r="J5172" s="10"/>
      <c r="K5172" s="89"/>
      <c r="L5172" s="90"/>
      <c r="M5172" s="90"/>
      <c r="N5172" s="90"/>
      <c r="O5172" s="17" t="str">
        <f t="shared" si="45"/>
        <v/>
      </c>
      <c r="P5172" s="91"/>
      <c r="Q5172" s="91"/>
      <c r="R5172" s="91"/>
      <c r="S5172" s="91"/>
      <c r="T5172" s="112"/>
      <c r="U5172" s="108"/>
      <c r="V5172" s="113"/>
      <c r="W5172" s="13"/>
      <c r="X5172" s="214"/>
      <c r="Y5172" s="103"/>
      <c r="Z5172" s="96"/>
      <c r="AA5172" s="97"/>
      <c r="AB5172" s="98"/>
      <c r="AC5172" s="104"/>
      <c r="AD5172" s="96"/>
      <c r="AE5172" s="97"/>
      <c r="AF5172" s="104"/>
      <c r="AG5172" s="27"/>
      <c r="AH5172" s="139" t="str">
        <f>IF(ISBLANK(D5172),"0",IF(AG5172="EXW Asia",VLOOKUP(D5172,'[2]Wheels $'!$A:$L,9,FALSE),IF(AG5172="DAP Taiwan &amp; American ports",VLOOKUP(D5172,'[2]Wheels $'!$A:$L,10,FALSE),IF(AG5172="EXW Jalco (Asian Rims)",VLOOKUP(D5172,'[2]Wheels $'!$A:$L,11,FALSE),IF(AG5172="C&amp;F Taiwan (Asian Rims)",VLOOKUP(D5172,'[2]Wheels $'!$A:$L,12,FALSE),"")))))</f>
        <v>0</v>
      </c>
      <c r="AI5172" s="140" t="str">
        <f>IF(ISBLANK(E5172),"0",IF(AG5172="EXW Asia",VLOOKUP(E5172,'[2]Wheels $'!$A:$L,9,FALSE),IF(AG5172="DAP Taiwan &amp; American ports",VLOOKUP(E5172,'[2]Wheels $'!$A:$L,10,FALSE),IF(AG5172="EXW Jalco (Asian Rims)",VLOOKUP(E5172,'[2]Wheels $'!$A:$L,11,FALSE),IF(AG5172="C&amp;F Taiwan (Asian Rims)",VLOOKUP(E5172,'[2]Wheels $'!$A:$L,12,FALSE),"")))))</f>
        <v>0</v>
      </c>
      <c r="AJ5172" s="144">
        <f t="shared" si="35"/>
        <v>0</v>
      </c>
      <c r="AK5172" s="142">
        <f t="shared" si="36"/>
        <v>0</v>
      </c>
      <c r="AL5172" s="143">
        <f t="shared" si="36"/>
        <v>0</v>
      </c>
      <c r="AM5172" s="144">
        <f t="shared" si="41"/>
        <v>0</v>
      </c>
      <c r="AN5172" s="105"/>
      <c r="AO5172" s="145">
        <f t="shared" si="37"/>
        <v>0</v>
      </c>
      <c r="AP5172" s="146">
        <f t="shared" si="37"/>
        <v>0</v>
      </c>
      <c r="AQ5172" s="147">
        <f t="shared" si="42"/>
        <v>0</v>
      </c>
      <c r="AR5172" s="148"/>
      <c r="AS5172" s="149">
        <f t="shared" si="38"/>
        <v>0</v>
      </c>
      <c r="AT5172" s="150">
        <f t="shared" si="38"/>
        <v>0</v>
      </c>
      <c r="AU5172" s="151">
        <f t="shared" si="43"/>
        <v>0</v>
      </c>
      <c r="AV5172" s="152">
        <f t="shared" si="39"/>
        <v>0</v>
      </c>
      <c r="AW5172" s="153">
        <f t="shared" si="40"/>
        <v>0</v>
      </c>
      <c r="AX5172" s="154"/>
      <c r="AY5172" s="155">
        <f t="shared" si="44"/>
        <v>0</v>
      </c>
      <c r="AZ5172" s="7"/>
    </row>
    <row r="5173" spans="1:52">
      <c r="A5173" s="229" t="str">
        <f>IF(AND(ISBLANK(D5173),ISBLANK(E5173)),"",IF(ISBLANK(D5173),VLOOKUP(E5173,#REF!,2,FALSE),IF(ISBLANK(E5173),VLOOKUP(D5173,#REF!,2,FALSE),VLOOKUP(D5173,#REF!,2,FALSE))))</f>
        <v/>
      </c>
      <c r="B5173" s="8" t="str">
        <f>IF(ISBLANK(D5173),"",VLOOKUP(D5173,'[2]Wheels €'!A:J,3,FALSE))</f>
        <v/>
      </c>
      <c r="C5173" s="8" t="str">
        <f>IF(ISBLANK(E5173),"",VLOOKUP(E5173,'[2]Wheels €'!A:J,3,FALSE))</f>
        <v/>
      </c>
      <c r="D5173" s="9"/>
      <c r="E5173" s="9"/>
      <c r="F5173" s="10"/>
      <c r="G5173" s="11"/>
      <c r="H5173" s="12"/>
      <c r="I5173" s="11"/>
      <c r="J5173" s="10"/>
      <c r="K5173" s="89"/>
      <c r="L5173" s="90"/>
      <c r="M5173" s="90"/>
      <c r="N5173" s="90"/>
      <c r="O5173" s="17" t="str">
        <f t="shared" si="45"/>
        <v/>
      </c>
      <c r="P5173" s="91"/>
      <c r="Q5173" s="91"/>
      <c r="R5173" s="91"/>
      <c r="S5173" s="91"/>
      <c r="T5173" s="112"/>
      <c r="U5173" s="108"/>
      <c r="V5173" s="113"/>
      <c r="W5173" s="13"/>
      <c r="X5173" s="214"/>
      <c r="Y5173" s="103"/>
      <c r="Z5173" s="96"/>
      <c r="AA5173" s="97"/>
      <c r="AB5173" s="98"/>
      <c r="AC5173" s="104"/>
      <c r="AD5173" s="96"/>
      <c r="AE5173" s="97"/>
      <c r="AF5173" s="104"/>
      <c r="AG5173" s="27"/>
      <c r="AH5173" s="139" t="str">
        <f>IF(ISBLANK(D5173),"0",IF(AG5173="EXW Asia",VLOOKUP(D5173,'[2]Wheels $'!$A:$L,9,FALSE),IF(AG5173="DAP Taiwan &amp; American ports",VLOOKUP(D5173,'[2]Wheels $'!$A:$L,10,FALSE),IF(AG5173="EXW Jalco (Asian Rims)",VLOOKUP(D5173,'[2]Wheels $'!$A:$L,11,FALSE),IF(AG5173="C&amp;F Taiwan (Asian Rims)",VLOOKUP(D5173,'[2]Wheels $'!$A:$L,12,FALSE),"")))))</f>
        <v>0</v>
      </c>
      <c r="AI5173" s="140" t="str">
        <f>IF(ISBLANK(E5173),"0",IF(AG5173="EXW Asia",VLOOKUP(E5173,'[2]Wheels $'!$A:$L,9,FALSE),IF(AG5173="DAP Taiwan &amp; American ports",VLOOKUP(E5173,'[2]Wheels $'!$A:$L,10,FALSE),IF(AG5173="EXW Jalco (Asian Rims)",VLOOKUP(E5173,'[2]Wheels $'!$A:$L,11,FALSE),IF(AG5173="C&amp;F Taiwan (Asian Rims)",VLOOKUP(E5173,'[2]Wheels $'!$A:$L,12,FALSE),"")))))</f>
        <v>0</v>
      </c>
      <c r="AJ5173" s="144">
        <f t="shared" si="35"/>
        <v>0</v>
      </c>
      <c r="AK5173" s="142">
        <f t="shared" si="36"/>
        <v>0</v>
      </c>
      <c r="AL5173" s="143">
        <f t="shared" si="36"/>
        <v>0</v>
      </c>
      <c r="AM5173" s="144">
        <f t="shared" si="41"/>
        <v>0</v>
      </c>
      <c r="AN5173" s="105"/>
      <c r="AO5173" s="145">
        <f t="shared" si="37"/>
        <v>0</v>
      </c>
      <c r="AP5173" s="146">
        <f t="shared" si="37"/>
        <v>0</v>
      </c>
      <c r="AQ5173" s="147">
        <f t="shared" si="42"/>
        <v>0</v>
      </c>
      <c r="AR5173" s="148"/>
      <c r="AS5173" s="149">
        <f t="shared" si="38"/>
        <v>0</v>
      </c>
      <c r="AT5173" s="150">
        <f t="shared" si="38"/>
        <v>0</v>
      </c>
      <c r="AU5173" s="151">
        <f t="shared" si="43"/>
        <v>0</v>
      </c>
      <c r="AV5173" s="152">
        <f t="shared" si="39"/>
        <v>0</v>
      </c>
      <c r="AW5173" s="153">
        <f t="shared" si="40"/>
        <v>0</v>
      </c>
      <c r="AX5173" s="154"/>
      <c r="AY5173" s="155">
        <f t="shared" si="44"/>
        <v>0</v>
      </c>
      <c r="AZ5173" s="7"/>
    </row>
    <row r="5174" spans="1:52">
      <c r="A5174" s="229" t="str">
        <f>IF(AND(ISBLANK(D5174),ISBLANK(E5174)),"",IF(ISBLANK(D5174),VLOOKUP(E5174,#REF!,2,FALSE),IF(ISBLANK(E5174),VLOOKUP(D5174,#REF!,2,FALSE),VLOOKUP(D5174,#REF!,2,FALSE))))</f>
        <v/>
      </c>
      <c r="B5174" s="8" t="str">
        <f>IF(ISBLANK(D5174),"",VLOOKUP(D5174,'[2]Wheels €'!A:J,3,FALSE))</f>
        <v/>
      </c>
      <c r="C5174" s="8" t="str">
        <f>IF(ISBLANK(E5174),"",VLOOKUP(E5174,'[2]Wheels €'!A:J,3,FALSE))</f>
        <v/>
      </c>
      <c r="D5174" s="9"/>
      <c r="E5174" s="9"/>
      <c r="F5174" s="10"/>
      <c r="G5174" s="11"/>
      <c r="H5174" s="12"/>
      <c r="I5174" s="11"/>
      <c r="J5174" s="10"/>
      <c r="K5174" s="89"/>
      <c r="L5174" s="90"/>
      <c r="M5174" s="90"/>
      <c r="N5174" s="90"/>
      <c r="O5174" s="17" t="str">
        <f t="shared" si="45"/>
        <v/>
      </c>
      <c r="P5174" s="91"/>
      <c r="Q5174" s="91"/>
      <c r="R5174" s="91"/>
      <c r="S5174" s="91"/>
      <c r="T5174" s="112"/>
      <c r="U5174" s="108"/>
      <c r="V5174" s="113"/>
      <c r="W5174" s="13"/>
      <c r="X5174" s="213"/>
      <c r="Y5174" s="95"/>
      <c r="Z5174" s="96"/>
      <c r="AA5174" s="97"/>
      <c r="AB5174" s="98"/>
      <c r="AC5174" s="104"/>
      <c r="AD5174" s="96"/>
      <c r="AE5174" s="97"/>
      <c r="AF5174" s="104"/>
      <c r="AG5174" s="27"/>
      <c r="AH5174" s="139" t="str">
        <f>IF(ISBLANK(D5174),"0",IF(AG5174="EXW Asia",VLOOKUP(D5174,'[2]Wheels $'!$A:$L,9,FALSE),IF(AG5174="DAP Taiwan &amp; American ports",VLOOKUP(D5174,'[2]Wheels $'!$A:$L,10,FALSE),IF(AG5174="EXW Jalco (Asian Rims)",VLOOKUP(D5174,'[2]Wheels $'!$A:$L,11,FALSE),IF(AG5174="C&amp;F Taiwan (Asian Rims)",VLOOKUP(D5174,'[2]Wheels $'!$A:$L,12,FALSE),"")))))</f>
        <v>0</v>
      </c>
      <c r="AI5174" s="140" t="str">
        <f>IF(ISBLANK(E5174),"0",IF(AG5174="EXW Asia",VLOOKUP(E5174,'[2]Wheels $'!$A:$L,9,FALSE),IF(AG5174="DAP Taiwan &amp; American ports",VLOOKUP(E5174,'[2]Wheels $'!$A:$L,10,FALSE),IF(AG5174="EXW Jalco (Asian Rims)",VLOOKUP(E5174,'[2]Wheels $'!$A:$L,11,FALSE),IF(AG5174="C&amp;F Taiwan (Asian Rims)",VLOOKUP(E5174,'[2]Wheels $'!$A:$L,12,FALSE),"")))))</f>
        <v>0</v>
      </c>
      <c r="AJ5174" s="144">
        <f t="shared" si="35"/>
        <v>0</v>
      </c>
      <c r="AK5174" s="142">
        <f t="shared" si="36"/>
        <v>0</v>
      </c>
      <c r="AL5174" s="143">
        <f t="shared" si="36"/>
        <v>0</v>
      </c>
      <c r="AM5174" s="144">
        <f t="shared" si="41"/>
        <v>0</v>
      </c>
      <c r="AN5174" s="105"/>
      <c r="AO5174" s="145">
        <f t="shared" si="37"/>
        <v>0</v>
      </c>
      <c r="AP5174" s="146">
        <f t="shared" si="37"/>
        <v>0</v>
      </c>
      <c r="AQ5174" s="147">
        <f t="shared" si="42"/>
        <v>0</v>
      </c>
      <c r="AR5174" s="148"/>
      <c r="AS5174" s="149">
        <f t="shared" si="38"/>
        <v>0</v>
      </c>
      <c r="AT5174" s="150">
        <f t="shared" si="38"/>
        <v>0</v>
      </c>
      <c r="AU5174" s="151">
        <f t="shared" si="43"/>
        <v>0</v>
      </c>
      <c r="AV5174" s="152">
        <f t="shared" si="39"/>
        <v>0</v>
      </c>
      <c r="AW5174" s="153">
        <f t="shared" si="40"/>
        <v>0</v>
      </c>
      <c r="AX5174" s="154"/>
      <c r="AY5174" s="155">
        <f t="shared" si="44"/>
        <v>0</v>
      </c>
      <c r="AZ5174" s="7"/>
    </row>
    <row r="5175" spans="1:52">
      <c r="A5175" s="229" t="str">
        <f>IF(AND(ISBLANK(D5175),ISBLANK(E5175)),"",IF(ISBLANK(D5175),VLOOKUP(E5175,#REF!,2,FALSE),IF(ISBLANK(E5175),VLOOKUP(D5175,#REF!,2,FALSE),VLOOKUP(D5175,#REF!,2,FALSE))))</f>
        <v/>
      </c>
      <c r="B5175" s="8" t="str">
        <f>IF(ISBLANK(D5175),"",VLOOKUP(D5175,'[2]Wheels €'!A:J,3,FALSE))</f>
        <v/>
      </c>
      <c r="C5175" s="8" t="str">
        <f>IF(ISBLANK(E5175),"",VLOOKUP(E5175,'[2]Wheels €'!A:J,3,FALSE))</f>
        <v/>
      </c>
      <c r="D5175" s="9"/>
      <c r="E5175" s="9"/>
      <c r="F5175" s="10"/>
      <c r="G5175" s="11"/>
      <c r="H5175" s="12"/>
      <c r="I5175" s="11"/>
      <c r="J5175" s="10"/>
      <c r="K5175" s="89"/>
      <c r="L5175" s="90"/>
      <c r="M5175" s="90"/>
      <c r="N5175" s="90"/>
      <c r="O5175" s="17" t="str">
        <f t="shared" si="45"/>
        <v/>
      </c>
      <c r="P5175" s="91"/>
      <c r="Q5175" s="91"/>
      <c r="R5175" s="100"/>
      <c r="S5175" s="91"/>
      <c r="T5175" s="112"/>
      <c r="U5175" s="108"/>
      <c r="V5175" s="113"/>
      <c r="W5175" s="13"/>
      <c r="X5175" s="214"/>
      <c r="Y5175" s="103"/>
      <c r="Z5175" s="96"/>
      <c r="AA5175" s="97"/>
      <c r="AB5175" s="98"/>
      <c r="AC5175" s="104"/>
      <c r="AD5175" s="96"/>
      <c r="AE5175" s="97"/>
      <c r="AF5175" s="104"/>
      <c r="AG5175" s="27"/>
      <c r="AH5175" s="139" t="str">
        <f>IF(ISBLANK(D5175),"0",IF(AG5175="EXW Asia",VLOOKUP(D5175,'[2]Wheels $'!$A:$L,9,FALSE),IF(AG5175="DAP Taiwan &amp; American ports",VLOOKUP(D5175,'[2]Wheels $'!$A:$L,10,FALSE),IF(AG5175="EXW Jalco (Asian Rims)",VLOOKUP(D5175,'[2]Wheels $'!$A:$L,11,FALSE),IF(AG5175="C&amp;F Taiwan (Asian Rims)",VLOOKUP(D5175,'[2]Wheels $'!$A:$L,12,FALSE),"")))))</f>
        <v>0</v>
      </c>
      <c r="AI5175" s="140" t="str">
        <f>IF(ISBLANK(E5175),"0",IF(AG5175="EXW Asia",VLOOKUP(E5175,'[2]Wheels $'!$A:$L,9,FALSE),IF(AG5175="DAP Taiwan &amp; American ports",VLOOKUP(E5175,'[2]Wheels $'!$A:$L,10,FALSE),IF(AG5175="EXW Jalco (Asian Rims)",VLOOKUP(E5175,'[2]Wheels $'!$A:$L,11,FALSE),IF(AG5175="C&amp;F Taiwan (Asian Rims)",VLOOKUP(E5175,'[2]Wheels $'!$A:$L,12,FALSE),"")))))</f>
        <v>0</v>
      </c>
      <c r="AJ5175" s="144">
        <f t="shared" si="35"/>
        <v>0</v>
      </c>
      <c r="AK5175" s="142">
        <f t="shared" si="36"/>
        <v>0</v>
      </c>
      <c r="AL5175" s="143">
        <f t="shared" si="36"/>
        <v>0</v>
      </c>
      <c r="AM5175" s="144">
        <f t="shared" si="41"/>
        <v>0</v>
      </c>
      <c r="AN5175" s="105"/>
      <c r="AO5175" s="145">
        <f t="shared" si="37"/>
        <v>0</v>
      </c>
      <c r="AP5175" s="146">
        <f t="shared" si="37"/>
        <v>0</v>
      </c>
      <c r="AQ5175" s="147">
        <f t="shared" si="42"/>
        <v>0</v>
      </c>
      <c r="AR5175" s="148"/>
      <c r="AS5175" s="149">
        <f t="shared" si="38"/>
        <v>0</v>
      </c>
      <c r="AT5175" s="150">
        <f t="shared" si="38"/>
        <v>0</v>
      </c>
      <c r="AU5175" s="151">
        <f t="shared" si="43"/>
        <v>0</v>
      </c>
      <c r="AV5175" s="152">
        <f t="shared" si="39"/>
        <v>0</v>
      </c>
      <c r="AW5175" s="153">
        <f t="shared" si="40"/>
        <v>0</v>
      </c>
      <c r="AX5175" s="154"/>
      <c r="AY5175" s="155">
        <f t="shared" si="44"/>
        <v>0</v>
      </c>
      <c r="AZ5175" s="7"/>
    </row>
    <row r="5176" spans="1:52">
      <c r="A5176" s="229" t="str">
        <f>IF(AND(ISBLANK(D5176),ISBLANK(E5176)),"",IF(ISBLANK(D5176),VLOOKUP(E5176,#REF!,2,FALSE),IF(ISBLANK(E5176),VLOOKUP(D5176,#REF!,2,FALSE),VLOOKUP(D5176,#REF!,2,FALSE))))</f>
        <v/>
      </c>
      <c r="B5176" s="8" t="str">
        <f>IF(ISBLANK(D5176),"",VLOOKUP(D5176,'[2]Wheels €'!A:J,3,FALSE))</f>
        <v/>
      </c>
      <c r="C5176" s="8" t="str">
        <f>IF(ISBLANK(E5176),"",VLOOKUP(E5176,'[2]Wheels €'!A:J,3,FALSE))</f>
        <v/>
      </c>
      <c r="D5176" s="9"/>
      <c r="E5176" s="9"/>
      <c r="F5176" s="10"/>
      <c r="G5176" s="11"/>
      <c r="H5176" s="12"/>
      <c r="I5176" s="11"/>
      <c r="J5176" s="10"/>
      <c r="K5176" s="89"/>
      <c r="L5176" s="90"/>
      <c r="M5176" s="90"/>
      <c r="N5176" s="90"/>
      <c r="O5176" s="17" t="str">
        <f t="shared" si="45"/>
        <v/>
      </c>
      <c r="P5176" s="91"/>
      <c r="Q5176" s="91"/>
      <c r="R5176" s="91"/>
      <c r="S5176" s="91"/>
      <c r="T5176" s="112"/>
      <c r="U5176" s="108"/>
      <c r="V5176" s="113"/>
      <c r="W5176" s="13"/>
      <c r="X5176" s="213"/>
      <c r="Y5176" s="95"/>
      <c r="Z5176" s="96"/>
      <c r="AA5176" s="97"/>
      <c r="AB5176" s="98"/>
      <c r="AC5176" s="104"/>
      <c r="AD5176" s="96"/>
      <c r="AE5176" s="97"/>
      <c r="AF5176" s="104"/>
      <c r="AG5176" s="27"/>
      <c r="AH5176" s="139" t="str">
        <f>IF(ISBLANK(D5176),"0",IF(AG5176="EXW Asia",VLOOKUP(D5176,'[2]Wheels $'!$A:$L,9,FALSE),IF(AG5176="DAP Taiwan &amp; American ports",VLOOKUP(D5176,'[2]Wheels $'!$A:$L,10,FALSE),IF(AG5176="EXW Jalco (Asian Rims)",VLOOKUP(D5176,'[2]Wheels $'!$A:$L,11,FALSE),IF(AG5176="C&amp;F Taiwan (Asian Rims)",VLOOKUP(D5176,'[2]Wheels $'!$A:$L,12,FALSE),"")))))</f>
        <v>0</v>
      </c>
      <c r="AI5176" s="140" t="str">
        <f>IF(ISBLANK(E5176),"0",IF(AG5176="EXW Asia",VLOOKUP(E5176,'[2]Wheels $'!$A:$L,9,FALSE),IF(AG5176="DAP Taiwan &amp; American ports",VLOOKUP(E5176,'[2]Wheels $'!$A:$L,10,FALSE),IF(AG5176="EXW Jalco (Asian Rims)",VLOOKUP(E5176,'[2]Wheels $'!$A:$L,11,FALSE),IF(AG5176="C&amp;F Taiwan (Asian Rims)",VLOOKUP(E5176,'[2]Wheels $'!$A:$L,12,FALSE),"")))))</f>
        <v>0</v>
      </c>
      <c r="AJ5176" s="144">
        <f t="shared" si="35"/>
        <v>0</v>
      </c>
      <c r="AK5176" s="142">
        <f t="shared" si="36"/>
        <v>0</v>
      </c>
      <c r="AL5176" s="143">
        <f t="shared" si="36"/>
        <v>0</v>
      </c>
      <c r="AM5176" s="144">
        <f t="shared" si="41"/>
        <v>0</v>
      </c>
      <c r="AN5176" s="105"/>
      <c r="AO5176" s="145">
        <f t="shared" si="37"/>
        <v>0</v>
      </c>
      <c r="AP5176" s="146">
        <f t="shared" si="37"/>
        <v>0</v>
      </c>
      <c r="AQ5176" s="147">
        <f t="shared" si="42"/>
        <v>0</v>
      </c>
      <c r="AR5176" s="148"/>
      <c r="AS5176" s="149">
        <f t="shared" si="38"/>
        <v>0</v>
      </c>
      <c r="AT5176" s="150">
        <f t="shared" si="38"/>
        <v>0</v>
      </c>
      <c r="AU5176" s="151">
        <f t="shared" si="43"/>
        <v>0</v>
      </c>
      <c r="AV5176" s="152">
        <f t="shared" si="39"/>
        <v>0</v>
      </c>
      <c r="AW5176" s="153">
        <f t="shared" si="40"/>
        <v>0</v>
      </c>
      <c r="AX5176" s="154"/>
      <c r="AY5176" s="155">
        <f t="shared" si="44"/>
        <v>0</v>
      </c>
      <c r="AZ5176" s="7"/>
    </row>
    <row r="5177" spans="1:52">
      <c r="A5177" s="229" t="str">
        <f>IF(AND(ISBLANK(D5177),ISBLANK(E5177)),"",IF(ISBLANK(D5177),VLOOKUP(E5177,#REF!,2,FALSE),IF(ISBLANK(E5177),VLOOKUP(D5177,#REF!,2,FALSE),VLOOKUP(D5177,#REF!,2,FALSE))))</f>
        <v/>
      </c>
      <c r="B5177" s="8" t="str">
        <f>IF(ISBLANK(D5177),"",VLOOKUP(D5177,'[2]Wheels €'!A:J,3,FALSE))</f>
        <v/>
      </c>
      <c r="C5177" s="8" t="str">
        <f>IF(ISBLANK(E5177),"",VLOOKUP(E5177,'[2]Wheels €'!A:J,3,FALSE))</f>
        <v/>
      </c>
      <c r="D5177" s="9"/>
      <c r="E5177" s="9"/>
      <c r="F5177" s="10"/>
      <c r="G5177" s="11"/>
      <c r="H5177" s="12"/>
      <c r="I5177" s="11"/>
      <c r="J5177" s="10"/>
      <c r="K5177" s="89"/>
      <c r="L5177" s="90"/>
      <c r="M5177" s="90"/>
      <c r="N5177" s="90"/>
      <c r="O5177" s="17" t="str">
        <f t="shared" si="45"/>
        <v/>
      </c>
      <c r="P5177" s="91"/>
      <c r="Q5177" s="91"/>
      <c r="R5177" s="100"/>
      <c r="S5177" s="91"/>
      <c r="T5177" s="112"/>
      <c r="U5177" s="108"/>
      <c r="V5177" s="113"/>
      <c r="W5177" s="13"/>
      <c r="X5177" s="214"/>
      <c r="Y5177" s="103"/>
      <c r="Z5177" s="96"/>
      <c r="AA5177" s="97"/>
      <c r="AB5177" s="98"/>
      <c r="AC5177" s="104"/>
      <c r="AD5177" s="96"/>
      <c r="AE5177" s="97"/>
      <c r="AF5177" s="104"/>
      <c r="AG5177" s="27"/>
      <c r="AH5177" s="139" t="str">
        <f>IF(ISBLANK(D5177),"0",IF(AG5177="EXW Asia",VLOOKUP(D5177,'[2]Wheels $'!$A:$L,9,FALSE),IF(AG5177="DAP Taiwan &amp; American ports",VLOOKUP(D5177,'[2]Wheels $'!$A:$L,10,FALSE),IF(AG5177="EXW Jalco (Asian Rims)",VLOOKUP(D5177,'[2]Wheels $'!$A:$L,11,FALSE),IF(AG5177="C&amp;F Taiwan (Asian Rims)",VLOOKUP(D5177,'[2]Wheels $'!$A:$L,12,FALSE),"")))))</f>
        <v>0</v>
      </c>
      <c r="AI5177" s="140" t="str">
        <f>IF(ISBLANK(E5177),"0",IF(AG5177="EXW Asia",VLOOKUP(E5177,'[2]Wheels $'!$A:$L,9,FALSE),IF(AG5177="DAP Taiwan &amp; American ports",VLOOKUP(E5177,'[2]Wheels $'!$A:$L,10,FALSE),IF(AG5177="EXW Jalco (Asian Rims)",VLOOKUP(E5177,'[2]Wheels $'!$A:$L,11,FALSE),IF(AG5177="C&amp;F Taiwan (Asian Rims)",VLOOKUP(E5177,'[2]Wheels $'!$A:$L,12,FALSE),"")))))</f>
        <v>0</v>
      </c>
      <c r="AJ5177" s="144">
        <f t="shared" si="35"/>
        <v>0</v>
      </c>
      <c r="AK5177" s="142">
        <f t="shared" si="36"/>
        <v>0</v>
      </c>
      <c r="AL5177" s="143">
        <f t="shared" si="36"/>
        <v>0</v>
      </c>
      <c r="AM5177" s="144">
        <f t="shared" si="41"/>
        <v>0</v>
      </c>
      <c r="AN5177" s="105"/>
      <c r="AO5177" s="145">
        <f t="shared" si="37"/>
        <v>0</v>
      </c>
      <c r="AP5177" s="146">
        <f t="shared" si="37"/>
        <v>0</v>
      </c>
      <c r="AQ5177" s="147">
        <f t="shared" si="42"/>
        <v>0</v>
      </c>
      <c r="AR5177" s="148"/>
      <c r="AS5177" s="149">
        <f t="shared" si="38"/>
        <v>0</v>
      </c>
      <c r="AT5177" s="150">
        <f t="shared" si="38"/>
        <v>0</v>
      </c>
      <c r="AU5177" s="151">
        <f t="shared" si="43"/>
        <v>0</v>
      </c>
      <c r="AV5177" s="152">
        <f t="shared" si="39"/>
        <v>0</v>
      </c>
      <c r="AW5177" s="153">
        <f t="shared" si="40"/>
        <v>0</v>
      </c>
      <c r="AX5177" s="154"/>
      <c r="AY5177" s="155">
        <f t="shared" si="44"/>
        <v>0</v>
      </c>
      <c r="AZ5177" s="7"/>
    </row>
    <row r="5178" spans="1:52">
      <c r="A5178" s="229" t="str">
        <f>IF(AND(ISBLANK(D5178),ISBLANK(E5178)),"",IF(ISBLANK(D5178),VLOOKUP(E5178,#REF!,2,FALSE),IF(ISBLANK(E5178),VLOOKUP(D5178,#REF!,2,FALSE),VLOOKUP(D5178,#REF!,2,FALSE))))</f>
        <v/>
      </c>
      <c r="B5178" s="8" t="str">
        <f>IF(ISBLANK(D5178),"",VLOOKUP(D5178,'[2]Wheels €'!A:J,3,FALSE))</f>
        <v/>
      </c>
      <c r="C5178" s="8" t="str">
        <f>IF(ISBLANK(E5178),"",VLOOKUP(E5178,'[2]Wheels €'!A:J,3,FALSE))</f>
        <v/>
      </c>
      <c r="D5178" s="9"/>
      <c r="E5178" s="9"/>
      <c r="F5178" s="10"/>
      <c r="G5178" s="11"/>
      <c r="H5178" s="12"/>
      <c r="I5178" s="11"/>
      <c r="J5178" s="10"/>
      <c r="K5178" s="89"/>
      <c r="L5178" s="90"/>
      <c r="M5178" s="90"/>
      <c r="N5178" s="90"/>
      <c r="O5178" s="17" t="str">
        <f t="shared" si="45"/>
        <v/>
      </c>
      <c r="P5178" s="91"/>
      <c r="Q5178" s="91"/>
      <c r="R5178" s="100"/>
      <c r="S5178" s="91"/>
      <c r="T5178" s="112"/>
      <c r="U5178" s="108"/>
      <c r="V5178" s="113"/>
      <c r="W5178" s="13"/>
      <c r="X5178" s="214"/>
      <c r="Y5178" s="103"/>
      <c r="Z5178" s="96"/>
      <c r="AA5178" s="97"/>
      <c r="AB5178" s="98"/>
      <c r="AC5178" s="104"/>
      <c r="AD5178" s="96"/>
      <c r="AE5178" s="97"/>
      <c r="AF5178" s="104"/>
      <c r="AG5178" s="27"/>
      <c r="AH5178" s="139" t="str">
        <f>IF(ISBLANK(D5178),"0",IF(AG5178="EXW Asia",VLOOKUP(D5178,'[2]Wheels $'!$A:$L,9,FALSE),IF(AG5178="DAP Taiwan &amp; American ports",VLOOKUP(D5178,'[2]Wheels $'!$A:$L,10,FALSE),IF(AG5178="EXW Jalco (Asian Rims)",VLOOKUP(D5178,'[2]Wheels $'!$A:$L,11,FALSE),IF(AG5178="C&amp;F Taiwan (Asian Rims)",VLOOKUP(D5178,'[2]Wheels $'!$A:$L,12,FALSE),"")))))</f>
        <v>0</v>
      </c>
      <c r="AI5178" s="140" t="str">
        <f>IF(ISBLANK(E5178),"0",IF(AG5178="EXW Asia",VLOOKUP(E5178,'[2]Wheels $'!$A:$L,9,FALSE),IF(AG5178="DAP Taiwan &amp; American ports",VLOOKUP(E5178,'[2]Wheels $'!$A:$L,10,FALSE),IF(AG5178="EXW Jalco (Asian Rims)",VLOOKUP(E5178,'[2]Wheels $'!$A:$L,11,FALSE),IF(AG5178="C&amp;F Taiwan (Asian Rims)",VLOOKUP(E5178,'[2]Wheels $'!$A:$L,12,FALSE),"")))))</f>
        <v>0</v>
      </c>
      <c r="AJ5178" s="144">
        <f t="shared" si="35"/>
        <v>0</v>
      </c>
      <c r="AK5178" s="142">
        <f t="shared" si="36"/>
        <v>0</v>
      </c>
      <c r="AL5178" s="143">
        <f t="shared" si="36"/>
        <v>0</v>
      </c>
      <c r="AM5178" s="144">
        <f t="shared" si="41"/>
        <v>0</v>
      </c>
      <c r="AN5178" s="105"/>
      <c r="AO5178" s="145">
        <f t="shared" si="37"/>
        <v>0</v>
      </c>
      <c r="AP5178" s="146">
        <f t="shared" si="37"/>
        <v>0</v>
      </c>
      <c r="AQ5178" s="147">
        <f t="shared" si="42"/>
        <v>0</v>
      </c>
      <c r="AR5178" s="148"/>
      <c r="AS5178" s="149">
        <f t="shared" si="38"/>
        <v>0</v>
      </c>
      <c r="AT5178" s="150">
        <f t="shared" si="38"/>
        <v>0</v>
      </c>
      <c r="AU5178" s="151">
        <f t="shared" si="43"/>
        <v>0</v>
      </c>
      <c r="AV5178" s="152">
        <f t="shared" si="39"/>
        <v>0</v>
      </c>
      <c r="AW5178" s="153">
        <f t="shared" si="40"/>
        <v>0</v>
      </c>
      <c r="AX5178" s="154"/>
      <c r="AY5178" s="155">
        <f t="shared" si="44"/>
        <v>0</v>
      </c>
      <c r="AZ5178" s="7"/>
    </row>
    <row r="5179" spans="1:52">
      <c r="A5179" s="229" t="str">
        <f>IF(AND(ISBLANK(D5179),ISBLANK(E5179)),"",IF(ISBLANK(D5179),VLOOKUP(E5179,#REF!,2,FALSE),IF(ISBLANK(E5179),VLOOKUP(D5179,#REF!,2,FALSE),VLOOKUP(D5179,#REF!,2,FALSE))))</f>
        <v/>
      </c>
      <c r="B5179" s="8" t="str">
        <f>IF(ISBLANK(D5179),"",VLOOKUP(D5179,'[2]Wheels €'!A:J,3,FALSE))</f>
        <v/>
      </c>
      <c r="C5179" s="8" t="str">
        <f>IF(ISBLANK(E5179),"",VLOOKUP(E5179,'[2]Wheels €'!A:J,3,FALSE))</f>
        <v/>
      </c>
      <c r="D5179" s="9"/>
      <c r="E5179" s="9"/>
      <c r="F5179" s="10"/>
      <c r="G5179" s="11"/>
      <c r="H5179" s="12"/>
      <c r="I5179" s="11"/>
      <c r="J5179" s="10"/>
      <c r="K5179" s="89"/>
      <c r="L5179" s="90"/>
      <c r="M5179" s="90"/>
      <c r="N5179" s="90"/>
      <c r="O5179" s="17" t="str">
        <f t="shared" si="45"/>
        <v/>
      </c>
      <c r="P5179" s="91"/>
      <c r="Q5179" s="91"/>
      <c r="R5179" s="100"/>
      <c r="S5179" s="91"/>
      <c r="T5179" s="112"/>
      <c r="U5179" s="108"/>
      <c r="V5179" s="113"/>
      <c r="W5179" s="13"/>
      <c r="X5179" s="214"/>
      <c r="Y5179" s="103"/>
      <c r="Z5179" s="96"/>
      <c r="AA5179" s="97"/>
      <c r="AB5179" s="98"/>
      <c r="AC5179" s="104"/>
      <c r="AD5179" s="96"/>
      <c r="AE5179" s="97"/>
      <c r="AF5179" s="104"/>
      <c r="AG5179" s="27"/>
      <c r="AH5179" s="139" t="str">
        <f>IF(ISBLANK(D5179),"0",IF(AG5179="EXW Asia",VLOOKUP(D5179,'[2]Wheels $'!$A:$L,9,FALSE),IF(AG5179="DAP Taiwan &amp; American ports",VLOOKUP(D5179,'[2]Wheels $'!$A:$L,10,FALSE),IF(AG5179="EXW Jalco (Asian Rims)",VLOOKUP(D5179,'[2]Wheels $'!$A:$L,11,FALSE),IF(AG5179="C&amp;F Taiwan (Asian Rims)",VLOOKUP(D5179,'[2]Wheels $'!$A:$L,12,FALSE),"")))))</f>
        <v>0</v>
      </c>
      <c r="AI5179" s="140" t="str">
        <f>IF(ISBLANK(E5179),"0",IF(AG5179="EXW Asia",VLOOKUP(E5179,'[2]Wheels $'!$A:$L,9,FALSE),IF(AG5179="DAP Taiwan &amp; American ports",VLOOKUP(E5179,'[2]Wheels $'!$A:$L,10,FALSE),IF(AG5179="EXW Jalco (Asian Rims)",VLOOKUP(E5179,'[2]Wheels $'!$A:$L,11,FALSE),IF(AG5179="C&amp;F Taiwan (Asian Rims)",VLOOKUP(E5179,'[2]Wheels $'!$A:$L,12,FALSE),"")))))</f>
        <v>0</v>
      </c>
      <c r="AJ5179" s="144">
        <f t="shared" si="35"/>
        <v>0</v>
      </c>
      <c r="AK5179" s="142">
        <f t="shared" si="36"/>
        <v>0</v>
      </c>
      <c r="AL5179" s="143">
        <f t="shared" si="36"/>
        <v>0</v>
      </c>
      <c r="AM5179" s="144">
        <f t="shared" si="41"/>
        <v>0</v>
      </c>
      <c r="AN5179" s="105"/>
      <c r="AO5179" s="145">
        <f t="shared" si="37"/>
        <v>0</v>
      </c>
      <c r="AP5179" s="146">
        <f t="shared" si="37"/>
        <v>0</v>
      </c>
      <c r="AQ5179" s="147">
        <f t="shared" si="42"/>
        <v>0</v>
      </c>
      <c r="AR5179" s="148"/>
      <c r="AS5179" s="149">
        <f t="shared" si="38"/>
        <v>0</v>
      </c>
      <c r="AT5179" s="150">
        <f t="shared" si="38"/>
        <v>0</v>
      </c>
      <c r="AU5179" s="151">
        <f t="shared" si="43"/>
        <v>0</v>
      </c>
      <c r="AV5179" s="152">
        <f t="shared" si="39"/>
        <v>0</v>
      </c>
      <c r="AW5179" s="153">
        <f t="shared" si="40"/>
        <v>0</v>
      </c>
      <c r="AX5179" s="154"/>
      <c r="AY5179" s="155">
        <f t="shared" si="44"/>
        <v>0</v>
      </c>
      <c r="AZ5179" s="7"/>
    </row>
    <row r="5180" spans="1:52">
      <c r="A5180" s="229" t="str">
        <f>IF(AND(ISBLANK(D5180),ISBLANK(E5180)),"",IF(ISBLANK(D5180),VLOOKUP(E5180,#REF!,2,FALSE),IF(ISBLANK(E5180),VLOOKUP(D5180,#REF!,2,FALSE),VLOOKUP(D5180,#REF!,2,FALSE))))</f>
        <v/>
      </c>
      <c r="B5180" s="8" t="str">
        <f>IF(ISBLANK(D5180),"",VLOOKUP(D5180,'[2]Wheels €'!A:J,3,FALSE))</f>
        <v/>
      </c>
      <c r="C5180" s="8" t="str">
        <f>IF(ISBLANK(E5180),"",VLOOKUP(E5180,'[2]Wheels €'!A:J,3,FALSE))</f>
        <v/>
      </c>
      <c r="D5180" s="9"/>
      <c r="E5180" s="9"/>
      <c r="F5180" s="10"/>
      <c r="G5180" s="11"/>
      <c r="H5180" s="12"/>
      <c r="I5180" s="11"/>
      <c r="J5180" s="10"/>
      <c r="K5180" s="89"/>
      <c r="L5180" s="90"/>
      <c r="M5180" s="90"/>
      <c r="N5180" s="90"/>
      <c r="O5180" s="17" t="str">
        <f t="shared" si="45"/>
        <v/>
      </c>
      <c r="P5180" s="91"/>
      <c r="Q5180" s="91"/>
      <c r="R5180" s="100"/>
      <c r="S5180" s="91"/>
      <c r="T5180" s="112"/>
      <c r="U5180" s="108"/>
      <c r="V5180" s="113"/>
      <c r="W5180" s="13"/>
      <c r="X5180" s="214"/>
      <c r="Y5180" s="103"/>
      <c r="Z5180" s="96"/>
      <c r="AA5180" s="97"/>
      <c r="AB5180" s="98"/>
      <c r="AC5180" s="104"/>
      <c r="AD5180" s="96"/>
      <c r="AE5180" s="97"/>
      <c r="AF5180" s="104"/>
      <c r="AG5180" s="27"/>
      <c r="AH5180" s="139" t="str">
        <f>IF(ISBLANK(D5180),"0",IF(AG5180="EXW Asia",VLOOKUP(D5180,'[2]Wheels $'!$A:$L,9,FALSE),IF(AG5180="DAP Taiwan &amp; American ports",VLOOKUP(D5180,'[2]Wheels $'!$A:$L,10,FALSE),IF(AG5180="EXW Jalco (Asian Rims)",VLOOKUP(D5180,'[2]Wheels $'!$A:$L,11,FALSE),IF(AG5180="C&amp;F Taiwan (Asian Rims)",VLOOKUP(D5180,'[2]Wheels $'!$A:$L,12,FALSE),"")))))</f>
        <v>0</v>
      </c>
      <c r="AI5180" s="140" t="str">
        <f>IF(ISBLANK(E5180),"0",IF(AG5180="EXW Asia",VLOOKUP(E5180,'[2]Wheels $'!$A:$L,9,FALSE),IF(AG5180="DAP Taiwan &amp; American ports",VLOOKUP(E5180,'[2]Wheels $'!$A:$L,10,FALSE),IF(AG5180="EXW Jalco (Asian Rims)",VLOOKUP(E5180,'[2]Wheels $'!$A:$L,11,FALSE),IF(AG5180="C&amp;F Taiwan (Asian Rims)",VLOOKUP(E5180,'[2]Wheels $'!$A:$L,12,FALSE),"")))))</f>
        <v>0</v>
      </c>
      <c r="AJ5180" s="144">
        <f t="shared" si="35"/>
        <v>0</v>
      </c>
      <c r="AK5180" s="142">
        <f t="shared" si="36"/>
        <v>0</v>
      </c>
      <c r="AL5180" s="143">
        <f t="shared" si="36"/>
        <v>0</v>
      </c>
      <c r="AM5180" s="144">
        <f t="shared" si="41"/>
        <v>0</v>
      </c>
      <c r="AN5180" s="105"/>
      <c r="AO5180" s="145">
        <f t="shared" si="37"/>
        <v>0</v>
      </c>
      <c r="AP5180" s="146">
        <f t="shared" si="37"/>
        <v>0</v>
      </c>
      <c r="AQ5180" s="147">
        <f t="shared" si="42"/>
        <v>0</v>
      </c>
      <c r="AR5180" s="148"/>
      <c r="AS5180" s="149">
        <f t="shared" si="38"/>
        <v>0</v>
      </c>
      <c r="AT5180" s="150">
        <f t="shared" si="38"/>
        <v>0</v>
      </c>
      <c r="AU5180" s="151">
        <f t="shared" si="43"/>
        <v>0</v>
      </c>
      <c r="AV5180" s="152">
        <f t="shared" si="39"/>
        <v>0</v>
      </c>
      <c r="AW5180" s="153">
        <f t="shared" si="40"/>
        <v>0</v>
      </c>
      <c r="AX5180" s="154"/>
      <c r="AY5180" s="155">
        <f t="shared" si="44"/>
        <v>0</v>
      </c>
      <c r="AZ5180" s="7"/>
    </row>
    <row r="5181" spans="1:52">
      <c r="A5181" s="229" t="str">
        <f>IF(AND(ISBLANK(D5181),ISBLANK(E5181)),"",IF(ISBLANK(D5181),VLOOKUP(E5181,#REF!,2,FALSE),IF(ISBLANK(E5181),VLOOKUP(D5181,#REF!,2,FALSE),VLOOKUP(D5181,#REF!,2,FALSE))))</f>
        <v/>
      </c>
      <c r="B5181" s="8" t="str">
        <f>IF(ISBLANK(D5181),"",VLOOKUP(D5181,'[2]Wheels €'!A:J,3,FALSE))</f>
        <v/>
      </c>
      <c r="C5181" s="8" t="str">
        <f>IF(ISBLANK(E5181),"",VLOOKUP(E5181,'[2]Wheels €'!A:J,3,FALSE))</f>
        <v/>
      </c>
      <c r="D5181" s="9"/>
      <c r="E5181" s="9"/>
      <c r="F5181" s="10"/>
      <c r="G5181" s="11"/>
      <c r="H5181" s="12"/>
      <c r="I5181" s="11"/>
      <c r="J5181" s="10"/>
      <c r="K5181" s="89"/>
      <c r="L5181" s="90"/>
      <c r="M5181" s="90"/>
      <c r="N5181" s="90"/>
      <c r="O5181" s="17" t="str">
        <f t="shared" si="45"/>
        <v/>
      </c>
      <c r="P5181" s="91"/>
      <c r="Q5181" s="91"/>
      <c r="R5181" s="100"/>
      <c r="S5181" s="91"/>
      <c r="T5181" s="112"/>
      <c r="U5181" s="108"/>
      <c r="V5181" s="113"/>
      <c r="W5181" s="13"/>
      <c r="X5181" s="214"/>
      <c r="Y5181" s="103"/>
      <c r="Z5181" s="96"/>
      <c r="AA5181" s="97"/>
      <c r="AB5181" s="98"/>
      <c r="AC5181" s="104"/>
      <c r="AD5181" s="96"/>
      <c r="AE5181" s="97"/>
      <c r="AF5181" s="104"/>
      <c r="AG5181" s="27"/>
      <c r="AH5181" s="139" t="str">
        <f>IF(ISBLANK(D5181),"0",IF(AG5181="EXW Asia",VLOOKUP(D5181,'[2]Wheels $'!$A:$L,9,FALSE),IF(AG5181="DAP Taiwan &amp; American ports",VLOOKUP(D5181,'[2]Wheels $'!$A:$L,10,FALSE),IF(AG5181="EXW Jalco (Asian Rims)",VLOOKUP(D5181,'[2]Wheels $'!$A:$L,11,FALSE),IF(AG5181="C&amp;F Taiwan (Asian Rims)",VLOOKUP(D5181,'[2]Wheels $'!$A:$L,12,FALSE),"")))))</f>
        <v>0</v>
      </c>
      <c r="AI5181" s="140" t="str">
        <f>IF(ISBLANK(E5181),"0",IF(AG5181="EXW Asia",VLOOKUP(E5181,'[2]Wheels $'!$A:$L,9,FALSE),IF(AG5181="DAP Taiwan &amp; American ports",VLOOKUP(E5181,'[2]Wheels $'!$A:$L,10,FALSE),IF(AG5181="EXW Jalco (Asian Rims)",VLOOKUP(E5181,'[2]Wheels $'!$A:$L,11,FALSE),IF(AG5181="C&amp;F Taiwan (Asian Rims)",VLOOKUP(E5181,'[2]Wheels $'!$A:$L,12,FALSE),"")))))</f>
        <v>0</v>
      </c>
      <c r="AJ5181" s="144">
        <f t="shared" si="35"/>
        <v>0</v>
      </c>
      <c r="AK5181" s="142">
        <f t="shared" si="36"/>
        <v>0</v>
      </c>
      <c r="AL5181" s="143">
        <f t="shared" si="36"/>
        <v>0</v>
      </c>
      <c r="AM5181" s="144">
        <f t="shared" si="41"/>
        <v>0</v>
      </c>
      <c r="AN5181" s="105"/>
      <c r="AO5181" s="145">
        <f t="shared" si="37"/>
        <v>0</v>
      </c>
      <c r="AP5181" s="146">
        <f t="shared" si="37"/>
        <v>0</v>
      </c>
      <c r="AQ5181" s="147">
        <f t="shared" si="42"/>
        <v>0</v>
      </c>
      <c r="AR5181" s="148"/>
      <c r="AS5181" s="149">
        <f t="shared" si="38"/>
        <v>0</v>
      </c>
      <c r="AT5181" s="150">
        <f t="shared" si="38"/>
        <v>0</v>
      </c>
      <c r="AU5181" s="151">
        <f t="shared" si="43"/>
        <v>0</v>
      </c>
      <c r="AV5181" s="152">
        <f t="shared" si="39"/>
        <v>0</v>
      </c>
      <c r="AW5181" s="153">
        <f t="shared" si="40"/>
        <v>0</v>
      </c>
      <c r="AX5181" s="154"/>
      <c r="AY5181" s="155">
        <f t="shared" si="44"/>
        <v>0</v>
      </c>
      <c r="AZ5181" s="7"/>
    </row>
    <row r="5182" spans="1:52">
      <c r="A5182" s="229" t="str">
        <f>IF(AND(ISBLANK(D5182),ISBLANK(E5182)),"",IF(ISBLANK(D5182),VLOOKUP(E5182,#REF!,2,FALSE),IF(ISBLANK(E5182),VLOOKUP(D5182,#REF!,2,FALSE),VLOOKUP(D5182,#REF!,2,FALSE))))</f>
        <v/>
      </c>
      <c r="B5182" s="8" t="str">
        <f>IF(ISBLANK(D5182),"",VLOOKUP(D5182,'[2]Wheels €'!A:J,3,FALSE))</f>
        <v/>
      </c>
      <c r="C5182" s="8" t="str">
        <f>IF(ISBLANK(E5182),"",VLOOKUP(E5182,'[2]Wheels €'!A:J,3,FALSE))</f>
        <v/>
      </c>
      <c r="D5182" s="9"/>
      <c r="E5182" s="9"/>
      <c r="F5182" s="10"/>
      <c r="G5182" s="11"/>
      <c r="H5182" s="12"/>
      <c r="I5182" s="11"/>
      <c r="J5182" s="10"/>
      <c r="K5182" s="89"/>
      <c r="L5182" s="90"/>
      <c r="M5182" s="90"/>
      <c r="N5182" s="90"/>
      <c r="O5182" s="17" t="str">
        <f t="shared" si="45"/>
        <v/>
      </c>
      <c r="P5182" s="91"/>
      <c r="Q5182" s="91"/>
      <c r="R5182" s="100"/>
      <c r="S5182" s="91"/>
      <c r="T5182" s="112"/>
      <c r="U5182" s="108"/>
      <c r="V5182" s="113"/>
      <c r="W5182" s="13"/>
      <c r="X5182" s="214"/>
      <c r="Y5182" s="103"/>
      <c r="Z5182" s="96"/>
      <c r="AA5182" s="97"/>
      <c r="AB5182" s="98"/>
      <c r="AC5182" s="104"/>
      <c r="AD5182" s="96"/>
      <c r="AE5182" s="97"/>
      <c r="AF5182" s="104"/>
      <c r="AG5182" s="27"/>
      <c r="AH5182" s="139" t="str">
        <f>IF(ISBLANK(D5182),"0",IF(AG5182="EXW Asia",VLOOKUP(D5182,'[2]Wheels $'!$A:$L,9,FALSE),IF(AG5182="DAP Taiwan &amp; American ports",VLOOKUP(D5182,'[2]Wheels $'!$A:$L,10,FALSE),IF(AG5182="EXW Jalco (Asian Rims)",VLOOKUP(D5182,'[2]Wheels $'!$A:$L,11,FALSE),IF(AG5182="C&amp;F Taiwan (Asian Rims)",VLOOKUP(D5182,'[2]Wheels $'!$A:$L,12,FALSE),"")))))</f>
        <v>0</v>
      </c>
      <c r="AI5182" s="140" t="str">
        <f>IF(ISBLANK(E5182),"0",IF(AG5182="EXW Asia",VLOOKUP(E5182,'[2]Wheels $'!$A:$L,9,FALSE),IF(AG5182="DAP Taiwan &amp; American ports",VLOOKUP(E5182,'[2]Wheels $'!$A:$L,10,FALSE),IF(AG5182="EXW Jalco (Asian Rims)",VLOOKUP(E5182,'[2]Wheels $'!$A:$L,11,FALSE),IF(AG5182="C&amp;F Taiwan (Asian Rims)",VLOOKUP(E5182,'[2]Wheels $'!$A:$L,12,FALSE),"")))))</f>
        <v>0</v>
      </c>
      <c r="AJ5182" s="144">
        <f t="shared" si="35"/>
        <v>0</v>
      </c>
      <c r="AK5182" s="142">
        <f t="shared" si="36"/>
        <v>0</v>
      </c>
      <c r="AL5182" s="143">
        <f t="shared" si="36"/>
        <v>0</v>
      </c>
      <c r="AM5182" s="144">
        <f t="shared" si="41"/>
        <v>0</v>
      </c>
      <c r="AN5182" s="105"/>
      <c r="AO5182" s="145">
        <f t="shared" si="37"/>
        <v>0</v>
      </c>
      <c r="AP5182" s="146">
        <f t="shared" si="37"/>
        <v>0</v>
      </c>
      <c r="AQ5182" s="147">
        <f t="shared" si="42"/>
        <v>0</v>
      </c>
      <c r="AR5182" s="148"/>
      <c r="AS5182" s="149">
        <f t="shared" si="38"/>
        <v>0</v>
      </c>
      <c r="AT5182" s="150">
        <f t="shared" si="38"/>
        <v>0</v>
      </c>
      <c r="AU5182" s="151">
        <f t="shared" si="43"/>
        <v>0</v>
      </c>
      <c r="AV5182" s="152">
        <f t="shared" si="39"/>
        <v>0</v>
      </c>
      <c r="AW5182" s="153">
        <f t="shared" si="40"/>
        <v>0</v>
      </c>
      <c r="AX5182" s="154"/>
      <c r="AY5182" s="155">
        <f t="shared" si="44"/>
        <v>0</v>
      </c>
      <c r="AZ5182" s="7"/>
    </row>
    <row r="5183" spans="1:52">
      <c r="A5183" s="229" t="str">
        <f>IF(AND(ISBLANK(D5183),ISBLANK(E5183)),"",IF(ISBLANK(D5183),VLOOKUP(E5183,#REF!,2,FALSE),IF(ISBLANK(E5183),VLOOKUP(D5183,#REF!,2,FALSE),VLOOKUP(D5183,#REF!,2,FALSE))))</f>
        <v/>
      </c>
      <c r="B5183" s="8" t="str">
        <f>IF(ISBLANK(D5183),"",VLOOKUP(D5183,'[2]Wheels €'!A:J,3,FALSE))</f>
        <v/>
      </c>
      <c r="C5183" s="8" t="str">
        <f>IF(ISBLANK(E5183),"",VLOOKUP(E5183,'[2]Wheels €'!A:J,3,FALSE))</f>
        <v/>
      </c>
      <c r="D5183" s="9"/>
      <c r="E5183" s="9"/>
      <c r="F5183" s="10"/>
      <c r="G5183" s="11"/>
      <c r="H5183" s="12"/>
      <c r="I5183" s="11"/>
      <c r="J5183" s="10"/>
      <c r="K5183" s="89"/>
      <c r="L5183" s="90"/>
      <c r="M5183" s="90"/>
      <c r="N5183" s="90"/>
      <c r="O5183" s="17" t="str">
        <f t="shared" si="45"/>
        <v/>
      </c>
      <c r="P5183" s="91"/>
      <c r="Q5183" s="91"/>
      <c r="R5183" s="100"/>
      <c r="S5183" s="91"/>
      <c r="T5183" s="112"/>
      <c r="U5183" s="108"/>
      <c r="V5183" s="113"/>
      <c r="W5183" s="13"/>
      <c r="X5183" s="214"/>
      <c r="Y5183" s="103"/>
      <c r="Z5183" s="96"/>
      <c r="AA5183" s="97"/>
      <c r="AB5183" s="98"/>
      <c r="AC5183" s="104"/>
      <c r="AD5183" s="96"/>
      <c r="AE5183" s="97"/>
      <c r="AF5183" s="104"/>
      <c r="AG5183" s="27"/>
      <c r="AH5183" s="139" t="str">
        <f>IF(ISBLANK(D5183),"0",IF(AG5183="EXW Asia",VLOOKUP(D5183,'[2]Wheels $'!$A:$L,9,FALSE),IF(AG5183="DAP Taiwan &amp; American ports",VLOOKUP(D5183,'[2]Wheels $'!$A:$L,10,FALSE),IF(AG5183="EXW Jalco (Asian Rims)",VLOOKUP(D5183,'[2]Wheels $'!$A:$L,11,FALSE),IF(AG5183="C&amp;F Taiwan (Asian Rims)",VLOOKUP(D5183,'[2]Wheels $'!$A:$L,12,FALSE),"")))))</f>
        <v>0</v>
      </c>
      <c r="AI5183" s="140" t="str">
        <f>IF(ISBLANK(E5183),"0",IF(AG5183="EXW Asia",VLOOKUP(E5183,'[2]Wheels $'!$A:$L,9,FALSE),IF(AG5183="DAP Taiwan &amp; American ports",VLOOKUP(E5183,'[2]Wheels $'!$A:$L,10,FALSE),IF(AG5183="EXW Jalco (Asian Rims)",VLOOKUP(E5183,'[2]Wheels $'!$A:$L,11,FALSE),IF(AG5183="C&amp;F Taiwan (Asian Rims)",VLOOKUP(E5183,'[2]Wheels $'!$A:$L,12,FALSE),"")))))</f>
        <v>0</v>
      </c>
      <c r="AJ5183" s="144">
        <f t="shared" si="35"/>
        <v>0</v>
      </c>
      <c r="AK5183" s="142">
        <f t="shared" si="36"/>
        <v>0</v>
      </c>
      <c r="AL5183" s="143">
        <f t="shared" si="36"/>
        <v>0</v>
      </c>
      <c r="AM5183" s="144">
        <f t="shared" si="41"/>
        <v>0</v>
      </c>
      <c r="AN5183" s="105"/>
      <c r="AO5183" s="145">
        <f t="shared" si="37"/>
        <v>0</v>
      </c>
      <c r="AP5183" s="146">
        <f t="shared" si="37"/>
        <v>0</v>
      </c>
      <c r="AQ5183" s="147">
        <f t="shared" si="42"/>
        <v>0</v>
      </c>
      <c r="AR5183" s="148"/>
      <c r="AS5183" s="149">
        <f t="shared" si="38"/>
        <v>0</v>
      </c>
      <c r="AT5183" s="150">
        <f t="shared" si="38"/>
        <v>0</v>
      </c>
      <c r="AU5183" s="151">
        <f t="shared" si="43"/>
        <v>0</v>
      </c>
      <c r="AV5183" s="152">
        <f t="shared" si="39"/>
        <v>0</v>
      </c>
      <c r="AW5183" s="153">
        <f t="shared" si="40"/>
        <v>0</v>
      </c>
      <c r="AX5183" s="154"/>
      <c r="AY5183" s="155">
        <f t="shared" si="44"/>
        <v>0</v>
      </c>
      <c r="AZ5183" s="7"/>
    </row>
    <row r="5184" spans="1:52">
      <c r="A5184" s="229" t="str">
        <f>IF(AND(ISBLANK(D5184),ISBLANK(E5184)),"",IF(ISBLANK(D5184),VLOOKUP(E5184,#REF!,2,FALSE),IF(ISBLANK(E5184),VLOOKUP(D5184,#REF!,2,FALSE),VLOOKUP(D5184,#REF!,2,FALSE))))</f>
        <v/>
      </c>
      <c r="B5184" s="8" t="str">
        <f>IF(ISBLANK(D5184),"",VLOOKUP(D5184,'[2]Wheels €'!A:J,3,FALSE))</f>
        <v/>
      </c>
      <c r="C5184" s="8" t="str">
        <f>IF(ISBLANK(E5184),"",VLOOKUP(E5184,'[2]Wheels €'!A:J,3,FALSE))</f>
        <v/>
      </c>
      <c r="D5184" s="9"/>
      <c r="E5184" s="9"/>
      <c r="F5184" s="10"/>
      <c r="G5184" s="11"/>
      <c r="H5184" s="12"/>
      <c r="I5184" s="11"/>
      <c r="J5184" s="10"/>
      <c r="K5184" s="89"/>
      <c r="L5184" s="90"/>
      <c r="M5184" s="90"/>
      <c r="N5184" s="90"/>
      <c r="O5184" s="17" t="str">
        <f t="shared" si="45"/>
        <v/>
      </c>
      <c r="P5184" s="91"/>
      <c r="Q5184" s="91"/>
      <c r="R5184" s="100"/>
      <c r="S5184" s="91"/>
      <c r="T5184" s="112"/>
      <c r="U5184" s="108"/>
      <c r="V5184" s="113"/>
      <c r="W5184" s="13"/>
      <c r="X5184" s="214"/>
      <c r="Y5184" s="103"/>
      <c r="Z5184" s="96"/>
      <c r="AA5184" s="97"/>
      <c r="AB5184" s="98"/>
      <c r="AC5184" s="104"/>
      <c r="AD5184" s="96"/>
      <c r="AE5184" s="97"/>
      <c r="AF5184" s="104"/>
      <c r="AG5184" s="27"/>
      <c r="AH5184" s="139" t="str">
        <f>IF(ISBLANK(D5184),"0",IF(AG5184="EXW Asia",VLOOKUP(D5184,'[2]Wheels $'!$A:$L,9,FALSE),IF(AG5184="DAP Taiwan &amp; American ports",VLOOKUP(D5184,'[2]Wheels $'!$A:$L,10,FALSE),IF(AG5184="EXW Jalco (Asian Rims)",VLOOKUP(D5184,'[2]Wheels $'!$A:$L,11,FALSE),IF(AG5184="C&amp;F Taiwan (Asian Rims)",VLOOKUP(D5184,'[2]Wheels $'!$A:$L,12,FALSE),"")))))</f>
        <v>0</v>
      </c>
      <c r="AI5184" s="140" t="str">
        <f>IF(ISBLANK(E5184),"0",IF(AG5184="EXW Asia",VLOOKUP(E5184,'[2]Wheels $'!$A:$L,9,FALSE),IF(AG5184="DAP Taiwan &amp; American ports",VLOOKUP(E5184,'[2]Wheels $'!$A:$L,10,FALSE),IF(AG5184="EXW Jalco (Asian Rims)",VLOOKUP(E5184,'[2]Wheels $'!$A:$L,11,FALSE),IF(AG5184="C&amp;F Taiwan (Asian Rims)",VLOOKUP(E5184,'[2]Wheels $'!$A:$L,12,FALSE),"")))))</f>
        <v>0</v>
      </c>
      <c r="AJ5184" s="144">
        <f t="shared" si="35"/>
        <v>0</v>
      </c>
      <c r="AK5184" s="142">
        <f t="shared" si="36"/>
        <v>0</v>
      </c>
      <c r="AL5184" s="143">
        <f t="shared" si="36"/>
        <v>0</v>
      </c>
      <c r="AM5184" s="144">
        <f t="shared" si="41"/>
        <v>0</v>
      </c>
      <c r="AN5184" s="105"/>
      <c r="AO5184" s="145">
        <f t="shared" si="37"/>
        <v>0</v>
      </c>
      <c r="AP5184" s="146">
        <f t="shared" si="37"/>
        <v>0</v>
      </c>
      <c r="AQ5184" s="147">
        <f t="shared" si="42"/>
        <v>0</v>
      </c>
      <c r="AR5184" s="148"/>
      <c r="AS5184" s="149">
        <f t="shared" si="38"/>
        <v>0</v>
      </c>
      <c r="AT5184" s="150">
        <f t="shared" si="38"/>
        <v>0</v>
      </c>
      <c r="AU5184" s="151">
        <f t="shared" si="43"/>
        <v>0</v>
      </c>
      <c r="AV5184" s="152">
        <f t="shared" si="39"/>
        <v>0</v>
      </c>
      <c r="AW5184" s="153">
        <f t="shared" si="40"/>
        <v>0</v>
      </c>
      <c r="AX5184" s="154"/>
      <c r="AY5184" s="155">
        <f t="shared" si="44"/>
        <v>0</v>
      </c>
      <c r="AZ5184" s="7"/>
    </row>
    <row r="5185" spans="1:52">
      <c r="A5185" s="229" t="str">
        <f>IF(AND(ISBLANK(D5185),ISBLANK(E5185)),"",IF(ISBLANK(D5185),VLOOKUP(E5185,#REF!,2,FALSE),IF(ISBLANK(E5185),VLOOKUP(D5185,#REF!,2,FALSE),VLOOKUP(D5185,#REF!,2,FALSE))))</f>
        <v/>
      </c>
      <c r="B5185" s="8" t="str">
        <f>IF(ISBLANK(D5185),"",VLOOKUP(D5185,'[2]Wheels €'!A:J,3,FALSE))</f>
        <v/>
      </c>
      <c r="C5185" s="8" t="str">
        <f>IF(ISBLANK(E5185),"",VLOOKUP(E5185,'[2]Wheels €'!A:J,3,FALSE))</f>
        <v/>
      </c>
      <c r="D5185" s="9"/>
      <c r="E5185" s="9"/>
      <c r="F5185" s="10"/>
      <c r="G5185" s="11"/>
      <c r="H5185" s="12"/>
      <c r="I5185" s="11"/>
      <c r="J5185" s="10"/>
      <c r="K5185" s="89"/>
      <c r="L5185" s="90"/>
      <c r="M5185" s="90"/>
      <c r="N5185" s="90"/>
      <c r="O5185" s="17" t="str">
        <f t="shared" si="45"/>
        <v/>
      </c>
      <c r="P5185" s="91"/>
      <c r="Q5185" s="91"/>
      <c r="R5185" s="100"/>
      <c r="S5185" s="91"/>
      <c r="T5185" s="112"/>
      <c r="U5185" s="108"/>
      <c r="V5185" s="113"/>
      <c r="W5185" s="13"/>
      <c r="X5185" s="214"/>
      <c r="Y5185" s="103"/>
      <c r="Z5185" s="96"/>
      <c r="AA5185" s="97"/>
      <c r="AB5185" s="98"/>
      <c r="AC5185" s="104"/>
      <c r="AD5185" s="96"/>
      <c r="AE5185" s="97"/>
      <c r="AF5185" s="104"/>
      <c r="AG5185" s="27"/>
      <c r="AH5185" s="139" t="str">
        <f>IF(ISBLANK(D5185),"0",IF(AG5185="EXW Asia",VLOOKUP(D5185,'[2]Wheels $'!$A:$L,9,FALSE),IF(AG5185="DAP Taiwan &amp; American ports",VLOOKUP(D5185,'[2]Wheels $'!$A:$L,10,FALSE),IF(AG5185="EXW Jalco (Asian Rims)",VLOOKUP(D5185,'[2]Wheels $'!$A:$L,11,FALSE),IF(AG5185="C&amp;F Taiwan (Asian Rims)",VLOOKUP(D5185,'[2]Wheels $'!$A:$L,12,FALSE),"")))))</f>
        <v>0</v>
      </c>
      <c r="AI5185" s="140" t="str">
        <f>IF(ISBLANK(E5185),"0",IF(AG5185="EXW Asia",VLOOKUP(E5185,'[2]Wheels $'!$A:$L,9,FALSE),IF(AG5185="DAP Taiwan &amp; American ports",VLOOKUP(E5185,'[2]Wheels $'!$A:$L,10,FALSE),IF(AG5185="EXW Jalco (Asian Rims)",VLOOKUP(E5185,'[2]Wheels $'!$A:$L,11,FALSE),IF(AG5185="C&amp;F Taiwan (Asian Rims)",VLOOKUP(E5185,'[2]Wheels $'!$A:$L,12,FALSE),"")))))</f>
        <v>0</v>
      </c>
      <c r="AJ5185" s="144">
        <f t="shared" si="35"/>
        <v>0</v>
      </c>
      <c r="AK5185" s="142">
        <f t="shared" si="36"/>
        <v>0</v>
      </c>
      <c r="AL5185" s="143">
        <f t="shared" si="36"/>
        <v>0</v>
      </c>
      <c r="AM5185" s="144">
        <f t="shared" si="41"/>
        <v>0</v>
      </c>
      <c r="AN5185" s="105"/>
      <c r="AO5185" s="145">
        <f t="shared" si="37"/>
        <v>0</v>
      </c>
      <c r="AP5185" s="146">
        <f t="shared" si="37"/>
        <v>0</v>
      </c>
      <c r="AQ5185" s="147">
        <f t="shared" si="42"/>
        <v>0</v>
      </c>
      <c r="AR5185" s="148"/>
      <c r="AS5185" s="149">
        <f t="shared" si="38"/>
        <v>0</v>
      </c>
      <c r="AT5185" s="150">
        <f t="shared" si="38"/>
        <v>0</v>
      </c>
      <c r="AU5185" s="151">
        <f t="shared" si="43"/>
        <v>0</v>
      </c>
      <c r="AV5185" s="152">
        <f t="shared" si="39"/>
        <v>0</v>
      </c>
      <c r="AW5185" s="153">
        <f t="shared" si="40"/>
        <v>0</v>
      </c>
      <c r="AX5185" s="154"/>
      <c r="AY5185" s="155">
        <f t="shared" si="44"/>
        <v>0</v>
      </c>
      <c r="AZ5185" s="7"/>
    </row>
    <row r="5186" spans="1:52">
      <c r="A5186" s="229" t="str">
        <f>IF(AND(ISBLANK(D5186),ISBLANK(E5186)),"",IF(ISBLANK(D5186),VLOOKUP(E5186,#REF!,2,FALSE),IF(ISBLANK(E5186),VLOOKUP(D5186,#REF!,2,FALSE),VLOOKUP(D5186,#REF!,2,FALSE))))</f>
        <v/>
      </c>
      <c r="B5186" s="8" t="str">
        <f>IF(ISBLANK(D5186),"",VLOOKUP(D5186,'[2]Wheels €'!A:J,3,FALSE))</f>
        <v/>
      </c>
      <c r="C5186" s="8" t="str">
        <f>IF(ISBLANK(E5186),"",VLOOKUP(E5186,'[2]Wheels €'!A:J,3,FALSE))</f>
        <v/>
      </c>
      <c r="D5186" s="9"/>
      <c r="E5186" s="9"/>
      <c r="F5186" s="10"/>
      <c r="G5186" s="11"/>
      <c r="H5186" s="12"/>
      <c r="I5186" s="11"/>
      <c r="J5186" s="10"/>
      <c r="K5186" s="89"/>
      <c r="L5186" s="90"/>
      <c r="M5186" s="90"/>
      <c r="N5186" s="90"/>
      <c r="O5186" s="17" t="str">
        <f t="shared" si="45"/>
        <v/>
      </c>
      <c r="P5186" s="91"/>
      <c r="Q5186" s="91"/>
      <c r="R5186" s="100"/>
      <c r="S5186" s="91"/>
      <c r="T5186" s="112"/>
      <c r="U5186" s="108"/>
      <c r="V5186" s="113"/>
      <c r="W5186" s="13"/>
      <c r="X5186" s="214"/>
      <c r="Y5186" s="103"/>
      <c r="Z5186" s="96"/>
      <c r="AA5186" s="97"/>
      <c r="AB5186" s="98"/>
      <c r="AC5186" s="104"/>
      <c r="AD5186" s="96"/>
      <c r="AE5186" s="97"/>
      <c r="AF5186" s="104"/>
      <c r="AG5186" s="27"/>
      <c r="AH5186" s="139" t="str">
        <f>IF(ISBLANK(D5186),"0",IF(AG5186="EXW Asia",VLOOKUP(D5186,'[2]Wheels $'!$A:$L,9,FALSE),IF(AG5186="DAP Taiwan &amp; American ports",VLOOKUP(D5186,'[2]Wheels $'!$A:$L,10,FALSE),IF(AG5186="EXW Jalco (Asian Rims)",VLOOKUP(D5186,'[2]Wheels $'!$A:$L,11,FALSE),IF(AG5186="C&amp;F Taiwan (Asian Rims)",VLOOKUP(D5186,'[2]Wheels $'!$A:$L,12,FALSE),"")))))</f>
        <v>0</v>
      </c>
      <c r="AI5186" s="140" t="str">
        <f>IF(ISBLANK(E5186),"0",IF(AG5186="EXW Asia",VLOOKUP(E5186,'[2]Wheels $'!$A:$L,9,FALSE),IF(AG5186="DAP Taiwan &amp; American ports",VLOOKUP(E5186,'[2]Wheels $'!$A:$L,10,FALSE),IF(AG5186="EXW Jalco (Asian Rims)",VLOOKUP(E5186,'[2]Wheels $'!$A:$L,11,FALSE),IF(AG5186="C&amp;F Taiwan (Asian Rims)",VLOOKUP(E5186,'[2]Wheels $'!$A:$L,12,FALSE),"")))))</f>
        <v>0</v>
      </c>
      <c r="AJ5186" s="144">
        <f t="shared" si="35"/>
        <v>0</v>
      </c>
      <c r="AK5186" s="142">
        <f t="shared" si="36"/>
        <v>0</v>
      </c>
      <c r="AL5186" s="143">
        <f t="shared" si="36"/>
        <v>0</v>
      </c>
      <c r="AM5186" s="144">
        <f t="shared" si="41"/>
        <v>0</v>
      </c>
      <c r="AN5186" s="105"/>
      <c r="AO5186" s="145">
        <f t="shared" si="37"/>
        <v>0</v>
      </c>
      <c r="AP5186" s="146">
        <f t="shared" si="37"/>
        <v>0</v>
      </c>
      <c r="AQ5186" s="147">
        <f t="shared" si="42"/>
        <v>0</v>
      </c>
      <c r="AR5186" s="148"/>
      <c r="AS5186" s="149">
        <f t="shared" si="38"/>
        <v>0</v>
      </c>
      <c r="AT5186" s="150">
        <f t="shared" si="38"/>
        <v>0</v>
      </c>
      <c r="AU5186" s="151">
        <f t="shared" si="43"/>
        <v>0</v>
      </c>
      <c r="AV5186" s="152">
        <f t="shared" si="39"/>
        <v>0</v>
      </c>
      <c r="AW5186" s="153">
        <f t="shared" si="40"/>
        <v>0</v>
      </c>
      <c r="AX5186" s="154"/>
      <c r="AY5186" s="155">
        <f t="shared" si="44"/>
        <v>0</v>
      </c>
      <c r="AZ5186" s="7"/>
    </row>
    <row r="5187" spans="1:52">
      <c r="A5187" s="229" t="str">
        <f>IF(AND(ISBLANK(D5187),ISBLANK(E5187)),"",IF(ISBLANK(D5187),VLOOKUP(E5187,#REF!,2,FALSE),IF(ISBLANK(E5187),VLOOKUP(D5187,#REF!,2,FALSE),VLOOKUP(D5187,#REF!,2,FALSE))))</f>
        <v/>
      </c>
      <c r="B5187" s="8" t="str">
        <f>IF(ISBLANK(D5187),"",VLOOKUP(D5187,'[2]Wheels €'!A:J,3,FALSE))</f>
        <v/>
      </c>
      <c r="C5187" s="8" t="str">
        <f>IF(ISBLANK(E5187),"",VLOOKUP(E5187,'[2]Wheels €'!A:J,3,FALSE))</f>
        <v/>
      </c>
      <c r="D5187" s="9"/>
      <c r="E5187" s="9"/>
      <c r="F5187" s="10"/>
      <c r="G5187" s="11"/>
      <c r="H5187" s="12"/>
      <c r="I5187" s="11"/>
      <c r="J5187" s="10"/>
      <c r="K5187" s="89"/>
      <c r="L5187" s="90"/>
      <c r="M5187" s="90"/>
      <c r="N5187" s="90"/>
      <c r="O5187" s="17" t="str">
        <f t="shared" si="45"/>
        <v/>
      </c>
      <c r="P5187" s="91"/>
      <c r="Q5187" s="91"/>
      <c r="R5187" s="91"/>
      <c r="S5187" s="91"/>
      <c r="T5187" s="112"/>
      <c r="U5187" s="108"/>
      <c r="V5187" s="113"/>
      <c r="W5187" s="13"/>
      <c r="X5187" s="213"/>
      <c r="Y5187" s="95"/>
      <c r="Z5187" s="96"/>
      <c r="AA5187" s="97"/>
      <c r="AB5187" s="98"/>
      <c r="AC5187" s="104"/>
      <c r="AD5187" s="96"/>
      <c r="AE5187" s="97"/>
      <c r="AF5187" s="104"/>
      <c r="AG5187" s="27"/>
      <c r="AH5187" s="139" t="str">
        <f>IF(ISBLANK(D5187),"0",IF(AG5187="EXW Asia",VLOOKUP(D5187,'[2]Wheels $'!$A:$L,9,FALSE),IF(AG5187="DAP Taiwan &amp; American ports",VLOOKUP(D5187,'[2]Wheels $'!$A:$L,10,FALSE),IF(AG5187="EXW Jalco (Asian Rims)",VLOOKUP(D5187,'[2]Wheels $'!$A:$L,11,FALSE),IF(AG5187="C&amp;F Taiwan (Asian Rims)",VLOOKUP(D5187,'[2]Wheels $'!$A:$L,12,FALSE),"")))))</f>
        <v>0</v>
      </c>
      <c r="AI5187" s="140" t="str">
        <f>IF(ISBLANK(E5187),"0",IF(AG5187="EXW Asia",VLOOKUP(E5187,'[2]Wheels $'!$A:$L,9,FALSE),IF(AG5187="DAP Taiwan &amp; American ports",VLOOKUP(E5187,'[2]Wheels $'!$A:$L,10,FALSE),IF(AG5187="EXW Jalco (Asian Rims)",VLOOKUP(E5187,'[2]Wheels $'!$A:$L,11,FALSE),IF(AG5187="C&amp;F Taiwan (Asian Rims)",VLOOKUP(E5187,'[2]Wheels $'!$A:$L,12,FALSE),"")))))</f>
        <v>0</v>
      </c>
      <c r="AJ5187" s="144">
        <f t="shared" si="35"/>
        <v>0</v>
      </c>
      <c r="AK5187" s="142">
        <f t="shared" si="36"/>
        <v>0</v>
      </c>
      <c r="AL5187" s="143">
        <f t="shared" si="36"/>
        <v>0</v>
      </c>
      <c r="AM5187" s="144">
        <f t="shared" si="41"/>
        <v>0</v>
      </c>
      <c r="AN5187" s="105"/>
      <c r="AO5187" s="145">
        <f t="shared" si="37"/>
        <v>0</v>
      </c>
      <c r="AP5187" s="146">
        <f t="shared" si="37"/>
        <v>0</v>
      </c>
      <c r="AQ5187" s="147">
        <f t="shared" si="42"/>
        <v>0</v>
      </c>
      <c r="AR5187" s="148"/>
      <c r="AS5187" s="149">
        <f t="shared" si="38"/>
        <v>0</v>
      </c>
      <c r="AT5187" s="150">
        <f t="shared" si="38"/>
        <v>0</v>
      </c>
      <c r="AU5187" s="151">
        <f t="shared" si="43"/>
        <v>0</v>
      </c>
      <c r="AV5187" s="152">
        <f t="shared" si="39"/>
        <v>0</v>
      </c>
      <c r="AW5187" s="153">
        <f t="shared" si="40"/>
        <v>0</v>
      </c>
      <c r="AX5187" s="154"/>
      <c r="AY5187" s="155">
        <f t="shared" si="44"/>
        <v>0</v>
      </c>
      <c r="AZ5187" s="7"/>
    </row>
    <row r="5188" spans="1:52" ht="15.75" thickBot="1">
      <c r="A5188" s="229" t="str">
        <f>IF(AND(ISBLANK(D5188),ISBLANK(E5188)),"",IF(ISBLANK(D5188),VLOOKUP(E5188,#REF!,2,FALSE),IF(ISBLANK(E5188),VLOOKUP(D5188,#REF!,2,FALSE),VLOOKUP(D5188,#REF!,2,FALSE))))</f>
        <v/>
      </c>
      <c r="B5188" s="8" t="str">
        <f>IF(ISBLANK(D5188),"",VLOOKUP(D5188,'[2]Wheels €'!A:J,3,FALSE))</f>
        <v/>
      </c>
      <c r="C5188" s="8" t="str">
        <f>IF(ISBLANK(E5188),"",VLOOKUP(E5188,'[2]Wheels €'!A:J,3,FALSE))</f>
        <v/>
      </c>
      <c r="D5188" s="9"/>
      <c r="E5188" s="9"/>
      <c r="F5188" s="10"/>
      <c r="G5188" s="11"/>
      <c r="H5188" s="12"/>
      <c r="I5188" s="11"/>
      <c r="J5188" s="10"/>
      <c r="K5188" s="89"/>
      <c r="L5188" s="90"/>
      <c r="M5188" s="90"/>
      <c r="N5188" s="90"/>
      <c r="O5188" s="17" t="str">
        <f t="shared" si="45"/>
        <v/>
      </c>
      <c r="P5188" s="91"/>
      <c r="Q5188" s="91"/>
      <c r="R5188" s="100"/>
      <c r="S5188" s="91"/>
      <c r="T5188" s="112"/>
      <c r="U5188" s="108"/>
      <c r="V5188" s="113"/>
      <c r="W5188" s="13"/>
      <c r="X5188" s="214"/>
      <c r="Y5188" s="103"/>
      <c r="Z5188" s="96"/>
      <c r="AA5188" s="97"/>
      <c r="AB5188" s="98"/>
      <c r="AC5188" s="104"/>
      <c r="AD5188" s="96"/>
      <c r="AE5188" s="97"/>
      <c r="AF5188" s="104"/>
      <c r="AG5188" s="27"/>
      <c r="AH5188" s="139" t="str">
        <f>IF(ISBLANK(D5188),"0",IF(AG5188="EXW Asia",VLOOKUP(D5188,'[2]Wheels $'!$A:$L,9,FALSE),IF(AG5188="DAP Taiwan &amp; American ports",VLOOKUP(D5188,'[2]Wheels $'!$A:$L,10,FALSE),IF(AG5188="EXW Jalco (Asian Rims)",VLOOKUP(D5188,'[2]Wheels $'!$A:$L,11,FALSE),IF(AG5188="C&amp;F Taiwan (Asian Rims)",VLOOKUP(D5188,'[2]Wheels $'!$A:$L,12,FALSE),"")))))</f>
        <v>0</v>
      </c>
      <c r="AI5188" s="140" t="str">
        <f>IF(ISBLANK(E5188),"0",IF(AG5188="EXW Asia",VLOOKUP(E5188,'[2]Wheels $'!$A:$L,9,FALSE),IF(AG5188="DAP Taiwan &amp; American ports",VLOOKUP(E5188,'[2]Wheels $'!$A:$L,10,FALSE),IF(AG5188="EXW Jalco (Asian Rims)",VLOOKUP(E5188,'[2]Wheels $'!$A:$L,11,FALSE),IF(AG5188="C&amp;F Taiwan (Asian Rims)",VLOOKUP(E5188,'[2]Wheels $'!$A:$L,12,FALSE),"")))))</f>
        <v>0</v>
      </c>
      <c r="AJ5188" s="144">
        <f t="shared" si="35"/>
        <v>0</v>
      </c>
      <c r="AK5188" s="142">
        <f t="shared" si="36"/>
        <v>0</v>
      </c>
      <c r="AL5188" s="143">
        <f t="shared" si="36"/>
        <v>0</v>
      </c>
      <c r="AM5188" s="144">
        <f t="shared" si="41"/>
        <v>0</v>
      </c>
      <c r="AN5188" s="105"/>
      <c r="AO5188" s="145">
        <f t="shared" si="37"/>
        <v>0</v>
      </c>
      <c r="AP5188" s="146">
        <f t="shared" si="37"/>
        <v>0</v>
      </c>
      <c r="AQ5188" s="147">
        <f t="shared" si="42"/>
        <v>0</v>
      </c>
      <c r="AR5188" s="148"/>
      <c r="AS5188" s="149">
        <f t="shared" si="38"/>
        <v>0</v>
      </c>
      <c r="AT5188" s="150">
        <f t="shared" si="38"/>
        <v>0</v>
      </c>
      <c r="AU5188" s="151">
        <f t="shared" si="43"/>
        <v>0</v>
      </c>
      <c r="AV5188" s="152">
        <f t="shared" si="39"/>
        <v>0</v>
      </c>
      <c r="AW5188" s="153">
        <f t="shared" si="40"/>
        <v>0</v>
      </c>
      <c r="AX5188" s="154"/>
      <c r="AY5188" s="155">
        <f t="shared" si="44"/>
        <v>0</v>
      </c>
      <c r="AZ5188" s="7"/>
    </row>
    <row r="5189" spans="1:52" ht="18.75">
      <c r="A5189" s="1" t="s">
        <v>29</v>
      </c>
      <c r="B5189" s="2"/>
      <c r="C5189" s="2"/>
      <c r="D5189" s="2"/>
      <c r="E5189" s="2"/>
      <c r="F5189" s="2"/>
      <c r="G5189" s="3"/>
      <c r="H5189" s="4"/>
      <c r="I5189" s="4"/>
      <c r="J5189" s="4"/>
      <c r="K5189" s="4"/>
      <c r="L5189" s="4"/>
      <c r="M5189" s="4"/>
      <c r="N5189" s="4"/>
      <c r="O5189" s="4"/>
      <c r="P5189" s="4"/>
      <c r="Q5189" s="4"/>
      <c r="R5189" s="4"/>
      <c r="S5189" s="4"/>
      <c r="T5189" s="4"/>
      <c r="U5189" s="4"/>
      <c r="V5189" s="4"/>
      <c r="W5189" s="4"/>
      <c r="X5189" s="4"/>
      <c r="Y5189" s="4"/>
      <c r="Z5189" s="4"/>
      <c r="AA5189" s="4"/>
      <c r="AB5189" s="4"/>
      <c r="AC5189" s="4"/>
      <c r="AD5189" s="4"/>
      <c r="AE5189" s="4"/>
      <c r="AF5189" s="4"/>
      <c r="AG5189" s="5"/>
      <c r="AH5189" s="4"/>
      <c r="AI5189" s="4"/>
      <c r="AJ5189" s="4"/>
      <c r="AK5189" s="4"/>
      <c r="AL5189" s="4"/>
      <c r="AM5189" s="4"/>
      <c r="AN5189" s="4"/>
      <c r="AO5189" s="4"/>
      <c r="AP5189" s="4"/>
      <c r="AQ5189" s="4"/>
      <c r="AR5189" s="4"/>
      <c r="AS5189" s="4"/>
      <c r="AT5189" s="4"/>
      <c r="AU5189" s="4"/>
      <c r="AV5189" s="4"/>
      <c r="AW5189" s="4"/>
      <c r="AX5189" s="4"/>
      <c r="AY5189" s="6"/>
      <c r="AZ5189" s="7"/>
    </row>
    <row r="5190" spans="1:52" ht="30">
      <c r="A5190" s="8" t="str">
        <f>IF(AND(ISBLANK(D5190),ISBLANK(E5190)),"",IF(ISBLANK(D5190),VLOOKUP(E5190,'[3]Wheels €'!$A:$J,2,FALSE),IF(ISBLANK(E5190),VLOOKUP(D5190,'[3]Wheels €'!$A:$J,2,FALSE),VLOOKUP(D5190,'[3]Wheels €'!$A:$J,2,FALSE))))</f>
        <v>CROSSMAX 27,5</v>
      </c>
      <c r="B5190" s="8" t="str">
        <f>IF(ISBLANK(D5190),"",VLOOKUP(D5190,'[3]Wheels €'!A:J,3,FALSE))</f>
        <v>Boost 15x110</v>
      </c>
      <c r="C5190" s="8" t="str">
        <f>IF(ISBLANK(E5190),"",VLOOKUP(E5190,'[3]Wheels €'!A:J,3,FALSE))</f>
        <v>XD Boost 12x148</v>
      </c>
      <c r="D5190" s="9" t="s">
        <v>171</v>
      </c>
      <c r="E5190" s="9" t="s">
        <v>172</v>
      </c>
      <c r="F5190" s="10" t="s">
        <v>16</v>
      </c>
      <c r="G5190" s="11" t="s">
        <v>158</v>
      </c>
      <c r="H5190" s="12" t="s">
        <v>173</v>
      </c>
      <c r="I5190" s="13" t="s">
        <v>74</v>
      </c>
      <c r="J5190" s="14"/>
      <c r="K5190" s="15" t="s">
        <v>174</v>
      </c>
      <c r="L5190" s="16" t="s">
        <v>175</v>
      </c>
      <c r="M5190" s="16" t="s">
        <v>176</v>
      </c>
      <c r="N5190" s="16" t="s">
        <v>177</v>
      </c>
      <c r="O5190" s="17" t="str">
        <f>IF(F5190="SMU",A5190,"")</f>
        <v>CROSSMAX 27,5</v>
      </c>
      <c r="P5190" s="18"/>
      <c r="Q5190" s="18" t="s">
        <v>106</v>
      </c>
      <c r="R5190" s="18"/>
      <c r="S5190" s="18"/>
      <c r="T5190" s="19"/>
      <c r="U5190" s="14"/>
      <c r="V5190" s="20"/>
      <c r="W5190" s="13"/>
      <c r="X5190" s="21" t="s">
        <v>178</v>
      </c>
      <c r="Y5190" s="22"/>
      <c r="Z5190" s="23">
        <v>100</v>
      </c>
      <c r="AA5190" s="236" t="s">
        <v>179</v>
      </c>
      <c r="AB5190" s="25" t="s">
        <v>42</v>
      </c>
      <c r="AC5190" s="26" t="s">
        <v>180</v>
      </c>
      <c r="AD5190" s="23"/>
      <c r="AE5190" s="24"/>
      <c r="AF5190" s="26"/>
      <c r="AG5190" s="27" t="s">
        <v>45</v>
      </c>
      <c r="AH5190" s="28">
        <f>IF(ISBLANK(D5190),"0",IF(AG5190="EXW Romania",VLOOKUP(D5190,'[3]Wheels €'!$A:$J,9,FALSE),IF(AG5190="DDP Europe",VLOOKUP(D5190,'[3]Wheels €'!$A:$J,10,FALSE),IF(AG5190="EXW Asia",VLOOKUP(D5190,'[3]Wheels $'!$A:$L,9,FALSE),IF(AG5190="DAP Taiwan &amp; American ports Wheels",VLOOKUP(D5190,'[3]Wheels $'!A5188:L5506,10,FALSE),IF(AG5190="DAP Taiwan &amp; American ports Rims",VLOOKUP(D5190,'[3]Wheels $'!A5509:L5784,10,FALSE),IF(AG5190="EXW Jalco (Asian Rims)",VLOOKUP(D5190,'[3]Wheels $'!$A:$L,11,FALSE),IF(AG5190="C&amp;F Taiwan (Asian Rims)",VLOOKUP(D5190,'[3]Wheels $'!$A:$L,12,FALSE),""))))))))</f>
        <v>58</v>
      </c>
      <c r="AI5190" s="29">
        <f>IF(ISBLANK(E5190),"0",IF(AG5190="EXW Romania",VLOOKUP(E5190,'[3]Wheels €'!$A:$J,9,FALSE),IF(AG5190="DDP Europe",VLOOKUP(E5190,'[3]Wheels €'!$A:$J,10,FALSE),IF(AG5190="EXW Asia",VLOOKUP(E5190,'[3]Wheels $'!$A:$L,9,FALSE),IF(AG5190="DAP Taiwan &amp; American ports Wheels",VLOOKUP(E5190,'[3]Wheels $'!A5188:L5506,10,FALSE),IF(AG5190="DAP Taiwan &amp; American ports Rims",VLOOKUP(E5190,'[3]Wheels $'!A5509:L5784,10,FALSE),IF(AG5190="EXW Jalco (Asian Rims)",VLOOKUP(E5190,'[3]Wheels $'!$A:$L,11,FALSE),IF(AG5190="C&amp;F Taiwan (Asian Rims)",VLOOKUP(E5190,'[3]Wheels $'!$A:$L,12,FALSE),""))))))))</f>
        <v>81</v>
      </c>
      <c r="AJ5190" s="30">
        <f>(AI5190+AH5190)</f>
        <v>139</v>
      </c>
      <c r="AK5190" s="31">
        <f>AH5190*(1+$AM$2)</f>
        <v>69.599999999999994</v>
      </c>
      <c r="AL5190" s="32">
        <f>AI5190*(1+$AM$2)</f>
        <v>97.2</v>
      </c>
      <c r="AM5190" s="33">
        <f t="shared" ref="AM5190:AM5253" si="46">AL5190+AK5190</f>
        <v>166.8</v>
      </c>
      <c r="AN5190" s="34"/>
      <c r="AO5190" s="35">
        <f>AK5190*(1-$AN5190)</f>
        <v>69.599999999999994</v>
      </c>
      <c r="AP5190" s="36">
        <f>AL5190*(1-$AN5190)</f>
        <v>97.2</v>
      </c>
      <c r="AQ5190" s="37">
        <f t="shared" ref="AQ5190:AQ5253" si="47">SUM(AO5190:AP5190)</f>
        <v>166.8</v>
      </c>
      <c r="AR5190" s="38"/>
      <c r="AS5190" s="39">
        <f>IF($AR5190="YES",AO5190,AK5190)</f>
        <v>69.599999999999994</v>
      </c>
      <c r="AT5190" s="40">
        <f>IF($AR5190="YES",AP5190,AL5190)</f>
        <v>97.2</v>
      </c>
      <c r="AU5190" s="41">
        <f t="shared" ref="AU5190:AU5253" si="48">AS5190+AT5190</f>
        <v>166.8</v>
      </c>
      <c r="AV5190" s="42">
        <f>Z5190*AQ5190</f>
        <v>16680</v>
      </c>
      <c r="AW5190" s="43">
        <f>IF(AR5190="YES",0,(AQ5190-AM5190)*Z5190)</f>
        <v>0</v>
      </c>
      <c r="AX5190" s="44"/>
      <c r="AY5190" s="45">
        <f t="shared" ref="AY5190:AY5253" si="49">IF(AR5190="YES",0,(AQ5190-AM5190)*AX5190)</f>
        <v>0</v>
      </c>
      <c r="AZ5190" s="7"/>
    </row>
    <row r="5191" spans="1:52" ht="30">
      <c r="A5191" s="8" t="str">
        <f>IF(AND(ISBLANK(D5191),ISBLANK(E5191)),"",IF(ISBLANK(D5191),VLOOKUP(E5191,'[3]Wheels €'!$A:$J,2,FALSE),IF(ISBLANK(E5191),VLOOKUP(D5191,'[3]Wheels €'!$A:$J,2,FALSE),VLOOKUP(D5191,'[3]Wheels €'!$A:$J,2,FALSE))))</f>
        <v>CROSSMAX 29</v>
      </c>
      <c r="B5191" s="8" t="str">
        <f>IF(ISBLANK(D5191),"",VLOOKUP(D5191,'[3]Wheels €'!A:J,3,FALSE))</f>
        <v>Boost 15x110</v>
      </c>
      <c r="C5191" s="8" t="str">
        <f>IF(ISBLANK(E5191),"",VLOOKUP(E5191,'[3]Wheels €'!A:J,3,FALSE))</f>
        <v>XD Boost 12x148</v>
      </c>
      <c r="D5191" s="9" t="s">
        <v>181</v>
      </c>
      <c r="E5191" s="9" t="s">
        <v>182</v>
      </c>
      <c r="F5191" s="10" t="s">
        <v>16</v>
      </c>
      <c r="G5191" s="11" t="s">
        <v>158</v>
      </c>
      <c r="H5191" s="12" t="s">
        <v>173</v>
      </c>
      <c r="I5191" s="13" t="s">
        <v>74</v>
      </c>
      <c r="J5191" s="14"/>
      <c r="K5191" s="15" t="s">
        <v>183</v>
      </c>
      <c r="L5191" s="16" t="s">
        <v>184</v>
      </c>
      <c r="M5191" s="16" t="s">
        <v>185</v>
      </c>
      <c r="N5191" s="16" t="s">
        <v>186</v>
      </c>
      <c r="O5191" s="17" t="str">
        <f t="shared" ref="O5191:O5254" si="50">IF(F5191="SMU",A5191,"")</f>
        <v>CROSSMAX 29</v>
      </c>
      <c r="P5191" s="18"/>
      <c r="Q5191" s="18" t="s">
        <v>106</v>
      </c>
      <c r="R5191" s="18"/>
      <c r="S5191" s="18"/>
      <c r="T5191" s="19"/>
      <c r="U5191" s="14"/>
      <c r="V5191" s="20"/>
      <c r="W5191" s="13"/>
      <c r="X5191" s="21" t="s">
        <v>178</v>
      </c>
      <c r="Y5191" s="22"/>
      <c r="Z5191" s="23">
        <v>300</v>
      </c>
      <c r="AA5191" s="236" t="s">
        <v>179</v>
      </c>
      <c r="AB5191" s="25" t="s">
        <v>42</v>
      </c>
      <c r="AC5191" s="26" t="s">
        <v>180</v>
      </c>
      <c r="AD5191" s="23"/>
      <c r="AE5191" s="24"/>
      <c r="AF5191" s="26"/>
      <c r="AG5191" s="27" t="s">
        <v>45</v>
      </c>
      <c r="AH5191" s="28">
        <f>IF(ISBLANK(D5191),"0",IF(AG5191="EXW Romania",VLOOKUP(D5191,'[3]Wheels €'!$A:$J,9,FALSE),IF(AG5191="DDP Europe",VLOOKUP(D5191,'[3]Wheels €'!$A:$J,10,FALSE),IF(AG5191="EXW Asia",VLOOKUP(D5191,'[3]Wheels $'!$A:$L,9,FALSE),IF(AG5191="DAP Taiwan &amp; American ports",VLOOKUP(D5191,'[3]Wheels $'!$A:$L,10,FALSE),IF(AG5191="EXW Jalco (Asian Rims)",VLOOKUP(D5191,'[3]Wheels $'!$A:$L,11,FALSE),IF(AG5191="C&amp;F Taiwan (Asian Rims)",VLOOKUP(D5191,'[3]Wheels $'!$A:$L,12,FALSE),"")))))))</f>
        <v>58</v>
      </c>
      <c r="AI5191" s="29">
        <f>IF(ISBLANK(E5191),"0",IF(AG5191="EXW Romania",VLOOKUP(E5191,'[3]Wheels €'!$A:$J,9,FALSE),IF(AG5191="DDP Europe",VLOOKUP(E5191,'[3]Wheels €'!$A:$J,10,FALSE),IF(AG5191="EXW Asia",VLOOKUP(E5191,'[3]Wheels $'!$A:$L,9,FALSE),IF(AG5191="DAP Taiwan &amp; American ports",VLOOKUP(E5191,'[3]Wheels $'!$A:$L,10,FALSE),IF(AG5191="EXW Jalco (Asian Rims)",VLOOKUP(E5191,'[3]Wheels $'!$A:$L,11,FALSE),IF(AG5191="C&amp;F Taiwan (Asian Rims)",VLOOKUP(E5191,'[3]Wheels $'!$A:$L,12,FALSE),"")))))))</f>
        <v>81</v>
      </c>
      <c r="AJ5191" s="30">
        <f t="shared" ref="AJ5191:AJ5235" si="51">(AI5191+AH5191)</f>
        <v>139</v>
      </c>
      <c r="AK5191" s="31">
        <f>AH5191*(1+$AM$2)</f>
        <v>69.599999999999994</v>
      </c>
      <c r="AL5191" s="32">
        <f t="shared" ref="AL5191:AL5235" si="52">AI5191*(1+$AM$2)</f>
        <v>97.2</v>
      </c>
      <c r="AM5191" s="33">
        <f t="shared" si="46"/>
        <v>166.8</v>
      </c>
      <c r="AN5191" s="34"/>
      <c r="AO5191" s="35">
        <f t="shared" ref="AO5191:AP5235" si="53">AK5191*(1-$AN5191)</f>
        <v>69.599999999999994</v>
      </c>
      <c r="AP5191" s="36">
        <f t="shared" si="53"/>
        <v>97.2</v>
      </c>
      <c r="AQ5191" s="37">
        <f t="shared" si="47"/>
        <v>166.8</v>
      </c>
      <c r="AR5191" s="38"/>
      <c r="AS5191" s="39">
        <f t="shared" ref="AS5191:AT5235" si="54">IF($AR5191="YES",AO5191,AK5191)</f>
        <v>69.599999999999994</v>
      </c>
      <c r="AT5191" s="40">
        <f t="shared" si="54"/>
        <v>97.2</v>
      </c>
      <c r="AU5191" s="41">
        <f t="shared" si="48"/>
        <v>166.8</v>
      </c>
      <c r="AV5191" s="42">
        <f t="shared" ref="AV5191:AV5235" si="55">Z5191*AQ5191</f>
        <v>50040</v>
      </c>
      <c r="AW5191" s="43">
        <f t="shared" ref="AW5191:AW5235" si="56">IF(AR5191="YES",0,(AQ5191-AM5191)*Z5191)</f>
        <v>0</v>
      </c>
      <c r="AX5191" s="44"/>
      <c r="AY5191" s="45">
        <f t="shared" si="49"/>
        <v>0</v>
      </c>
      <c r="AZ5191" s="7"/>
    </row>
    <row r="5192" spans="1:52" ht="165">
      <c r="A5192" s="8" t="str">
        <f>IF(AND(ISBLANK(D5192),ISBLANK(E5192)),"",IF(ISBLANK(D5192),VLOOKUP(E5192,'[3]Wheels €'!$A:$J,2,FALSE),IF(ISBLANK(E5192),VLOOKUP(D5192,'[3]Wheels €'!$A:$J,2,FALSE),VLOOKUP(D5192,'[3]Wheels €'!$A:$J,2,FALSE))))</f>
        <v>CROSSRIDE FTS-X 29 INTL (w/o tyre)</v>
      </c>
      <c r="B5192" s="8" t="str">
        <f>IF(ISBLANK(D5192),"",VLOOKUP(D5192,'[3]Wheels €'!A:J,3,FALSE))</f>
        <v>15x100</v>
      </c>
      <c r="C5192" s="8" t="str">
        <f>IF(ISBLANK(E5192),"",VLOOKUP(E5192,'[3]Wheels €'!A:J,3,FALSE))</f>
        <v>9x135</v>
      </c>
      <c r="D5192" s="9" t="s">
        <v>187</v>
      </c>
      <c r="E5192" s="9" t="s">
        <v>188</v>
      </c>
      <c r="F5192" s="10" t="s">
        <v>16</v>
      </c>
      <c r="G5192" s="11" t="s">
        <v>158</v>
      </c>
      <c r="H5192" s="12" t="s">
        <v>173</v>
      </c>
      <c r="I5192" s="13" t="s">
        <v>74</v>
      </c>
      <c r="J5192" s="14" t="s">
        <v>189</v>
      </c>
      <c r="K5192" s="15" t="s">
        <v>190</v>
      </c>
      <c r="L5192" s="16" t="s">
        <v>191</v>
      </c>
      <c r="M5192" s="16" t="s">
        <v>192</v>
      </c>
      <c r="N5192" s="16" t="s">
        <v>193</v>
      </c>
      <c r="O5192" s="17" t="str">
        <f t="shared" si="50"/>
        <v>CROSSRIDE FTS-X 29 INTL (w/o tyre)</v>
      </c>
      <c r="P5192" s="18"/>
      <c r="Q5192" s="18" t="s">
        <v>194</v>
      </c>
      <c r="R5192" s="18"/>
      <c r="S5192" s="18"/>
      <c r="T5192" s="19" t="s">
        <v>195</v>
      </c>
      <c r="U5192" s="14" t="s">
        <v>196</v>
      </c>
      <c r="V5192" s="20" t="s">
        <v>197</v>
      </c>
      <c r="W5192" s="13" t="s">
        <v>32</v>
      </c>
      <c r="X5192" s="21"/>
      <c r="Y5192" s="237" t="s">
        <v>198</v>
      </c>
      <c r="Z5192" s="23">
        <v>500</v>
      </c>
      <c r="AA5192" s="236" t="s">
        <v>47</v>
      </c>
      <c r="AB5192" s="25" t="s">
        <v>42</v>
      </c>
      <c r="AC5192" s="26" t="s">
        <v>180</v>
      </c>
      <c r="AD5192" s="23"/>
      <c r="AE5192" s="24"/>
      <c r="AF5192" s="26"/>
      <c r="AG5192" s="27" t="s">
        <v>45</v>
      </c>
      <c r="AH5192" s="28">
        <f>IF(ISBLANK(D5192),"0",IF(AG5192="EXW Romania",VLOOKUP(D5192,'[3]Wheels €'!$A:$J,9,FALSE),IF(AG5192="DDP Europe",VLOOKUP(D5192,'[3]Wheels €'!$A:$J,10,FALSE),IF(AG5192="EXW Asia",VLOOKUP(D5192,'[3]Wheels $'!$A:$L,9,FALSE),IF(AG5192="DAP Taiwan &amp; American ports",VLOOKUP(D5192,'[3]Wheels $'!$A:$L,10,FALSE),IF(AG5192="EXW Jalco (Asian Rims)",VLOOKUP(D5192,'[3]Wheels $'!$A:$L,11,FALSE),IF(AG5192="C&amp;F Taiwan (Asian Rims)",VLOOKUP(D5192,'[3]Wheels $'!$A:$L,12,FALSE),"")))))))</f>
        <v>40</v>
      </c>
      <c r="AI5192" s="29">
        <f>IF(ISBLANK(E5192),"0",IF(AG5192="EXW Romania",VLOOKUP(E5192,'[3]Wheels €'!$A:$J,9,FALSE),IF(AG5192="DDP Europe",VLOOKUP(E5192,'[3]Wheels €'!$A:$J,10,FALSE),IF(AG5192="EXW Asia",VLOOKUP(E5192,'[3]Wheels $'!$A:$L,9,FALSE),IF(AG5192="DAP Taiwan &amp; American ports",VLOOKUP(E5192,'[3]Wheels $'!$A:$L,10,FALSE),IF(AG5192="EXW Jalco (Asian Rims)",VLOOKUP(E5192,'[3]Wheels $'!$A:$L,11,FALSE),IF(AG5192="C&amp;F Taiwan (Asian Rims)",VLOOKUP(E5192,'[3]Wheels $'!$A:$L,12,FALSE),"")))))))</f>
        <v>48</v>
      </c>
      <c r="AJ5192" s="30">
        <f t="shared" si="51"/>
        <v>88</v>
      </c>
      <c r="AK5192" s="31">
        <f t="shared" ref="AK5192:AK5235" si="57">AH5192*(1+$AM$2)</f>
        <v>48</v>
      </c>
      <c r="AL5192" s="32">
        <f t="shared" si="52"/>
        <v>57.599999999999994</v>
      </c>
      <c r="AM5192" s="33">
        <f t="shared" si="46"/>
        <v>105.6</v>
      </c>
      <c r="AN5192" s="34"/>
      <c r="AO5192" s="35">
        <f t="shared" si="53"/>
        <v>48</v>
      </c>
      <c r="AP5192" s="36">
        <f t="shared" si="53"/>
        <v>57.599999999999994</v>
      </c>
      <c r="AQ5192" s="37">
        <f t="shared" si="47"/>
        <v>105.6</v>
      </c>
      <c r="AR5192" s="38"/>
      <c r="AS5192" s="39">
        <f t="shared" si="54"/>
        <v>48</v>
      </c>
      <c r="AT5192" s="40">
        <f t="shared" si="54"/>
        <v>57.599999999999994</v>
      </c>
      <c r="AU5192" s="41">
        <f t="shared" si="48"/>
        <v>105.6</v>
      </c>
      <c r="AV5192" s="42">
        <f t="shared" si="55"/>
        <v>52800</v>
      </c>
      <c r="AW5192" s="43">
        <f t="shared" si="56"/>
        <v>0</v>
      </c>
      <c r="AX5192" s="44"/>
      <c r="AY5192" s="45">
        <f t="shared" si="49"/>
        <v>0</v>
      </c>
      <c r="AZ5192" s="7"/>
    </row>
    <row r="5193" spans="1:52" ht="165">
      <c r="A5193" s="8" t="str">
        <f>IF(AND(ISBLANK(D5193),ISBLANK(E5193)),"",IF(ISBLANK(D5193),VLOOKUP(E5193,'[3]Wheels €'!$A:$J,2,FALSE),IF(ISBLANK(E5193),VLOOKUP(D5193,'[3]Wheels €'!$A:$J,2,FALSE),VLOOKUP(D5193,'[3]Wheels €'!$A:$J,2,FALSE))))</f>
        <v>CROSSRIDE FTS-X 27,5 INTL (w/o tyre)</v>
      </c>
      <c r="B5193" s="8" t="str">
        <f>IF(ISBLANK(D5193),"",VLOOKUP(D5193,'[3]Wheels €'!A:J,3,FALSE))</f>
        <v>15x100</v>
      </c>
      <c r="C5193" s="8" t="str">
        <f>IF(ISBLANK(E5193),"",VLOOKUP(E5193,'[3]Wheels €'!A:J,3,FALSE))</f>
        <v>9x135</v>
      </c>
      <c r="D5193" s="9" t="s">
        <v>199</v>
      </c>
      <c r="E5193" s="9" t="s">
        <v>200</v>
      </c>
      <c r="F5193" s="10" t="s">
        <v>16</v>
      </c>
      <c r="G5193" s="11" t="s">
        <v>158</v>
      </c>
      <c r="H5193" s="12" t="s">
        <v>173</v>
      </c>
      <c r="I5193" s="13" t="s">
        <v>74</v>
      </c>
      <c r="J5193" s="14" t="s">
        <v>189</v>
      </c>
      <c r="K5193" s="15" t="s">
        <v>201</v>
      </c>
      <c r="L5193" s="16" t="s">
        <v>202</v>
      </c>
      <c r="M5193" s="16" t="s">
        <v>203</v>
      </c>
      <c r="N5193" s="16" t="s">
        <v>204</v>
      </c>
      <c r="O5193" s="17" t="str">
        <f t="shared" si="50"/>
        <v>CROSSRIDE FTS-X 27,5 INTL (w/o tyre)</v>
      </c>
      <c r="P5193" s="18"/>
      <c r="Q5193" s="18" t="s">
        <v>194</v>
      </c>
      <c r="R5193" s="18"/>
      <c r="S5193" s="18"/>
      <c r="T5193" s="19" t="s">
        <v>195</v>
      </c>
      <c r="U5193" s="14" t="s">
        <v>196</v>
      </c>
      <c r="V5193" s="20" t="s">
        <v>197</v>
      </c>
      <c r="W5193" s="13" t="s">
        <v>32</v>
      </c>
      <c r="X5193" s="21"/>
      <c r="Y5193" s="237" t="s">
        <v>198</v>
      </c>
      <c r="Z5193" s="23">
        <v>1300</v>
      </c>
      <c r="AA5193" s="236" t="s">
        <v>47</v>
      </c>
      <c r="AB5193" s="25" t="s">
        <v>42</v>
      </c>
      <c r="AC5193" s="26" t="s">
        <v>180</v>
      </c>
      <c r="AD5193" s="23"/>
      <c r="AE5193" s="24"/>
      <c r="AF5193" s="26"/>
      <c r="AG5193" s="27" t="s">
        <v>45</v>
      </c>
      <c r="AH5193" s="28">
        <f>IF(ISBLANK(D5193),"0",IF(AG5193="EXW Romania",VLOOKUP(D5193,'[3]Wheels €'!$A:$J,9,FALSE),IF(AG5193="DDP Europe",VLOOKUP(D5193,'[3]Wheels €'!$A:$J,10,FALSE),IF(AG5193="EXW Asia",VLOOKUP(D5193,'[3]Wheels $'!$A:$L,9,FALSE),IF(AG5193="DAP Taiwan &amp; American ports",VLOOKUP(D5193,'[3]Wheels $'!$A:$L,10,FALSE),IF(AG5193="EXW Jalco (Asian Rims)",VLOOKUP(D5193,'[3]Wheels $'!$A:$L,11,FALSE),IF(AG5193="C&amp;F Taiwan (Asian Rims)",VLOOKUP(D5193,'[3]Wheels $'!$A:$L,12,FALSE),"")))))))</f>
        <v>40</v>
      </c>
      <c r="AI5193" s="29">
        <f>IF(ISBLANK(E5193),"0",IF(AG5193="EXW Romania",VLOOKUP(E5193,'[3]Wheels €'!$A:$J,9,FALSE),IF(AG5193="DDP Europe",VLOOKUP(E5193,'[3]Wheels €'!$A:$J,10,FALSE),IF(AG5193="EXW Asia",VLOOKUP(E5193,'[3]Wheels $'!$A:$L,9,FALSE),IF(AG5193="DAP Taiwan &amp; American ports",VLOOKUP(E5193,'[3]Wheels $'!$A:$L,10,FALSE),IF(AG5193="EXW Jalco (Asian Rims)",VLOOKUP(E5193,'[3]Wheels $'!$A:$L,11,FALSE),IF(AG5193="C&amp;F Taiwan (Asian Rims)",VLOOKUP(E5193,'[3]Wheels $'!$A:$L,12,FALSE),"")))))))</f>
        <v>48</v>
      </c>
      <c r="AJ5193" s="30">
        <f t="shared" si="51"/>
        <v>88</v>
      </c>
      <c r="AK5193" s="31">
        <f t="shared" si="57"/>
        <v>48</v>
      </c>
      <c r="AL5193" s="32">
        <f t="shared" si="52"/>
        <v>57.599999999999994</v>
      </c>
      <c r="AM5193" s="33">
        <f t="shared" si="46"/>
        <v>105.6</v>
      </c>
      <c r="AN5193" s="34"/>
      <c r="AO5193" s="35">
        <f t="shared" si="53"/>
        <v>48</v>
      </c>
      <c r="AP5193" s="36">
        <f t="shared" si="53"/>
        <v>57.599999999999994</v>
      </c>
      <c r="AQ5193" s="37">
        <f t="shared" si="47"/>
        <v>105.6</v>
      </c>
      <c r="AR5193" s="38"/>
      <c r="AS5193" s="39">
        <f t="shared" si="54"/>
        <v>48</v>
      </c>
      <c r="AT5193" s="40">
        <f t="shared" si="54"/>
        <v>57.599999999999994</v>
      </c>
      <c r="AU5193" s="41">
        <f t="shared" si="48"/>
        <v>105.6</v>
      </c>
      <c r="AV5193" s="42">
        <f t="shared" si="55"/>
        <v>137280</v>
      </c>
      <c r="AW5193" s="43">
        <f t="shared" si="56"/>
        <v>0</v>
      </c>
      <c r="AX5193" s="44"/>
      <c r="AY5193" s="45">
        <f t="shared" si="49"/>
        <v>0</v>
      </c>
      <c r="AZ5193" s="7"/>
    </row>
    <row r="5194" spans="1:52" ht="45">
      <c r="A5194" s="8" t="str">
        <f>IF(AND(ISBLANK(D5194),ISBLANK(E5194)),"",IF(ISBLANK(D5194),VLOOKUP(E5194,'[3]Wheels €'!$A:$J,2,FALSE),IF(ISBLANK(E5194),VLOOKUP(D5194,'[3]Wheels €'!$A:$J,2,FALSE),VLOOKUP(D5194,'[3]Wheels €'!$A:$J,2,FALSE))))</f>
        <v>CROSSMAX 27,5</v>
      </c>
      <c r="B5194" s="8" t="str">
        <f>IF(ISBLANK(D5194),"",VLOOKUP(D5194,'[3]Wheels €'!A:J,3,FALSE))</f>
        <v>Boost 15x110</v>
      </c>
      <c r="C5194" s="8" t="str">
        <f>IF(ISBLANK(E5194),"",VLOOKUP(E5194,'[3]Wheels €'!A:J,3,FALSE))</f>
        <v>Boost 12x148</v>
      </c>
      <c r="D5194" s="9" t="s">
        <v>171</v>
      </c>
      <c r="E5194" s="9" t="s">
        <v>205</v>
      </c>
      <c r="F5194" s="10" t="s">
        <v>16</v>
      </c>
      <c r="G5194" s="11" t="s">
        <v>158</v>
      </c>
      <c r="H5194" s="12" t="s">
        <v>173</v>
      </c>
      <c r="I5194" s="13" t="s">
        <v>74</v>
      </c>
      <c r="J5194" s="14" t="s">
        <v>206</v>
      </c>
      <c r="K5194" s="238" t="s">
        <v>207</v>
      </c>
      <c r="L5194" s="239" t="s">
        <v>208</v>
      </c>
      <c r="M5194" s="239" t="s">
        <v>209</v>
      </c>
      <c r="N5194" s="239" t="s">
        <v>210</v>
      </c>
      <c r="O5194" s="17" t="str">
        <f t="shared" si="50"/>
        <v>CROSSMAX 27,5</v>
      </c>
      <c r="P5194" s="18">
        <v>27.5</v>
      </c>
      <c r="Q5194" s="18" t="s">
        <v>194</v>
      </c>
      <c r="R5194" s="18"/>
      <c r="S5194" s="18"/>
      <c r="T5194" s="19" t="s">
        <v>195</v>
      </c>
      <c r="U5194" s="14" t="s">
        <v>211</v>
      </c>
      <c r="V5194" s="20" t="s">
        <v>197</v>
      </c>
      <c r="W5194" s="13" t="s">
        <v>32</v>
      </c>
      <c r="X5194" s="21" t="s">
        <v>158</v>
      </c>
      <c r="Y5194" s="22" t="s">
        <v>212</v>
      </c>
      <c r="Z5194" s="23">
        <v>230</v>
      </c>
      <c r="AA5194" s="236" t="s">
        <v>213</v>
      </c>
      <c r="AB5194" s="25" t="s">
        <v>42</v>
      </c>
      <c r="AC5194" s="26"/>
      <c r="AD5194" s="23">
        <v>1</v>
      </c>
      <c r="AE5194" s="24" t="s">
        <v>214</v>
      </c>
      <c r="AF5194" s="26" t="s">
        <v>42</v>
      </c>
      <c r="AG5194" s="27" t="s">
        <v>45</v>
      </c>
      <c r="AH5194" s="28">
        <f>IF(ISBLANK(D5194),"0",IF(AG5194="EXW Romania",VLOOKUP(D5194,'[3]Wheels €'!$A:$J,9,FALSE),IF(AG5194="DDP Europe",VLOOKUP(D5194,'[3]Wheels €'!$A:$J,10,FALSE),IF(AG5194="EXW Asia",VLOOKUP(D5194,'[3]Wheels $'!$A:$L,9,FALSE),IF(AG5194="DAP Taiwan &amp; American ports",VLOOKUP(D5194,'[3]Wheels $'!$A:$L,10,FALSE),IF(AG5194="EXW Jalco (Asian Rims)",VLOOKUP(D5194,'[3]Wheels $'!$A:$L,11,FALSE),IF(AG5194="C&amp;F Taiwan (Asian Rims)",VLOOKUP(D5194,'[3]Wheels $'!$A:$L,12,FALSE),"")))))))</f>
        <v>58</v>
      </c>
      <c r="AI5194" s="29">
        <f>IF(ISBLANK(E5194),"0",IF(AG5194="EXW Romania",VLOOKUP(E5194,'[3]Wheels €'!$A:$J,9,FALSE),IF(AG5194="DDP Europe",VLOOKUP(E5194,'[3]Wheels €'!$A:$J,10,FALSE),IF(AG5194="EXW Asia",VLOOKUP(E5194,'[3]Wheels $'!$A:$L,9,FALSE),IF(AG5194="DAP Taiwan &amp; American ports",VLOOKUP(E5194,'[3]Wheels $'!$A:$L,10,FALSE),IF(AG5194="EXW Jalco (Asian Rims)",VLOOKUP(E5194,'[3]Wheels $'!$A:$L,11,FALSE),IF(AG5194="C&amp;F Taiwan (Asian Rims)",VLOOKUP(E5194,'[3]Wheels $'!$A:$L,12,FALSE),"")))))))</f>
        <v>71</v>
      </c>
      <c r="AJ5194" s="30">
        <f t="shared" si="51"/>
        <v>129</v>
      </c>
      <c r="AK5194" s="31">
        <f t="shared" si="57"/>
        <v>69.599999999999994</v>
      </c>
      <c r="AL5194" s="32">
        <f t="shared" si="52"/>
        <v>85.2</v>
      </c>
      <c r="AM5194" s="33">
        <f t="shared" si="46"/>
        <v>154.80000000000001</v>
      </c>
      <c r="AN5194" s="34"/>
      <c r="AO5194" s="35">
        <f t="shared" si="53"/>
        <v>69.599999999999994</v>
      </c>
      <c r="AP5194" s="36">
        <f t="shared" si="53"/>
        <v>85.2</v>
      </c>
      <c r="AQ5194" s="37">
        <f t="shared" si="47"/>
        <v>154.80000000000001</v>
      </c>
      <c r="AR5194" s="38"/>
      <c r="AS5194" s="39">
        <f t="shared" si="54"/>
        <v>69.599999999999994</v>
      </c>
      <c r="AT5194" s="40">
        <f t="shared" si="54"/>
        <v>85.2</v>
      </c>
      <c r="AU5194" s="41">
        <f t="shared" si="48"/>
        <v>154.80000000000001</v>
      </c>
      <c r="AV5194" s="42">
        <f t="shared" si="55"/>
        <v>35604</v>
      </c>
      <c r="AW5194" s="43">
        <f t="shared" si="56"/>
        <v>0</v>
      </c>
      <c r="AX5194" s="44"/>
      <c r="AY5194" s="45">
        <f t="shared" si="49"/>
        <v>0</v>
      </c>
      <c r="AZ5194" s="7"/>
    </row>
    <row r="5195" spans="1:52" ht="45">
      <c r="A5195" s="8" t="str">
        <f>IF(AND(ISBLANK(D5195),ISBLANK(E5195)),"",IF(ISBLANK(D5195),VLOOKUP(E5195,'[3]Wheels €'!$A:$J,2,FALSE),IF(ISBLANK(E5195),VLOOKUP(D5195,'[3]Wheels €'!$A:$J,2,FALSE),VLOOKUP(D5195,'[3]Wheels €'!$A:$J,2,FALSE))))</f>
        <v>CROSSMAX 29</v>
      </c>
      <c r="B5195" s="8" t="str">
        <f>IF(ISBLANK(D5195),"",VLOOKUP(D5195,'[3]Wheels €'!A:J,3,FALSE))</f>
        <v>Boost 15x110</v>
      </c>
      <c r="C5195" s="8" t="str">
        <f>IF(ISBLANK(E5195),"",VLOOKUP(E5195,'[3]Wheels €'!A:J,3,FALSE))</f>
        <v>Boost 12x148</v>
      </c>
      <c r="D5195" s="9" t="s">
        <v>181</v>
      </c>
      <c r="E5195" s="9" t="s">
        <v>215</v>
      </c>
      <c r="F5195" s="10" t="s">
        <v>16</v>
      </c>
      <c r="G5195" s="11" t="s">
        <v>158</v>
      </c>
      <c r="H5195" s="12" t="s">
        <v>173</v>
      </c>
      <c r="I5195" s="13" t="s">
        <v>74</v>
      </c>
      <c r="J5195" s="14" t="s">
        <v>216</v>
      </c>
      <c r="K5195" s="238" t="s">
        <v>217</v>
      </c>
      <c r="L5195" s="239" t="s">
        <v>218</v>
      </c>
      <c r="M5195" s="239" t="s">
        <v>219</v>
      </c>
      <c r="N5195" s="239" t="s">
        <v>220</v>
      </c>
      <c r="O5195" s="17" t="str">
        <f t="shared" si="50"/>
        <v>CROSSMAX 29</v>
      </c>
      <c r="P5195" s="8">
        <v>29</v>
      </c>
      <c r="Q5195" s="8" t="s">
        <v>194</v>
      </c>
      <c r="R5195" s="240"/>
      <c r="S5195" s="8"/>
      <c r="T5195" s="241" t="s">
        <v>195</v>
      </c>
      <c r="U5195" s="241" t="s">
        <v>211</v>
      </c>
      <c r="V5195" s="242" t="s">
        <v>197</v>
      </c>
      <c r="W5195" s="13" t="s">
        <v>32</v>
      </c>
      <c r="X5195" s="243" t="s">
        <v>158</v>
      </c>
      <c r="Y5195" s="22" t="s">
        <v>221</v>
      </c>
      <c r="Z5195" s="244">
        <v>770</v>
      </c>
      <c r="AA5195" s="244" t="s">
        <v>213</v>
      </c>
      <c r="AB5195" s="25" t="s">
        <v>42</v>
      </c>
      <c r="AC5195" s="26"/>
      <c r="AD5195" s="23">
        <v>1</v>
      </c>
      <c r="AE5195" s="24" t="s">
        <v>214</v>
      </c>
      <c r="AF5195" s="26" t="s">
        <v>42</v>
      </c>
      <c r="AG5195" s="27" t="s">
        <v>45</v>
      </c>
      <c r="AH5195" s="28">
        <f>IF(ISBLANK(D5195),"0",IF(AG5195="EXW Romania",VLOOKUP(D5195,'[3]Wheels €'!$A:$J,9,FALSE),IF(AG5195="DDP Europe",VLOOKUP(D5195,'[3]Wheels €'!$A:$J,10,FALSE),IF(AG5195="EXW Asia",VLOOKUP(D5195,'[3]Wheels $'!$A:$L,9,FALSE),IF(AG5195="DAP Taiwan &amp; American ports",VLOOKUP(D5195,'[3]Wheels $'!$A:$L,10,FALSE),IF(AG5195="EXW Jalco (Asian Rims)",VLOOKUP(D5195,'[3]Wheels $'!$A:$L,11,FALSE),IF(AG5195="C&amp;F Taiwan (Asian Rims)",VLOOKUP(D5195,'[3]Wheels $'!$A:$L,12,FALSE),"")))))))</f>
        <v>58</v>
      </c>
      <c r="AI5195" s="29">
        <f>IF(ISBLANK(E5195),"0",IF(AG5195="EXW Romania",VLOOKUP(E5195,'[3]Wheels €'!$A:$J,9,FALSE),IF(AG5195="DDP Europe",VLOOKUP(E5195,'[3]Wheels €'!$A:$J,10,FALSE),IF(AG5195="EXW Asia",VLOOKUP(E5195,'[3]Wheels $'!$A:$L,9,FALSE),IF(AG5195="DAP Taiwan &amp; American ports",VLOOKUP(E5195,'[3]Wheels $'!$A:$L,10,FALSE),IF(AG5195="EXW Jalco (Asian Rims)",VLOOKUP(E5195,'[3]Wheels $'!$A:$L,11,FALSE),IF(AG5195="C&amp;F Taiwan (Asian Rims)",VLOOKUP(E5195,'[3]Wheels $'!$A:$L,12,FALSE),"")))))))</f>
        <v>71</v>
      </c>
      <c r="AJ5195" s="30">
        <f t="shared" si="51"/>
        <v>129</v>
      </c>
      <c r="AK5195" s="31">
        <f t="shared" si="57"/>
        <v>69.599999999999994</v>
      </c>
      <c r="AL5195" s="32">
        <f t="shared" si="52"/>
        <v>85.2</v>
      </c>
      <c r="AM5195" s="33">
        <f t="shared" si="46"/>
        <v>154.80000000000001</v>
      </c>
      <c r="AN5195" s="34"/>
      <c r="AO5195" s="35">
        <f t="shared" si="53"/>
        <v>69.599999999999994</v>
      </c>
      <c r="AP5195" s="36">
        <f t="shared" si="53"/>
        <v>85.2</v>
      </c>
      <c r="AQ5195" s="37">
        <f t="shared" si="47"/>
        <v>154.80000000000001</v>
      </c>
      <c r="AR5195" s="38"/>
      <c r="AS5195" s="39">
        <f t="shared" si="54"/>
        <v>69.599999999999994</v>
      </c>
      <c r="AT5195" s="40">
        <f t="shared" si="54"/>
        <v>85.2</v>
      </c>
      <c r="AU5195" s="41">
        <f t="shared" si="48"/>
        <v>154.80000000000001</v>
      </c>
      <c r="AV5195" s="42">
        <f t="shared" si="55"/>
        <v>119196.00000000001</v>
      </c>
      <c r="AW5195" s="43">
        <f t="shared" si="56"/>
        <v>0</v>
      </c>
      <c r="AX5195" s="44"/>
      <c r="AY5195" s="45">
        <f t="shared" si="49"/>
        <v>0</v>
      </c>
      <c r="AZ5195" s="7"/>
    </row>
    <row r="5196" spans="1:52" ht="60">
      <c r="A5196" s="8" t="str">
        <f>IF(AND(ISBLANK(D5196),ISBLANK(E5196)),"",IF(ISBLANK(D5196),VLOOKUP(E5196,'[3]Wheels €'!$A:$J,2,FALSE),IF(ISBLANK(E5196),VLOOKUP(D5196,'[3]Wheels €'!$A:$J,2,FALSE),VLOOKUP(D5196,'[3]Wheels €'!$A:$J,2,FALSE))))</f>
        <v>AKSIUM DISC CL (w/o tyre)</v>
      </c>
      <c r="B5196" s="8" t="str">
        <f>IF(ISBLANK(D5196),"",VLOOKUP(D5196,'[3]Wheels €'!A:J,3,FALSE))</f>
        <v>12x100</v>
      </c>
      <c r="C5196" s="8" t="str">
        <f>IF(ISBLANK(E5196),"",VLOOKUP(E5196,'[3]Wheels €'!A:J,3,FALSE))</f>
        <v>12x142</v>
      </c>
      <c r="D5196" s="9" t="s">
        <v>222</v>
      </c>
      <c r="E5196" s="9" t="s">
        <v>223</v>
      </c>
      <c r="F5196" s="10" t="s">
        <v>16</v>
      </c>
      <c r="G5196" s="11" t="s">
        <v>158</v>
      </c>
      <c r="H5196" s="12" t="s">
        <v>173</v>
      </c>
      <c r="I5196" s="13" t="s">
        <v>90</v>
      </c>
      <c r="J5196" s="245" t="s">
        <v>224</v>
      </c>
      <c r="K5196" s="238" t="s">
        <v>225</v>
      </c>
      <c r="L5196" s="239" t="s">
        <v>226</v>
      </c>
      <c r="M5196" s="239" t="s">
        <v>227</v>
      </c>
      <c r="N5196" s="239" t="s">
        <v>228</v>
      </c>
      <c r="O5196" s="17" t="str">
        <f t="shared" si="50"/>
        <v>AKSIUM DISC CL (w/o tyre)</v>
      </c>
      <c r="P5196" s="8">
        <v>28</v>
      </c>
      <c r="Q5196" s="8"/>
      <c r="R5196" s="240" t="s">
        <v>194</v>
      </c>
      <c r="S5196" s="8"/>
      <c r="T5196" s="241" t="s">
        <v>107</v>
      </c>
      <c r="U5196" s="241" t="s">
        <v>108</v>
      </c>
      <c r="V5196" s="242" t="s">
        <v>109</v>
      </c>
      <c r="W5196" s="13" t="s">
        <v>32</v>
      </c>
      <c r="X5196" s="243" t="s">
        <v>158</v>
      </c>
      <c r="Y5196" s="22" t="s">
        <v>229</v>
      </c>
      <c r="Z5196" s="226">
        <v>300</v>
      </c>
      <c r="AA5196" s="244" t="s">
        <v>213</v>
      </c>
      <c r="AB5196" s="25" t="s">
        <v>42</v>
      </c>
      <c r="AC5196" s="26"/>
      <c r="AD5196" s="23">
        <v>1</v>
      </c>
      <c r="AE5196" s="24" t="s">
        <v>214</v>
      </c>
      <c r="AF5196" s="26" t="s">
        <v>42</v>
      </c>
      <c r="AG5196" s="27" t="s">
        <v>45</v>
      </c>
      <c r="AH5196" s="28">
        <f>IF(ISBLANK(D5196),"0",IF(AG5196="EXW Romania",VLOOKUP(D5196,'[3]Wheels €'!$A:$J,9,FALSE),IF(AG5196="DDP Europe",VLOOKUP(D5196,'[3]Wheels €'!$A:$J,10,FALSE),IF(AG5196="EXW Asia",VLOOKUP(D5196,'[3]Wheels $'!$A:$L,9,FALSE),IF(AG5196="DAP Taiwan &amp; American ports",VLOOKUP(D5196,'[3]Wheels $'!$A:$L,10,FALSE),IF(AG5196="EXW Jalco (Asian Rims)",VLOOKUP(D5196,'[3]Wheels $'!$A:$L,11,FALSE),IF(AG5196="C&amp;F Taiwan (Asian Rims)",VLOOKUP(D5196,'[3]Wheels $'!$A:$L,12,FALSE),"")))))))</f>
        <v>50</v>
      </c>
      <c r="AI5196" s="29">
        <f>IF(ISBLANK(E5196),"0",IF(AG5196="EXW Romania",VLOOKUP(E5196,'[3]Wheels €'!$A:$J,9,FALSE),IF(AG5196="DDP Europe",VLOOKUP(E5196,'[3]Wheels €'!$A:$J,10,FALSE),IF(AG5196="EXW Asia",VLOOKUP(E5196,'[3]Wheels $'!$A:$L,9,FALSE),IF(AG5196="DAP Taiwan &amp; American ports",VLOOKUP(E5196,'[3]Wheels $'!$A:$L,10,FALSE),IF(AG5196="EXW Jalco (Asian Rims)",VLOOKUP(E5196,'[3]Wheels $'!$A:$L,11,FALSE),IF(AG5196="C&amp;F Taiwan (Asian Rims)",VLOOKUP(E5196,'[3]Wheels $'!$A:$L,12,FALSE),"")))))))</f>
        <v>62</v>
      </c>
      <c r="AJ5196" s="30">
        <f t="shared" si="51"/>
        <v>112</v>
      </c>
      <c r="AK5196" s="31">
        <f t="shared" si="57"/>
        <v>60</v>
      </c>
      <c r="AL5196" s="32">
        <f t="shared" si="52"/>
        <v>74.399999999999991</v>
      </c>
      <c r="AM5196" s="33">
        <f t="shared" si="46"/>
        <v>134.39999999999998</v>
      </c>
      <c r="AN5196" s="34"/>
      <c r="AO5196" s="35">
        <f t="shared" si="53"/>
        <v>60</v>
      </c>
      <c r="AP5196" s="36">
        <f t="shared" si="53"/>
        <v>74.399999999999991</v>
      </c>
      <c r="AQ5196" s="37">
        <f t="shared" si="47"/>
        <v>134.39999999999998</v>
      </c>
      <c r="AR5196" s="38"/>
      <c r="AS5196" s="39">
        <f t="shared" si="54"/>
        <v>60</v>
      </c>
      <c r="AT5196" s="40">
        <f t="shared" si="54"/>
        <v>74.399999999999991</v>
      </c>
      <c r="AU5196" s="41">
        <f t="shared" si="48"/>
        <v>134.39999999999998</v>
      </c>
      <c r="AV5196" s="42">
        <f t="shared" si="55"/>
        <v>40319.999999999993</v>
      </c>
      <c r="AW5196" s="43">
        <f t="shared" si="56"/>
        <v>0</v>
      </c>
      <c r="AX5196" s="44"/>
      <c r="AY5196" s="45">
        <f t="shared" si="49"/>
        <v>0</v>
      </c>
      <c r="AZ5196" s="7"/>
    </row>
    <row r="5197" spans="1:52" ht="60">
      <c r="A5197" s="8" t="str">
        <f>IF(AND(ISBLANK(D5197),ISBLANK(E5197)),"",IF(ISBLANK(D5197),VLOOKUP(E5197,'[3]Wheels €'!$A:$J,2,FALSE),IF(ISBLANK(E5197),VLOOKUP(D5197,'[3]Wheels €'!$A:$J,2,FALSE),VLOOKUP(D5197,'[3]Wheels €'!$A:$J,2,FALSE))))</f>
        <v>KSYRIUM DISC CL (w/o tyre)</v>
      </c>
      <c r="B5197" s="8" t="str">
        <f>IF(ISBLANK(D5197),"",VLOOKUP(D5197,'[3]Wheels €'!A:J,3,FALSE))</f>
        <v>12x100</v>
      </c>
      <c r="C5197" s="8" t="str">
        <f>IF(ISBLANK(E5197),"",VLOOKUP(E5197,'[3]Wheels €'!A:J,3,FALSE))</f>
        <v>12x142</v>
      </c>
      <c r="D5197" s="9" t="s">
        <v>99</v>
      </c>
      <c r="E5197" s="9" t="s">
        <v>100</v>
      </c>
      <c r="F5197" s="10" t="s">
        <v>16</v>
      </c>
      <c r="G5197" s="11" t="s">
        <v>158</v>
      </c>
      <c r="H5197" s="12" t="s">
        <v>173</v>
      </c>
      <c r="I5197" s="13" t="s">
        <v>90</v>
      </c>
      <c r="J5197" s="14" t="s">
        <v>230</v>
      </c>
      <c r="K5197" s="238" t="s">
        <v>231</v>
      </c>
      <c r="L5197" s="239" t="s">
        <v>232</v>
      </c>
      <c r="M5197" s="239" t="s">
        <v>233</v>
      </c>
      <c r="N5197" s="239" t="s">
        <v>234</v>
      </c>
      <c r="O5197" s="17" t="str">
        <f t="shared" si="50"/>
        <v>KSYRIUM DISC CL (w/o tyre)</v>
      </c>
      <c r="P5197" s="18">
        <v>28</v>
      </c>
      <c r="Q5197" s="18"/>
      <c r="R5197" s="18" t="s">
        <v>194</v>
      </c>
      <c r="S5197" s="18"/>
      <c r="T5197" s="19" t="s">
        <v>107</v>
      </c>
      <c r="U5197" s="14" t="s">
        <v>108</v>
      </c>
      <c r="V5197" s="20" t="s">
        <v>109</v>
      </c>
      <c r="W5197" s="13" t="s">
        <v>32</v>
      </c>
      <c r="X5197" s="21" t="s">
        <v>158</v>
      </c>
      <c r="Y5197" s="22" t="s">
        <v>235</v>
      </c>
      <c r="Z5197" s="23">
        <v>200</v>
      </c>
      <c r="AA5197" s="236" t="s">
        <v>213</v>
      </c>
      <c r="AB5197" s="25" t="s">
        <v>42</v>
      </c>
      <c r="AC5197" s="26"/>
      <c r="AD5197" s="23">
        <v>1</v>
      </c>
      <c r="AE5197" s="24" t="s">
        <v>214</v>
      </c>
      <c r="AF5197" s="26" t="s">
        <v>42</v>
      </c>
      <c r="AG5197" s="27" t="s">
        <v>45</v>
      </c>
      <c r="AH5197" s="28">
        <f>IF(ISBLANK(D5197),"0",IF(AG5197="EXW Romania",VLOOKUP(D5197,'[3]Wheels €'!$A:$J,9,FALSE),IF(AG5197="DDP Europe",VLOOKUP(D5197,'[3]Wheels €'!$A:$J,10,FALSE),IF(AG5197="EXW Asia",VLOOKUP(D5197,'[3]Wheels $'!$A:$L,9,FALSE),IF(AG5197="DAP Taiwan &amp; American ports",VLOOKUP(D5197,'[3]Wheels $'!$A:$L,10,FALSE),IF(AG5197="EXW Jalco (Asian Rims)",VLOOKUP(D5197,'[3]Wheels $'!$A:$L,11,FALSE),IF(AG5197="C&amp;F Taiwan (Asian Rims)",VLOOKUP(D5197,'[3]Wheels $'!$A:$L,12,FALSE),"")))))))</f>
        <v>101</v>
      </c>
      <c r="AI5197" s="29">
        <f>IF(ISBLANK(E5197),"0",IF(AG5197="EXW Romania",VLOOKUP(E5197,'[3]Wheels €'!$A:$J,9,FALSE),IF(AG5197="DDP Europe",VLOOKUP(E5197,'[3]Wheels €'!$A:$J,10,FALSE),IF(AG5197="EXW Asia",VLOOKUP(E5197,'[3]Wheels $'!$A:$L,9,FALSE),IF(AG5197="DAP Taiwan &amp; American ports",VLOOKUP(E5197,'[3]Wheels $'!$A:$L,10,FALSE),IF(AG5197="EXW Jalco (Asian Rims)",VLOOKUP(E5197,'[3]Wheels $'!$A:$L,11,FALSE),IF(AG5197="C&amp;F Taiwan (Asian Rims)",VLOOKUP(E5197,'[3]Wheels $'!$A:$L,12,FALSE),"")))))))</f>
        <v>124</v>
      </c>
      <c r="AJ5197" s="30">
        <f t="shared" si="51"/>
        <v>225</v>
      </c>
      <c r="AK5197" s="31">
        <f t="shared" si="57"/>
        <v>121.19999999999999</v>
      </c>
      <c r="AL5197" s="32">
        <f t="shared" si="52"/>
        <v>148.79999999999998</v>
      </c>
      <c r="AM5197" s="33">
        <f t="shared" si="46"/>
        <v>270</v>
      </c>
      <c r="AN5197" s="34"/>
      <c r="AO5197" s="35">
        <f t="shared" si="53"/>
        <v>121.19999999999999</v>
      </c>
      <c r="AP5197" s="36">
        <f t="shared" si="53"/>
        <v>148.79999999999998</v>
      </c>
      <c r="AQ5197" s="37">
        <f t="shared" si="47"/>
        <v>270</v>
      </c>
      <c r="AR5197" s="38"/>
      <c r="AS5197" s="39">
        <f t="shared" si="54"/>
        <v>121.19999999999999</v>
      </c>
      <c r="AT5197" s="40">
        <f t="shared" si="54"/>
        <v>148.79999999999998</v>
      </c>
      <c r="AU5197" s="41">
        <f t="shared" si="48"/>
        <v>270</v>
      </c>
      <c r="AV5197" s="42">
        <f t="shared" si="55"/>
        <v>54000</v>
      </c>
      <c r="AW5197" s="43">
        <f t="shared" si="56"/>
        <v>0</v>
      </c>
      <c r="AX5197" s="44"/>
      <c r="AY5197" s="45">
        <f t="shared" si="49"/>
        <v>0</v>
      </c>
      <c r="AZ5197" s="7"/>
    </row>
    <row r="5198" spans="1:52" ht="30">
      <c r="A5198" s="8" t="str">
        <f>IF(AND(ISBLANK(D5198),ISBLANK(E5198)),"",IF(ISBLANK(D5198),VLOOKUP(E5198,'[3]Wheels €'!$A:$J,2,FALSE),IF(ISBLANK(E5198),VLOOKUP(D5198,'[3]Wheels €'!$A:$J,2,FALSE),VLOOKUP(D5198,'[3]Wheels €'!$A:$J,2,FALSE))))</f>
        <v>CROSSRIDE FTS-X 27,5 INTL (w/o tyre)</v>
      </c>
      <c r="B5198" s="8" t="str">
        <f>IF(ISBLANK(D5198),"",VLOOKUP(D5198,'[3]Wheels €'!A:J,3,FALSE))</f>
        <v>15x100</v>
      </c>
      <c r="C5198" s="8" t="str">
        <f>IF(ISBLANK(E5198),"",VLOOKUP(E5198,'[3]Wheels €'!A:J,3,FALSE))</f>
        <v>9x135</v>
      </c>
      <c r="D5198" s="9" t="s">
        <v>199</v>
      </c>
      <c r="E5198" s="9" t="s">
        <v>200</v>
      </c>
      <c r="F5198" s="10" t="s">
        <v>16</v>
      </c>
      <c r="G5198" s="11" t="s">
        <v>158</v>
      </c>
      <c r="H5198" s="12" t="s">
        <v>173</v>
      </c>
      <c r="I5198" s="13" t="s">
        <v>74</v>
      </c>
      <c r="J5198" s="14" t="s">
        <v>236</v>
      </c>
      <c r="K5198" s="238" t="s">
        <v>237</v>
      </c>
      <c r="L5198" s="239" t="s">
        <v>238</v>
      </c>
      <c r="M5198" s="239" t="s">
        <v>239</v>
      </c>
      <c r="N5198" s="239" t="s">
        <v>240</v>
      </c>
      <c r="O5198" s="17" t="str">
        <f t="shared" si="50"/>
        <v>CROSSRIDE FTS-X 27,5 INTL (w/o tyre)</v>
      </c>
      <c r="P5198" s="18">
        <v>27.5</v>
      </c>
      <c r="Q5198" s="18" t="s">
        <v>194</v>
      </c>
      <c r="R5198" s="18"/>
      <c r="S5198" s="18"/>
      <c r="T5198" s="19" t="s">
        <v>195</v>
      </c>
      <c r="U5198" s="14" t="s">
        <v>196</v>
      </c>
      <c r="V5198" s="20" t="s">
        <v>197</v>
      </c>
      <c r="W5198" s="13" t="s">
        <v>32</v>
      </c>
      <c r="X5198" s="21" t="s">
        <v>158</v>
      </c>
      <c r="Y5198" s="22" t="s">
        <v>241</v>
      </c>
      <c r="Z5198" s="23">
        <v>120</v>
      </c>
      <c r="AA5198" s="236" t="s">
        <v>213</v>
      </c>
      <c r="AB5198" s="25" t="s">
        <v>42</v>
      </c>
      <c r="AC5198" s="26"/>
      <c r="AD5198" s="23">
        <v>1</v>
      </c>
      <c r="AE5198" s="24" t="s">
        <v>214</v>
      </c>
      <c r="AF5198" s="26" t="s">
        <v>42</v>
      </c>
      <c r="AG5198" s="27" t="s">
        <v>45</v>
      </c>
      <c r="AH5198" s="28">
        <f>IF(ISBLANK(D5198),"0",IF(AG5198="EXW Romania",VLOOKUP(D5198,'[3]Wheels €'!$A:$J,9,FALSE),IF(AG5198="DDP Europe",VLOOKUP(D5198,'[3]Wheels €'!$A:$J,10,FALSE),IF(AG5198="EXW Asia",VLOOKUP(D5198,'[3]Wheels $'!$A:$L,9,FALSE),IF(AG5198="DAP Taiwan &amp; American ports",VLOOKUP(D5198,'[3]Wheels $'!$A:$L,10,FALSE),IF(AG5198="EXW Jalco (Asian Rims)",VLOOKUP(D5198,'[3]Wheels $'!$A:$L,11,FALSE),IF(AG5198="C&amp;F Taiwan (Asian Rims)",VLOOKUP(D5198,'[3]Wheels $'!$A:$L,12,FALSE),"")))))))</f>
        <v>40</v>
      </c>
      <c r="AI5198" s="29">
        <f>IF(ISBLANK(E5198),"0",IF(AG5198="EXW Romania",VLOOKUP(E5198,'[3]Wheels €'!$A:$J,9,FALSE),IF(AG5198="DDP Europe",VLOOKUP(E5198,'[3]Wheels €'!$A:$J,10,FALSE),IF(AG5198="EXW Asia",VLOOKUP(E5198,'[3]Wheels $'!$A:$L,9,FALSE),IF(AG5198="DAP Taiwan &amp; American ports",VLOOKUP(E5198,'[3]Wheels $'!$A:$L,10,FALSE),IF(AG5198="EXW Jalco (Asian Rims)",VLOOKUP(E5198,'[3]Wheels $'!$A:$L,11,FALSE),IF(AG5198="C&amp;F Taiwan (Asian Rims)",VLOOKUP(E5198,'[3]Wheels $'!$A:$L,12,FALSE),"")))))))</f>
        <v>48</v>
      </c>
      <c r="AJ5198" s="30">
        <f t="shared" si="51"/>
        <v>88</v>
      </c>
      <c r="AK5198" s="31">
        <f t="shared" si="57"/>
        <v>48</v>
      </c>
      <c r="AL5198" s="32">
        <f t="shared" si="52"/>
        <v>57.599999999999994</v>
      </c>
      <c r="AM5198" s="33">
        <f t="shared" si="46"/>
        <v>105.6</v>
      </c>
      <c r="AN5198" s="34"/>
      <c r="AO5198" s="35">
        <f t="shared" si="53"/>
        <v>48</v>
      </c>
      <c r="AP5198" s="36">
        <f t="shared" si="53"/>
        <v>57.599999999999994</v>
      </c>
      <c r="AQ5198" s="37">
        <f t="shared" si="47"/>
        <v>105.6</v>
      </c>
      <c r="AR5198" s="38"/>
      <c r="AS5198" s="39">
        <f t="shared" si="54"/>
        <v>48</v>
      </c>
      <c r="AT5198" s="40">
        <f t="shared" si="54"/>
        <v>57.599999999999994</v>
      </c>
      <c r="AU5198" s="41">
        <f t="shared" si="48"/>
        <v>105.6</v>
      </c>
      <c r="AV5198" s="42">
        <f t="shared" si="55"/>
        <v>12672</v>
      </c>
      <c r="AW5198" s="43">
        <f t="shared" si="56"/>
        <v>0</v>
      </c>
      <c r="AX5198" s="44"/>
      <c r="AY5198" s="45">
        <f t="shared" si="49"/>
        <v>0</v>
      </c>
      <c r="AZ5198" s="7"/>
    </row>
    <row r="5199" spans="1:52" ht="30">
      <c r="A5199" s="8" t="str">
        <f>IF(AND(ISBLANK(D5199),ISBLANK(E5199)),"",IF(ISBLANK(D5199),VLOOKUP(E5199,'[3]Wheels €'!$A:$J,2,FALSE),IF(ISBLANK(E5199),VLOOKUP(D5199,'[3]Wheels €'!$A:$J,2,FALSE),VLOOKUP(D5199,'[3]Wheels €'!$A:$J,2,FALSE))))</f>
        <v>CROSSRIDE FTS-X 29 INTL (w/o tyre)</v>
      </c>
      <c r="B5199" s="8" t="str">
        <f>IF(ISBLANK(D5199),"",VLOOKUP(D5199,'[3]Wheels €'!A:J,3,FALSE))</f>
        <v>15x100</v>
      </c>
      <c r="C5199" s="8" t="str">
        <f>IF(ISBLANK(E5199),"",VLOOKUP(E5199,'[3]Wheels €'!A:J,3,FALSE))</f>
        <v>9x135</v>
      </c>
      <c r="D5199" s="9" t="s">
        <v>187</v>
      </c>
      <c r="E5199" s="9" t="s">
        <v>188</v>
      </c>
      <c r="F5199" s="10" t="s">
        <v>16</v>
      </c>
      <c r="G5199" s="11" t="s">
        <v>158</v>
      </c>
      <c r="H5199" s="12" t="s">
        <v>173</v>
      </c>
      <c r="I5199" s="13" t="s">
        <v>74</v>
      </c>
      <c r="J5199" s="14" t="s">
        <v>236</v>
      </c>
      <c r="K5199" s="238" t="s">
        <v>242</v>
      </c>
      <c r="L5199" s="239" t="s">
        <v>243</v>
      </c>
      <c r="M5199" s="239" t="s">
        <v>244</v>
      </c>
      <c r="N5199" s="239" t="s">
        <v>245</v>
      </c>
      <c r="O5199" s="17" t="str">
        <f t="shared" si="50"/>
        <v>CROSSRIDE FTS-X 29 INTL (w/o tyre)</v>
      </c>
      <c r="P5199" s="18">
        <v>29</v>
      </c>
      <c r="Q5199" s="18" t="s">
        <v>194</v>
      </c>
      <c r="R5199" s="18"/>
      <c r="S5199" s="18"/>
      <c r="T5199" s="19" t="s">
        <v>195</v>
      </c>
      <c r="U5199" s="14" t="s">
        <v>196</v>
      </c>
      <c r="V5199" s="20" t="s">
        <v>197</v>
      </c>
      <c r="W5199" s="13" t="s">
        <v>32</v>
      </c>
      <c r="X5199" s="21" t="s">
        <v>158</v>
      </c>
      <c r="Y5199" s="22" t="s">
        <v>241</v>
      </c>
      <c r="Z5199" s="23">
        <v>180</v>
      </c>
      <c r="AA5199" s="24" t="s">
        <v>213</v>
      </c>
      <c r="AB5199" s="25" t="s">
        <v>42</v>
      </c>
      <c r="AC5199" s="26"/>
      <c r="AD5199" s="23">
        <v>1</v>
      </c>
      <c r="AE5199" s="24" t="s">
        <v>214</v>
      </c>
      <c r="AF5199" s="26" t="s">
        <v>42</v>
      </c>
      <c r="AG5199" s="27" t="s">
        <v>45</v>
      </c>
      <c r="AH5199" s="28">
        <f>IF(ISBLANK(D5199),"0",IF(AG5199="EXW Romania",VLOOKUP(D5199,'[3]Wheels €'!$A:$J,9,FALSE),IF(AG5199="DDP Europe",VLOOKUP(D5199,'[3]Wheels €'!$A:$J,10,FALSE),IF(AG5199="EXW Asia",VLOOKUP(D5199,'[3]Wheels $'!$A:$L,9,FALSE),IF(AG5199="DAP Taiwan &amp; American ports",VLOOKUP(D5199,'[3]Wheels $'!$A:$L,10,FALSE),IF(AG5199="EXW Jalco (Asian Rims)",VLOOKUP(D5199,'[3]Wheels $'!$A:$L,11,FALSE),IF(AG5199="C&amp;F Taiwan (Asian Rims)",VLOOKUP(D5199,'[3]Wheels $'!$A:$L,12,FALSE),"")))))))</f>
        <v>40</v>
      </c>
      <c r="AI5199" s="29">
        <f>IF(ISBLANK(E5199),"0",IF(AG5199="EXW Romania",VLOOKUP(E5199,'[3]Wheels €'!$A:$J,9,FALSE),IF(AG5199="DDP Europe",VLOOKUP(E5199,'[3]Wheels €'!$A:$J,10,FALSE),IF(AG5199="EXW Asia",VLOOKUP(E5199,'[3]Wheels $'!$A:$L,9,FALSE),IF(AG5199="DAP Taiwan &amp; American ports",VLOOKUP(E5199,'[3]Wheels $'!$A:$L,10,FALSE),IF(AG5199="EXW Jalco (Asian Rims)",VLOOKUP(E5199,'[3]Wheels $'!$A:$L,11,FALSE),IF(AG5199="C&amp;F Taiwan (Asian Rims)",VLOOKUP(E5199,'[3]Wheels $'!$A:$L,12,FALSE),"")))))))</f>
        <v>48</v>
      </c>
      <c r="AJ5199" s="30">
        <f t="shared" si="51"/>
        <v>88</v>
      </c>
      <c r="AK5199" s="31">
        <f t="shared" si="57"/>
        <v>48</v>
      </c>
      <c r="AL5199" s="32">
        <f t="shared" si="52"/>
        <v>57.599999999999994</v>
      </c>
      <c r="AM5199" s="33">
        <f t="shared" si="46"/>
        <v>105.6</v>
      </c>
      <c r="AN5199" s="34"/>
      <c r="AO5199" s="35">
        <f t="shared" si="53"/>
        <v>48</v>
      </c>
      <c r="AP5199" s="36">
        <f t="shared" si="53"/>
        <v>57.599999999999994</v>
      </c>
      <c r="AQ5199" s="37">
        <f t="shared" si="47"/>
        <v>105.6</v>
      </c>
      <c r="AR5199" s="38"/>
      <c r="AS5199" s="39">
        <f t="shared" si="54"/>
        <v>48</v>
      </c>
      <c r="AT5199" s="40">
        <f t="shared" si="54"/>
        <v>57.599999999999994</v>
      </c>
      <c r="AU5199" s="41">
        <f t="shared" si="48"/>
        <v>105.6</v>
      </c>
      <c r="AV5199" s="42">
        <f t="shared" si="55"/>
        <v>19008</v>
      </c>
      <c r="AW5199" s="43">
        <f t="shared" si="56"/>
        <v>0</v>
      </c>
      <c r="AX5199" s="44"/>
      <c r="AY5199" s="45">
        <f t="shared" si="49"/>
        <v>0</v>
      </c>
      <c r="AZ5199" s="7"/>
    </row>
    <row r="5200" spans="1:52" ht="105">
      <c r="A5200" s="8" t="str">
        <f>IF(AND(ISBLANK(D5200),ISBLANK(E5200)),"",IF(ISBLANK(D5200),VLOOKUP(E5200,'[3]Wheels €'!$A:$J,2,FALSE),IF(ISBLANK(E5200),VLOOKUP(D5200,'[3]Wheels €'!$A:$J,2,FALSE),VLOOKUP(D5200,'[3]Wheels €'!$A:$J,2,FALSE))))</f>
        <v>CROSSRIDE FTS-X 29 INTL (w/o tyre)</v>
      </c>
      <c r="B5200" s="8" t="str">
        <f>IF(ISBLANK(D5200),"",VLOOKUP(D5200,'[3]Wheels €'!A:J,3,FALSE))</f>
        <v>15x100</v>
      </c>
      <c r="C5200" s="8" t="str">
        <f>IF(ISBLANK(E5200),"",VLOOKUP(E5200,'[3]Wheels €'!A:J,3,FALSE))</f>
        <v>9x135</v>
      </c>
      <c r="D5200" s="9" t="s">
        <v>187</v>
      </c>
      <c r="E5200" s="9" t="s">
        <v>188</v>
      </c>
      <c r="F5200" s="10" t="s">
        <v>16</v>
      </c>
      <c r="G5200" s="11" t="s">
        <v>158</v>
      </c>
      <c r="H5200" s="12" t="s">
        <v>173</v>
      </c>
      <c r="I5200" s="13" t="s">
        <v>74</v>
      </c>
      <c r="J5200" s="14" t="s">
        <v>246</v>
      </c>
      <c r="K5200" s="238" t="s">
        <v>247</v>
      </c>
      <c r="L5200" s="239" t="s">
        <v>248</v>
      </c>
      <c r="M5200" s="239" t="s">
        <v>249</v>
      </c>
      <c r="N5200" s="239" t="s">
        <v>250</v>
      </c>
      <c r="O5200" s="17" t="str">
        <f t="shared" si="50"/>
        <v>CROSSRIDE FTS-X 29 INTL (w/o tyre)</v>
      </c>
      <c r="P5200" s="18">
        <v>29</v>
      </c>
      <c r="Q5200" s="18" t="s">
        <v>194</v>
      </c>
      <c r="R5200" s="18"/>
      <c r="S5200" s="18"/>
      <c r="T5200" s="19" t="s">
        <v>195</v>
      </c>
      <c r="U5200" s="14" t="s">
        <v>196</v>
      </c>
      <c r="V5200" s="20" t="s">
        <v>197</v>
      </c>
      <c r="W5200" s="13" t="s">
        <v>32</v>
      </c>
      <c r="X5200" s="21" t="s">
        <v>158</v>
      </c>
      <c r="Y5200" s="22" t="s">
        <v>251</v>
      </c>
      <c r="Z5200" s="23">
        <v>240</v>
      </c>
      <c r="AA5200" s="24" t="s">
        <v>213</v>
      </c>
      <c r="AB5200" s="25" t="s">
        <v>42</v>
      </c>
      <c r="AC5200" s="26"/>
      <c r="AD5200" s="23">
        <v>1</v>
      </c>
      <c r="AE5200" s="24" t="s">
        <v>214</v>
      </c>
      <c r="AF5200" s="26" t="s">
        <v>42</v>
      </c>
      <c r="AG5200" s="27" t="s">
        <v>45</v>
      </c>
      <c r="AH5200" s="28">
        <f>IF(ISBLANK(D5200),"0",IF(AG5200="EXW Romania",VLOOKUP(D5200,'[3]Wheels €'!$A:$J,9,FALSE),IF(AG5200="DDP Europe",VLOOKUP(D5200,'[3]Wheels €'!$A:$J,10,FALSE),IF(AG5200="EXW Asia",VLOOKUP(D5200,'[3]Wheels $'!$A:$L,9,FALSE),IF(AG5200="DAP Taiwan &amp; American ports",VLOOKUP(D5200,'[3]Wheels $'!$A:$L,10,FALSE),IF(AG5200="EXW Jalco (Asian Rims)",VLOOKUP(D5200,'[3]Wheels $'!$A:$L,11,FALSE),IF(AG5200="C&amp;F Taiwan (Asian Rims)",VLOOKUP(D5200,'[3]Wheels $'!$A:$L,12,FALSE),"")))))))</f>
        <v>40</v>
      </c>
      <c r="AI5200" s="29">
        <f>IF(ISBLANK(E5200),"0",IF(AG5200="EXW Romania",VLOOKUP(E5200,'[3]Wheels €'!$A:$J,9,FALSE),IF(AG5200="DDP Europe",VLOOKUP(E5200,'[3]Wheels €'!$A:$J,10,FALSE),IF(AG5200="EXW Asia",VLOOKUP(E5200,'[3]Wheels $'!$A:$L,9,FALSE),IF(AG5200="DAP Taiwan &amp; American ports",VLOOKUP(E5200,'[3]Wheels $'!$A:$L,10,FALSE),IF(AG5200="EXW Jalco (Asian Rims)",VLOOKUP(E5200,'[3]Wheels $'!$A:$L,11,FALSE),IF(AG5200="C&amp;F Taiwan (Asian Rims)",VLOOKUP(E5200,'[3]Wheels $'!$A:$L,12,FALSE),"")))))))</f>
        <v>48</v>
      </c>
      <c r="AJ5200" s="30">
        <f t="shared" si="51"/>
        <v>88</v>
      </c>
      <c r="AK5200" s="31">
        <f t="shared" si="57"/>
        <v>48</v>
      </c>
      <c r="AL5200" s="32">
        <f t="shared" si="52"/>
        <v>57.599999999999994</v>
      </c>
      <c r="AM5200" s="33">
        <f t="shared" si="46"/>
        <v>105.6</v>
      </c>
      <c r="AN5200" s="34"/>
      <c r="AO5200" s="35">
        <f t="shared" si="53"/>
        <v>48</v>
      </c>
      <c r="AP5200" s="36">
        <f t="shared" si="53"/>
        <v>57.599999999999994</v>
      </c>
      <c r="AQ5200" s="37">
        <f t="shared" si="47"/>
        <v>105.6</v>
      </c>
      <c r="AR5200" s="38"/>
      <c r="AS5200" s="39">
        <f t="shared" si="54"/>
        <v>48</v>
      </c>
      <c r="AT5200" s="40">
        <f t="shared" si="54"/>
        <v>57.599999999999994</v>
      </c>
      <c r="AU5200" s="41">
        <f t="shared" si="48"/>
        <v>105.6</v>
      </c>
      <c r="AV5200" s="42">
        <f t="shared" si="55"/>
        <v>25344</v>
      </c>
      <c r="AW5200" s="43">
        <f t="shared" si="56"/>
        <v>0</v>
      </c>
      <c r="AX5200" s="44"/>
      <c r="AY5200" s="45">
        <f t="shared" si="49"/>
        <v>0</v>
      </c>
      <c r="AZ5200" s="7"/>
    </row>
    <row r="5201" spans="1:52" ht="105">
      <c r="A5201" s="8" t="str">
        <f>IF(AND(ISBLANK(D5201),ISBLANK(E5201)),"",IF(ISBLANK(D5201),VLOOKUP(E5201,'[3]Wheels €'!$A:$J,2,FALSE),IF(ISBLANK(E5201),VLOOKUP(D5201,'[3]Wheels €'!$A:$J,2,FALSE),VLOOKUP(D5201,'[3]Wheels €'!$A:$J,2,FALSE))))</f>
        <v>CROSSRIDE FTS-X 27,5 INTL (w/o tyre)</v>
      </c>
      <c r="B5201" s="8" t="str">
        <f>IF(ISBLANK(D5201),"",VLOOKUP(D5201,'[3]Wheels €'!A:J,3,FALSE))</f>
        <v>9x100</v>
      </c>
      <c r="C5201" s="8" t="str">
        <f>IF(ISBLANK(E5201),"",VLOOKUP(E5201,'[3]Wheels €'!A:J,3,FALSE))</f>
        <v>9x135</v>
      </c>
      <c r="D5201" s="9" t="s">
        <v>252</v>
      </c>
      <c r="E5201" s="9" t="s">
        <v>200</v>
      </c>
      <c r="F5201" s="10" t="s">
        <v>16</v>
      </c>
      <c r="G5201" s="11" t="s">
        <v>158</v>
      </c>
      <c r="H5201" s="12" t="s">
        <v>173</v>
      </c>
      <c r="I5201" s="13" t="s">
        <v>74</v>
      </c>
      <c r="J5201" s="14" t="s">
        <v>253</v>
      </c>
      <c r="K5201" s="238" t="s">
        <v>254</v>
      </c>
      <c r="L5201" s="239" t="s">
        <v>255</v>
      </c>
      <c r="M5201" s="239" t="s">
        <v>256</v>
      </c>
      <c r="N5201" s="239" t="s">
        <v>257</v>
      </c>
      <c r="O5201" s="17" t="str">
        <f t="shared" si="50"/>
        <v>CROSSRIDE FTS-X 27,5 INTL (w/o tyre)</v>
      </c>
      <c r="P5201" s="18">
        <v>27.5</v>
      </c>
      <c r="Q5201" s="18" t="s">
        <v>194</v>
      </c>
      <c r="R5201" s="18"/>
      <c r="S5201" s="18"/>
      <c r="T5201" s="19" t="s">
        <v>258</v>
      </c>
      <c r="U5201" s="14" t="s">
        <v>196</v>
      </c>
      <c r="V5201" s="20" t="s">
        <v>197</v>
      </c>
      <c r="W5201" s="13" t="s">
        <v>32</v>
      </c>
      <c r="X5201" s="21" t="s">
        <v>158</v>
      </c>
      <c r="Y5201" s="22" t="s">
        <v>259</v>
      </c>
      <c r="Z5201" s="23">
        <v>300</v>
      </c>
      <c r="AA5201" s="24" t="s">
        <v>213</v>
      </c>
      <c r="AB5201" s="25" t="s">
        <v>42</v>
      </c>
      <c r="AC5201" s="26"/>
      <c r="AD5201" s="23">
        <v>1</v>
      </c>
      <c r="AE5201" s="24" t="s">
        <v>214</v>
      </c>
      <c r="AF5201" s="26" t="s">
        <v>42</v>
      </c>
      <c r="AG5201" s="27" t="s">
        <v>45</v>
      </c>
      <c r="AH5201" s="28">
        <f>IF(ISBLANK(D5201),"0",IF(AG5201="EXW Romania",VLOOKUP(D5201,'[3]Wheels €'!$A:$J,9,FALSE),IF(AG5201="DDP Europe",VLOOKUP(D5201,'[3]Wheels €'!$A:$J,10,FALSE),IF(AG5201="EXW Asia",VLOOKUP(D5201,'[3]Wheels $'!$A:$L,9,FALSE),IF(AG5201="DAP Taiwan &amp; American ports",VLOOKUP(D5201,'[3]Wheels $'!$A:$L,10,FALSE),IF(AG5201="EXW Jalco (Asian Rims)",VLOOKUP(D5201,'[3]Wheels $'!$A:$L,11,FALSE),IF(AG5201="C&amp;F Taiwan (Asian Rims)",VLOOKUP(D5201,'[3]Wheels $'!$A:$L,12,FALSE),"")))))))</f>
        <v>40</v>
      </c>
      <c r="AI5201" s="29">
        <f>IF(ISBLANK(E5201),"0",IF(AG5201="EXW Romania",VLOOKUP(E5201,'[3]Wheels €'!$A:$J,9,FALSE),IF(AG5201="DDP Europe",VLOOKUP(E5201,'[3]Wheels €'!$A:$J,10,FALSE),IF(AG5201="EXW Asia",VLOOKUP(E5201,'[3]Wheels $'!$A:$L,9,FALSE),IF(AG5201="DAP Taiwan &amp; American ports",VLOOKUP(E5201,'[3]Wheels $'!$A:$L,10,FALSE),IF(AG5201="EXW Jalco (Asian Rims)",VLOOKUP(E5201,'[3]Wheels $'!$A:$L,11,FALSE),IF(AG5201="C&amp;F Taiwan (Asian Rims)",VLOOKUP(E5201,'[3]Wheels $'!$A:$L,12,FALSE),"")))))))</f>
        <v>48</v>
      </c>
      <c r="AJ5201" s="30">
        <f t="shared" si="51"/>
        <v>88</v>
      </c>
      <c r="AK5201" s="31">
        <f t="shared" si="57"/>
        <v>48</v>
      </c>
      <c r="AL5201" s="32">
        <f t="shared" si="52"/>
        <v>57.599999999999994</v>
      </c>
      <c r="AM5201" s="33">
        <f t="shared" si="46"/>
        <v>105.6</v>
      </c>
      <c r="AN5201" s="34"/>
      <c r="AO5201" s="35">
        <f t="shared" si="53"/>
        <v>48</v>
      </c>
      <c r="AP5201" s="36">
        <f t="shared" si="53"/>
        <v>57.599999999999994</v>
      </c>
      <c r="AQ5201" s="37">
        <f t="shared" si="47"/>
        <v>105.6</v>
      </c>
      <c r="AR5201" s="38"/>
      <c r="AS5201" s="39">
        <f t="shared" si="54"/>
        <v>48</v>
      </c>
      <c r="AT5201" s="40">
        <f t="shared" si="54"/>
        <v>57.599999999999994</v>
      </c>
      <c r="AU5201" s="41">
        <f t="shared" si="48"/>
        <v>105.6</v>
      </c>
      <c r="AV5201" s="42">
        <f t="shared" si="55"/>
        <v>31680</v>
      </c>
      <c r="AW5201" s="43">
        <f t="shared" si="56"/>
        <v>0</v>
      </c>
      <c r="AX5201" s="44"/>
      <c r="AY5201" s="45">
        <f t="shared" si="49"/>
        <v>0</v>
      </c>
      <c r="AZ5201" s="7"/>
    </row>
    <row r="5202" spans="1:52" ht="30">
      <c r="A5202" s="8" t="str">
        <f>IF(AND(ISBLANK(D5202),ISBLANK(E5202)),"",IF(ISBLANK(D5202),VLOOKUP(E5202,'[3]Wheels €'!$A:$J,2,FALSE),IF(ISBLANK(E5202),VLOOKUP(D5202,'[3]Wheels €'!$A:$J,2,FALSE),VLOOKUP(D5202,'[3]Wheels €'!$A:$J,2,FALSE))))</f>
        <v>CROSSMAX 29</v>
      </c>
      <c r="B5202" s="8" t="str">
        <f>IF(ISBLANK(D5202),"",VLOOKUP(D5202,'[3]Wheels €'!A:J,3,FALSE))</f>
        <v>Boost 15x110</v>
      </c>
      <c r="C5202" s="8" t="str">
        <f>IF(ISBLANK(E5202),"",VLOOKUP(E5202,'[3]Wheels €'!A:J,3,FALSE))</f>
        <v>9x135</v>
      </c>
      <c r="D5202" s="9" t="s">
        <v>181</v>
      </c>
      <c r="E5202" s="9" t="s">
        <v>260</v>
      </c>
      <c r="F5202" s="10" t="s">
        <v>16</v>
      </c>
      <c r="G5202" s="11" t="s">
        <v>158</v>
      </c>
      <c r="H5202" s="12" t="s">
        <v>173</v>
      </c>
      <c r="I5202" s="13" t="s">
        <v>74</v>
      </c>
      <c r="J5202" s="14" t="s">
        <v>261</v>
      </c>
      <c r="K5202" s="238" t="s">
        <v>262</v>
      </c>
      <c r="L5202" s="239" t="s">
        <v>263</v>
      </c>
      <c r="M5202" s="239" t="s">
        <v>264</v>
      </c>
      <c r="N5202" s="239" t="s">
        <v>265</v>
      </c>
      <c r="O5202" s="17" t="str">
        <f t="shared" si="50"/>
        <v>CROSSMAX 29</v>
      </c>
      <c r="P5202" s="18">
        <v>29</v>
      </c>
      <c r="Q5202" s="18" t="s">
        <v>194</v>
      </c>
      <c r="R5202" s="18"/>
      <c r="S5202" s="18"/>
      <c r="T5202" s="19" t="s">
        <v>195</v>
      </c>
      <c r="U5202" s="14" t="s">
        <v>196</v>
      </c>
      <c r="V5202" s="20" t="s">
        <v>197</v>
      </c>
      <c r="W5202" s="13" t="s">
        <v>32</v>
      </c>
      <c r="X5202" s="21" t="s">
        <v>158</v>
      </c>
      <c r="Y5202" s="22" t="s">
        <v>241</v>
      </c>
      <c r="Z5202" s="23">
        <v>200</v>
      </c>
      <c r="AA5202" s="24" t="s">
        <v>213</v>
      </c>
      <c r="AB5202" s="25" t="s">
        <v>42</v>
      </c>
      <c r="AC5202" s="26"/>
      <c r="AD5202" s="23">
        <v>1</v>
      </c>
      <c r="AE5202" s="24" t="s">
        <v>214</v>
      </c>
      <c r="AF5202" s="26" t="s">
        <v>42</v>
      </c>
      <c r="AG5202" s="27" t="s">
        <v>45</v>
      </c>
      <c r="AH5202" s="28">
        <f>IF(ISBLANK(D5202),"0",IF(AG5202="EXW Romania",VLOOKUP(D5202,'[3]Wheels €'!$A:$J,9,FALSE),IF(AG5202="DDP Europe",VLOOKUP(D5202,'[3]Wheels €'!$A:$J,10,FALSE),IF(AG5202="EXW Asia",VLOOKUP(D5202,'[3]Wheels $'!$A:$L,9,FALSE),IF(AG5202="DAP Taiwan &amp; American ports",VLOOKUP(D5202,'[3]Wheels $'!$A:$L,10,FALSE),IF(AG5202="EXW Jalco (Asian Rims)",VLOOKUP(D5202,'[3]Wheels $'!$A:$L,11,FALSE),IF(AG5202="C&amp;F Taiwan (Asian Rims)",VLOOKUP(D5202,'[3]Wheels $'!$A:$L,12,FALSE),"")))))))</f>
        <v>58</v>
      </c>
      <c r="AI5202" s="29">
        <f>IF(ISBLANK(E5202),"0",IF(AG5202="EXW Romania",VLOOKUP(E5202,'[3]Wheels €'!$A:$J,9,FALSE),IF(AG5202="DDP Europe",VLOOKUP(E5202,'[3]Wheels €'!$A:$J,10,FALSE),IF(AG5202="EXW Asia",VLOOKUP(E5202,'[3]Wheels $'!$A:$L,9,FALSE),IF(AG5202="DAP Taiwan &amp; American ports",VLOOKUP(E5202,'[3]Wheels $'!$A:$L,10,FALSE),IF(AG5202="EXW Jalco (Asian Rims)",VLOOKUP(E5202,'[3]Wheels $'!$A:$L,11,FALSE),IF(AG5202="C&amp;F Taiwan (Asian Rims)",VLOOKUP(E5202,'[3]Wheels $'!$A:$L,12,FALSE),"")))))))</f>
        <v>71</v>
      </c>
      <c r="AJ5202" s="30">
        <f t="shared" si="51"/>
        <v>129</v>
      </c>
      <c r="AK5202" s="31">
        <f t="shared" si="57"/>
        <v>69.599999999999994</v>
      </c>
      <c r="AL5202" s="32">
        <f t="shared" si="52"/>
        <v>85.2</v>
      </c>
      <c r="AM5202" s="33">
        <f t="shared" si="46"/>
        <v>154.80000000000001</v>
      </c>
      <c r="AN5202" s="34"/>
      <c r="AO5202" s="35">
        <f t="shared" si="53"/>
        <v>69.599999999999994</v>
      </c>
      <c r="AP5202" s="36">
        <f t="shared" si="53"/>
        <v>85.2</v>
      </c>
      <c r="AQ5202" s="37">
        <f t="shared" si="47"/>
        <v>154.80000000000001</v>
      </c>
      <c r="AR5202" s="38"/>
      <c r="AS5202" s="39">
        <f t="shared" si="54"/>
        <v>69.599999999999994</v>
      </c>
      <c r="AT5202" s="40">
        <f t="shared" si="54"/>
        <v>85.2</v>
      </c>
      <c r="AU5202" s="41">
        <f t="shared" si="48"/>
        <v>154.80000000000001</v>
      </c>
      <c r="AV5202" s="42">
        <f t="shared" si="55"/>
        <v>30960.000000000004</v>
      </c>
      <c r="AW5202" s="43">
        <f t="shared" si="56"/>
        <v>0</v>
      </c>
      <c r="AX5202" s="44"/>
      <c r="AY5202" s="45">
        <f t="shared" si="49"/>
        <v>0</v>
      </c>
      <c r="AZ5202" s="7"/>
    </row>
    <row r="5203" spans="1:52" ht="30">
      <c r="A5203" s="8" t="str">
        <f>IF(AND(ISBLANK(D5203),ISBLANK(E5203)),"",IF(ISBLANK(D5203),VLOOKUP(E5203,'[3]Wheels €'!$A:$J,2,FALSE),IF(ISBLANK(E5203),VLOOKUP(D5203,'[3]Wheels €'!$A:$J,2,FALSE),VLOOKUP(D5203,'[3]Wheels €'!$A:$J,2,FALSE))))</f>
        <v>CROSSMAX 29</v>
      </c>
      <c r="B5203" s="8" t="str">
        <f>IF(ISBLANK(D5203),"",VLOOKUP(D5203,'[3]Wheels €'!A:J,3,FALSE))</f>
        <v>Boost 15x110</v>
      </c>
      <c r="C5203" s="8" t="str">
        <f>IF(ISBLANK(E5203),"",VLOOKUP(E5203,'[3]Wheels €'!A:J,3,FALSE))</f>
        <v>12x142</v>
      </c>
      <c r="D5203" s="9" t="s">
        <v>181</v>
      </c>
      <c r="E5203" s="9" t="s">
        <v>157</v>
      </c>
      <c r="F5203" s="10" t="s">
        <v>16</v>
      </c>
      <c r="G5203" s="11" t="s">
        <v>158</v>
      </c>
      <c r="H5203" s="12" t="s">
        <v>173</v>
      </c>
      <c r="I5203" s="13" t="s">
        <v>74</v>
      </c>
      <c r="J5203" s="14" t="s">
        <v>266</v>
      </c>
      <c r="K5203" s="238" t="s">
        <v>262</v>
      </c>
      <c r="L5203" s="239" t="s">
        <v>267</v>
      </c>
      <c r="M5203" s="239" t="s">
        <v>264</v>
      </c>
      <c r="N5203" s="239" t="s">
        <v>268</v>
      </c>
      <c r="O5203" s="17" t="str">
        <f t="shared" si="50"/>
        <v>CROSSMAX 29</v>
      </c>
      <c r="P5203" s="18">
        <v>29</v>
      </c>
      <c r="Q5203" s="18" t="s">
        <v>194</v>
      </c>
      <c r="R5203" s="18"/>
      <c r="S5203" s="18"/>
      <c r="T5203" s="19" t="s">
        <v>195</v>
      </c>
      <c r="U5203" s="14" t="s">
        <v>108</v>
      </c>
      <c r="V5203" s="20" t="s">
        <v>197</v>
      </c>
      <c r="W5203" s="13" t="s">
        <v>32</v>
      </c>
      <c r="X5203" s="21" t="s">
        <v>158</v>
      </c>
      <c r="Y5203" s="22" t="s">
        <v>241</v>
      </c>
      <c r="Z5203" s="23">
        <v>200</v>
      </c>
      <c r="AA5203" s="24" t="s">
        <v>213</v>
      </c>
      <c r="AB5203" s="25" t="s">
        <v>42</v>
      </c>
      <c r="AC5203" s="26"/>
      <c r="AD5203" s="23">
        <v>1</v>
      </c>
      <c r="AE5203" s="24" t="s">
        <v>214</v>
      </c>
      <c r="AF5203" s="26" t="s">
        <v>42</v>
      </c>
      <c r="AG5203" s="27" t="s">
        <v>45</v>
      </c>
      <c r="AH5203" s="28">
        <f>IF(ISBLANK(D5203),"0",IF(AG5203="EXW Romania",VLOOKUP(D5203,'[3]Wheels €'!$A:$J,9,FALSE),IF(AG5203="DDP Europe",VLOOKUP(D5203,'[3]Wheels €'!$A:$J,10,FALSE),IF(AG5203="EXW Asia",VLOOKUP(D5203,'[3]Wheels $'!$A:$L,9,FALSE),IF(AG5203="DAP Taiwan &amp; American ports",VLOOKUP(D5203,'[3]Wheels $'!$A:$L,10,FALSE),IF(AG5203="EXW Jalco (Asian Rims)",VLOOKUP(D5203,'[3]Wheels $'!$A:$L,11,FALSE),IF(AG5203="C&amp;F Taiwan (Asian Rims)",VLOOKUP(D5203,'[3]Wheels $'!$A:$L,12,FALSE),"")))))))</f>
        <v>58</v>
      </c>
      <c r="AI5203" s="29">
        <f>IF(ISBLANK(E5203),"0",IF(AG5203="EXW Romania",VLOOKUP(E5203,'[3]Wheels €'!$A:$J,9,FALSE),IF(AG5203="DDP Europe",VLOOKUP(E5203,'[3]Wheels €'!$A:$J,10,FALSE),IF(AG5203="EXW Asia",VLOOKUP(E5203,'[3]Wheels $'!$A:$L,9,FALSE),IF(AG5203="DAP Taiwan &amp; American ports",VLOOKUP(E5203,'[3]Wheels $'!$A:$L,10,FALSE),IF(AG5203="EXW Jalco (Asian Rims)",VLOOKUP(E5203,'[3]Wheels $'!$A:$L,11,FALSE),IF(AG5203="C&amp;F Taiwan (Asian Rims)",VLOOKUP(E5203,'[3]Wheels $'!$A:$L,12,FALSE),"")))))))</f>
        <v>71</v>
      </c>
      <c r="AJ5203" s="30">
        <f t="shared" si="51"/>
        <v>129</v>
      </c>
      <c r="AK5203" s="31">
        <f t="shared" si="57"/>
        <v>69.599999999999994</v>
      </c>
      <c r="AL5203" s="32">
        <f t="shared" si="52"/>
        <v>85.2</v>
      </c>
      <c r="AM5203" s="33">
        <f t="shared" si="46"/>
        <v>154.80000000000001</v>
      </c>
      <c r="AN5203" s="34"/>
      <c r="AO5203" s="35">
        <f t="shared" si="53"/>
        <v>69.599999999999994</v>
      </c>
      <c r="AP5203" s="36">
        <f t="shared" si="53"/>
        <v>85.2</v>
      </c>
      <c r="AQ5203" s="37">
        <f t="shared" si="47"/>
        <v>154.80000000000001</v>
      </c>
      <c r="AR5203" s="38"/>
      <c r="AS5203" s="39">
        <f t="shared" si="54"/>
        <v>69.599999999999994</v>
      </c>
      <c r="AT5203" s="40">
        <f t="shared" si="54"/>
        <v>85.2</v>
      </c>
      <c r="AU5203" s="41">
        <f t="shared" si="48"/>
        <v>154.80000000000001</v>
      </c>
      <c r="AV5203" s="42">
        <f t="shared" si="55"/>
        <v>30960.000000000004</v>
      </c>
      <c r="AW5203" s="43">
        <f t="shared" si="56"/>
        <v>0</v>
      </c>
      <c r="AX5203" s="44"/>
      <c r="AY5203" s="45">
        <f t="shared" si="49"/>
        <v>0</v>
      </c>
      <c r="AZ5203" s="7"/>
    </row>
    <row r="5204" spans="1:52" ht="165">
      <c r="A5204" s="8" t="str">
        <f>IF(AND(ISBLANK(D5204),ISBLANK(E5204)),"",IF(ISBLANK(D5204),VLOOKUP(E5204,'[3]Wheels €'!$A:$J,2,FALSE),IF(ISBLANK(E5204),VLOOKUP(D5204,'[3]Wheels €'!$A:$J,2,FALSE),VLOOKUP(D5204,'[3]Wheels €'!$A:$J,2,FALSE))))</f>
        <v>XA 29 INTL</v>
      </c>
      <c r="B5204" s="8" t="str">
        <f>IF(ISBLANK(D5204),"",VLOOKUP(D5204,'[3]Wheels €'!A:J,3,FALSE))</f>
        <v>Boost 15x110</v>
      </c>
      <c r="C5204" s="8" t="str">
        <f>IF(ISBLANK(E5204),"",VLOOKUP(E5204,'[3]Wheels €'!A:J,3,FALSE))</f>
        <v>12x142</v>
      </c>
      <c r="D5204" s="9" t="s">
        <v>269</v>
      </c>
      <c r="E5204" s="9" t="s">
        <v>270</v>
      </c>
      <c r="F5204" s="10" t="s">
        <v>16</v>
      </c>
      <c r="G5204" s="11" t="s">
        <v>158</v>
      </c>
      <c r="H5204" s="12" t="s">
        <v>173</v>
      </c>
      <c r="I5204" s="13" t="s">
        <v>74</v>
      </c>
      <c r="J5204" s="14" t="s">
        <v>271</v>
      </c>
      <c r="K5204" s="238" t="s">
        <v>272</v>
      </c>
      <c r="L5204" s="239" t="s">
        <v>273</v>
      </c>
      <c r="M5204" s="239" t="s">
        <v>274</v>
      </c>
      <c r="N5204" s="239" t="s">
        <v>275</v>
      </c>
      <c r="O5204" s="17" t="str">
        <f t="shared" si="50"/>
        <v>XA 29 INTL</v>
      </c>
      <c r="P5204" s="18">
        <v>29</v>
      </c>
      <c r="Q5204" s="18" t="s">
        <v>194</v>
      </c>
      <c r="R5204" s="18"/>
      <c r="S5204" s="18"/>
      <c r="T5204" s="19" t="s">
        <v>195</v>
      </c>
      <c r="U5204" s="14" t="s">
        <v>108</v>
      </c>
      <c r="V5204" s="20" t="s">
        <v>197</v>
      </c>
      <c r="W5204" s="13" t="s">
        <v>32</v>
      </c>
      <c r="X5204" s="21" t="s">
        <v>158</v>
      </c>
      <c r="Y5204" s="22" t="s">
        <v>276</v>
      </c>
      <c r="Z5204" s="23">
        <v>300</v>
      </c>
      <c r="AA5204" s="24" t="s">
        <v>213</v>
      </c>
      <c r="AB5204" s="25" t="s">
        <v>42</v>
      </c>
      <c r="AC5204" s="26"/>
      <c r="AD5204" s="23">
        <v>1</v>
      </c>
      <c r="AE5204" s="24" t="s">
        <v>214</v>
      </c>
      <c r="AF5204" s="26" t="s">
        <v>42</v>
      </c>
      <c r="AG5204" s="27" t="s">
        <v>45</v>
      </c>
      <c r="AH5204" s="28">
        <f>IF(ISBLANK(D5204),"0",IF(AG5204="EXW Romania",VLOOKUP(D5204,'[3]Wheels €'!$A:$J,9,FALSE),IF(AG5204="DDP Europe",VLOOKUP(D5204,'[3]Wheels €'!$A:$J,10,FALSE),IF(AG5204="EXW Asia",VLOOKUP(D5204,'[3]Wheels $'!$A:$L,9,FALSE),IF(AG5204="DAP Taiwan &amp; American ports",VLOOKUP(D5204,'[3]Wheels $'!$A:$L,10,FALSE),IF(AG5204="EXW Jalco (Asian Rims)",VLOOKUP(D5204,'[3]Wheels $'!$A:$L,11,FALSE),IF(AG5204="C&amp;F Taiwan (Asian Rims)",VLOOKUP(D5204,'[3]Wheels $'!$A:$L,12,FALSE),"")))))))</f>
        <v>58</v>
      </c>
      <c r="AI5204" s="29">
        <f>IF(ISBLANK(E5204),"0",IF(AG5204="EXW Romania",VLOOKUP(E5204,'[3]Wheels €'!$A:$J,9,FALSE),IF(AG5204="DDP Europe",VLOOKUP(E5204,'[3]Wheels €'!$A:$J,10,FALSE),IF(AG5204="EXW Asia",VLOOKUP(E5204,'[3]Wheels $'!$A:$L,9,FALSE),IF(AG5204="DAP Taiwan &amp; American ports",VLOOKUP(E5204,'[3]Wheels $'!$A:$L,10,FALSE),IF(AG5204="EXW Jalco (Asian Rims)",VLOOKUP(E5204,'[3]Wheels $'!$A:$L,11,FALSE),IF(AG5204="C&amp;F Taiwan (Asian Rims)",VLOOKUP(E5204,'[3]Wheels $'!$A:$L,12,FALSE),"")))))))</f>
        <v>71</v>
      </c>
      <c r="AJ5204" s="30">
        <f t="shared" si="51"/>
        <v>129</v>
      </c>
      <c r="AK5204" s="31">
        <f t="shared" si="57"/>
        <v>69.599999999999994</v>
      </c>
      <c r="AL5204" s="32">
        <f t="shared" si="52"/>
        <v>85.2</v>
      </c>
      <c r="AM5204" s="33">
        <f t="shared" si="46"/>
        <v>154.80000000000001</v>
      </c>
      <c r="AN5204" s="34"/>
      <c r="AO5204" s="35">
        <f t="shared" si="53"/>
        <v>69.599999999999994</v>
      </c>
      <c r="AP5204" s="36">
        <f t="shared" si="53"/>
        <v>85.2</v>
      </c>
      <c r="AQ5204" s="37">
        <f t="shared" si="47"/>
        <v>154.80000000000001</v>
      </c>
      <c r="AR5204" s="38"/>
      <c r="AS5204" s="39">
        <f t="shared" si="54"/>
        <v>69.599999999999994</v>
      </c>
      <c r="AT5204" s="40">
        <f t="shared" si="54"/>
        <v>85.2</v>
      </c>
      <c r="AU5204" s="41">
        <f t="shared" si="48"/>
        <v>154.80000000000001</v>
      </c>
      <c r="AV5204" s="42">
        <f t="shared" si="55"/>
        <v>46440</v>
      </c>
      <c r="AW5204" s="43">
        <f t="shared" si="56"/>
        <v>0</v>
      </c>
      <c r="AX5204" s="44"/>
      <c r="AY5204" s="45">
        <f t="shared" si="49"/>
        <v>0</v>
      </c>
      <c r="AZ5204" s="7"/>
    </row>
    <row r="5205" spans="1:52" ht="30">
      <c r="A5205" s="8" t="str">
        <f>IF(AND(ISBLANK(D5205),ISBLANK(E5205)),"",IF(ISBLANK(D5205),VLOOKUP(E5205,'[3]Wheels €'!$A:$J,2,FALSE),IF(ISBLANK(E5205),VLOOKUP(D5205,'[3]Wheels €'!$A:$J,2,FALSE),VLOOKUP(D5205,'[3]Wheels €'!$A:$J,2,FALSE))))</f>
        <v>COSMIC ELITE (w/o tyre)</v>
      </c>
      <c r="B5205" s="8" t="str">
        <f>IF(ISBLANK(D5205),"",VLOOKUP(D5205,'[3]Wheels €'!A:J,3,FALSE))</f>
        <v>9x100</v>
      </c>
      <c r="C5205" s="8" t="str">
        <f>IF(ISBLANK(E5205),"",VLOOKUP(E5205,'[3]Wheels €'!A:J,3,FALSE))</f>
        <v>10x130</v>
      </c>
      <c r="D5205" s="9" t="s">
        <v>277</v>
      </c>
      <c r="E5205" s="9" t="s">
        <v>278</v>
      </c>
      <c r="F5205" s="10" t="s">
        <v>16</v>
      </c>
      <c r="G5205" s="11" t="s">
        <v>158</v>
      </c>
      <c r="H5205" s="12" t="s">
        <v>173</v>
      </c>
      <c r="I5205" s="13" t="s">
        <v>90</v>
      </c>
      <c r="J5205" s="14" t="s">
        <v>279</v>
      </c>
      <c r="K5205" s="238" t="s">
        <v>280</v>
      </c>
      <c r="L5205" s="239" t="s">
        <v>281</v>
      </c>
      <c r="M5205" s="239" t="s">
        <v>282</v>
      </c>
      <c r="N5205" s="239" t="s">
        <v>283</v>
      </c>
      <c r="O5205" s="17" t="str">
        <f t="shared" si="50"/>
        <v>COSMIC ELITE (w/o tyre)</v>
      </c>
      <c r="P5205" s="8">
        <v>28</v>
      </c>
      <c r="Q5205" s="8"/>
      <c r="R5205" s="8" t="s">
        <v>194</v>
      </c>
      <c r="S5205" s="8"/>
      <c r="T5205" s="241" t="s">
        <v>107</v>
      </c>
      <c r="U5205" s="241" t="s">
        <v>108</v>
      </c>
      <c r="V5205" s="246" t="s">
        <v>109</v>
      </c>
      <c r="W5205" s="8" t="s">
        <v>32</v>
      </c>
      <c r="X5205" s="241" t="s">
        <v>158</v>
      </c>
      <c r="Y5205" s="241" t="s">
        <v>284</v>
      </c>
      <c r="Z5205" s="226">
        <v>200</v>
      </c>
      <c r="AA5205" s="244" t="s">
        <v>213</v>
      </c>
      <c r="AB5205" s="25" t="s">
        <v>42</v>
      </c>
      <c r="AC5205" s="26"/>
      <c r="AD5205" s="23">
        <v>1</v>
      </c>
      <c r="AE5205" s="24" t="s">
        <v>214</v>
      </c>
      <c r="AF5205" s="26" t="s">
        <v>42</v>
      </c>
      <c r="AG5205" s="27" t="s">
        <v>45</v>
      </c>
      <c r="AH5205" s="28">
        <f>IF(ISBLANK(D5205),"0",IF(AG5205="EXW Romania",VLOOKUP(D5205,'[3]Wheels €'!$A:$J,9,FALSE),IF(AG5205="DDP Europe",VLOOKUP(D5205,'[3]Wheels €'!$A:$J,10,FALSE),IF(AG5205="EXW Asia",VLOOKUP(D5205,'[3]Wheels $'!$A:$L,9,FALSE),IF(AG5205="DAP Taiwan &amp; American ports",VLOOKUP(D5205,'[3]Wheels $'!$A:$L,10,FALSE),IF(AG5205="EXW Jalco (Asian Rims)",VLOOKUP(D5205,'[3]Wheels $'!$A:$L,11,FALSE),IF(AG5205="C&amp;F Taiwan (Asian Rims)",VLOOKUP(D5205,'[3]Wheels $'!$A:$L,12,FALSE),"")))))))</f>
        <v>75</v>
      </c>
      <c r="AI5205" s="29">
        <f>IF(ISBLANK(E5205),"0",IF(AG5205="EXW Romania",VLOOKUP(E5205,'[3]Wheels €'!$A:$J,9,FALSE),IF(AG5205="DDP Europe",VLOOKUP(E5205,'[3]Wheels €'!$A:$J,10,FALSE),IF(AG5205="EXW Asia",VLOOKUP(E5205,'[3]Wheels $'!$A:$L,9,FALSE),IF(AG5205="DAP Taiwan &amp; American ports",VLOOKUP(E5205,'[3]Wheels $'!$A:$L,10,FALSE),IF(AG5205="EXW Jalco (Asian Rims)",VLOOKUP(E5205,'[3]Wheels $'!$A:$L,11,FALSE),IF(AG5205="C&amp;F Taiwan (Asian Rims)",VLOOKUP(E5205,'[3]Wheels $'!$A:$L,12,FALSE),"")))))))</f>
        <v>93</v>
      </c>
      <c r="AJ5205" s="30">
        <f t="shared" si="51"/>
        <v>168</v>
      </c>
      <c r="AK5205" s="31">
        <f t="shared" si="57"/>
        <v>90</v>
      </c>
      <c r="AL5205" s="32">
        <f t="shared" si="52"/>
        <v>111.6</v>
      </c>
      <c r="AM5205" s="33">
        <f t="shared" si="46"/>
        <v>201.6</v>
      </c>
      <c r="AN5205" s="34"/>
      <c r="AO5205" s="35">
        <f t="shared" si="53"/>
        <v>90</v>
      </c>
      <c r="AP5205" s="36">
        <f t="shared" si="53"/>
        <v>111.6</v>
      </c>
      <c r="AQ5205" s="37">
        <f t="shared" si="47"/>
        <v>201.6</v>
      </c>
      <c r="AR5205" s="38"/>
      <c r="AS5205" s="39">
        <f t="shared" si="54"/>
        <v>90</v>
      </c>
      <c r="AT5205" s="40">
        <f t="shared" si="54"/>
        <v>111.6</v>
      </c>
      <c r="AU5205" s="41">
        <f t="shared" si="48"/>
        <v>201.6</v>
      </c>
      <c r="AV5205" s="42">
        <f t="shared" si="55"/>
        <v>40320</v>
      </c>
      <c r="AW5205" s="43">
        <f t="shared" si="56"/>
        <v>0</v>
      </c>
      <c r="AX5205" s="44"/>
      <c r="AY5205" s="45">
        <f t="shared" si="49"/>
        <v>0</v>
      </c>
      <c r="AZ5205" s="7"/>
    </row>
    <row r="5206" spans="1:52" ht="150">
      <c r="A5206" s="8" t="str">
        <f>IF(AND(ISBLANK(D5206),ISBLANK(E5206)),"",IF(ISBLANK(D5206),VLOOKUP(E5206,'[3]Wheels €'!$A:$J,2,FALSE),IF(ISBLANK(E5206),VLOOKUP(D5206,'[3]Wheels €'!$A:$J,2,FALSE),VLOOKUP(D5206,'[3]Wheels €'!$A:$J,2,FALSE))))</f>
        <v>XA 27,5 INTL</v>
      </c>
      <c r="B5206" s="8" t="str">
        <f>IF(ISBLANK(D5206),"",VLOOKUP(D5206,'[3]Wheels €'!A:J,3,FALSE))</f>
        <v>Boost 15x110</v>
      </c>
      <c r="C5206" s="8" t="str">
        <f>IF(ISBLANK(E5206),"",VLOOKUP(E5206,'[3]Wheels €'!A:J,3,FALSE))</f>
        <v>Boost 12x148</v>
      </c>
      <c r="D5206" s="9" t="s">
        <v>285</v>
      </c>
      <c r="E5206" s="9" t="s">
        <v>286</v>
      </c>
      <c r="F5206" s="10" t="s">
        <v>16</v>
      </c>
      <c r="G5206" s="11" t="s">
        <v>158</v>
      </c>
      <c r="H5206" s="12" t="s">
        <v>173</v>
      </c>
      <c r="I5206" s="13" t="s">
        <v>74</v>
      </c>
      <c r="J5206" s="14" t="s">
        <v>287</v>
      </c>
      <c r="K5206" s="238" t="s">
        <v>288</v>
      </c>
      <c r="L5206" s="239" t="s">
        <v>289</v>
      </c>
      <c r="M5206" s="239" t="s">
        <v>290</v>
      </c>
      <c r="N5206" s="239" t="s">
        <v>291</v>
      </c>
      <c r="O5206" s="17" t="str">
        <f t="shared" si="50"/>
        <v>XA 27,5 INTL</v>
      </c>
      <c r="P5206" s="18">
        <v>27.5</v>
      </c>
      <c r="Q5206" s="18" t="s">
        <v>194</v>
      </c>
      <c r="R5206" s="18"/>
      <c r="S5206" s="18"/>
      <c r="T5206" s="19" t="s">
        <v>195</v>
      </c>
      <c r="U5206" s="14" t="s">
        <v>211</v>
      </c>
      <c r="V5206" s="20" t="s">
        <v>197</v>
      </c>
      <c r="W5206" s="13" t="s">
        <v>32</v>
      </c>
      <c r="X5206" s="21" t="s">
        <v>158</v>
      </c>
      <c r="Y5206" s="22" t="s">
        <v>292</v>
      </c>
      <c r="Z5206" s="23">
        <v>300</v>
      </c>
      <c r="AA5206" s="24" t="s">
        <v>213</v>
      </c>
      <c r="AB5206" s="25" t="s">
        <v>42</v>
      </c>
      <c r="AC5206" s="26"/>
      <c r="AD5206" s="23">
        <v>1</v>
      </c>
      <c r="AE5206" s="24" t="s">
        <v>214</v>
      </c>
      <c r="AF5206" s="26" t="s">
        <v>42</v>
      </c>
      <c r="AG5206" s="27" t="s">
        <v>45</v>
      </c>
      <c r="AH5206" s="28">
        <f>IF(ISBLANK(D5206),"0",IF(AG5206="EXW Romania",VLOOKUP(D5206,'[3]Wheels €'!$A:$J,9,FALSE),IF(AG5206="DDP Europe",VLOOKUP(D5206,'[3]Wheels €'!$A:$J,10,FALSE),IF(AG5206="EXW Asia",VLOOKUP(D5206,'[3]Wheels $'!$A:$L,9,FALSE),IF(AG5206="DAP Taiwan &amp; American ports",VLOOKUP(D5206,'[3]Wheels $'!$A:$L,10,FALSE),IF(AG5206="EXW Jalco (Asian Rims)",VLOOKUP(D5206,'[3]Wheels $'!$A:$L,11,FALSE),IF(AG5206="C&amp;F Taiwan (Asian Rims)",VLOOKUP(D5206,'[3]Wheels $'!$A:$L,12,FALSE),"")))))))</f>
        <v>58</v>
      </c>
      <c r="AI5206" s="29">
        <f>IF(ISBLANK(E5206),"0",IF(AG5206="EXW Romania",VLOOKUP(E5206,'[3]Wheels €'!$A:$J,9,FALSE),IF(AG5206="DDP Europe",VLOOKUP(E5206,'[3]Wheels €'!$A:$J,10,FALSE),IF(AG5206="EXW Asia",VLOOKUP(E5206,'[3]Wheels $'!$A:$L,9,FALSE),IF(AG5206="DAP Taiwan &amp; American ports",VLOOKUP(E5206,'[3]Wheels $'!$A:$L,10,FALSE),IF(AG5206="EXW Jalco (Asian Rims)",VLOOKUP(E5206,'[3]Wheels $'!$A:$L,11,FALSE),IF(AG5206="C&amp;F Taiwan (Asian Rims)",VLOOKUP(E5206,'[3]Wheels $'!$A:$L,12,FALSE),"")))))))</f>
        <v>71</v>
      </c>
      <c r="AJ5206" s="30">
        <f t="shared" si="51"/>
        <v>129</v>
      </c>
      <c r="AK5206" s="31">
        <f t="shared" si="57"/>
        <v>69.599999999999994</v>
      </c>
      <c r="AL5206" s="32">
        <f t="shared" si="52"/>
        <v>85.2</v>
      </c>
      <c r="AM5206" s="33">
        <f t="shared" si="46"/>
        <v>154.80000000000001</v>
      </c>
      <c r="AN5206" s="34"/>
      <c r="AO5206" s="35">
        <f t="shared" si="53"/>
        <v>69.599999999999994</v>
      </c>
      <c r="AP5206" s="36">
        <f t="shared" si="53"/>
        <v>85.2</v>
      </c>
      <c r="AQ5206" s="37">
        <f t="shared" si="47"/>
        <v>154.80000000000001</v>
      </c>
      <c r="AR5206" s="38"/>
      <c r="AS5206" s="39">
        <f t="shared" si="54"/>
        <v>69.599999999999994</v>
      </c>
      <c r="AT5206" s="40">
        <f t="shared" si="54"/>
        <v>85.2</v>
      </c>
      <c r="AU5206" s="41">
        <f t="shared" si="48"/>
        <v>154.80000000000001</v>
      </c>
      <c r="AV5206" s="42">
        <f t="shared" si="55"/>
        <v>46440</v>
      </c>
      <c r="AW5206" s="43">
        <f t="shared" si="56"/>
        <v>0</v>
      </c>
      <c r="AX5206" s="44"/>
      <c r="AY5206" s="45">
        <f t="shared" si="49"/>
        <v>0</v>
      </c>
      <c r="AZ5206" s="7"/>
    </row>
    <row r="5207" spans="1:52" ht="105">
      <c r="A5207" s="8" t="str">
        <f>IF(AND(ISBLANK(D5207),ISBLANK(E5207)),"",IF(ISBLANK(D5207),VLOOKUP(E5207,'[3]Wheels €'!$A:$J,2,FALSE),IF(ISBLANK(E5207),VLOOKUP(D5207,'[3]Wheels €'!$A:$J,2,FALSE),VLOOKUP(D5207,'[3]Wheels €'!$A:$J,2,FALSE))))</f>
        <v>CROSSRIDE FTS-X 27,5 INTL (w/o tyre)</v>
      </c>
      <c r="B5207" s="8" t="str">
        <f>IF(ISBLANK(D5207),"",VLOOKUP(D5207,'[3]Wheels €'!A:J,3,FALSE))</f>
        <v>15x100</v>
      </c>
      <c r="C5207" s="8" t="str">
        <f>IF(ISBLANK(E5207),"",VLOOKUP(E5207,'[3]Wheels €'!A:J,3,FALSE))</f>
        <v>9x135</v>
      </c>
      <c r="D5207" s="247" t="s">
        <v>199</v>
      </c>
      <c r="E5207" s="247" t="s">
        <v>200</v>
      </c>
      <c r="F5207" s="10" t="s">
        <v>16</v>
      </c>
      <c r="G5207" s="11" t="s">
        <v>158</v>
      </c>
      <c r="H5207" s="12" t="s">
        <v>173</v>
      </c>
      <c r="I5207" s="13" t="s">
        <v>74</v>
      </c>
      <c r="J5207" s="14" t="s">
        <v>246</v>
      </c>
      <c r="K5207" s="238" t="s">
        <v>293</v>
      </c>
      <c r="L5207" s="239" t="s">
        <v>294</v>
      </c>
      <c r="M5207" s="239" t="s">
        <v>295</v>
      </c>
      <c r="N5207" s="239" t="s">
        <v>296</v>
      </c>
      <c r="O5207" s="17" t="str">
        <f t="shared" si="50"/>
        <v>CROSSRIDE FTS-X 27,5 INTL (w/o tyre)</v>
      </c>
      <c r="P5207" s="18">
        <v>27.5</v>
      </c>
      <c r="Q5207" s="18" t="s">
        <v>194</v>
      </c>
      <c r="R5207" s="18"/>
      <c r="S5207" s="18"/>
      <c r="T5207" s="19" t="s">
        <v>195</v>
      </c>
      <c r="U5207" s="14" t="s">
        <v>196</v>
      </c>
      <c r="V5207" s="20" t="s">
        <v>197</v>
      </c>
      <c r="W5207" s="13" t="s">
        <v>32</v>
      </c>
      <c r="X5207" s="21" t="s">
        <v>158</v>
      </c>
      <c r="Y5207" s="22" t="s">
        <v>251</v>
      </c>
      <c r="Z5207" s="23">
        <v>160</v>
      </c>
      <c r="AA5207" s="24" t="s">
        <v>213</v>
      </c>
      <c r="AB5207" s="25" t="s">
        <v>42</v>
      </c>
      <c r="AC5207" s="26"/>
      <c r="AD5207" s="23">
        <v>1</v>
      </c>
      <c r="AE5207" s="24" t="s">
        <v>214</v>
      </c>
      <c r="AF5207" s="26" t="s">
        <v>42</v>
      </c>
      <c r="AG5207" s="27" t="s">
        <v>45</v>
      </c>
      <c r="AH5207" s="28">
        <f>IF(ISBLANK(D5207),"0",IF(AG5207="EXW Romania",VLOOKUP(D5207,'[3]Wheels €'!$A:$J,9,FALSE),IF(AG5207="DDP Europe",VLOOKUP(D5207,'[3]Wheels €'!$A:$J,10,FALSE),IF(AG5207="EXW Asia",VLOOKUP(D5207,'[3]Wheels $'!$A:$L,9,FALSE),IF(AG5207="DAP Taiwan &amp; American ports",VLOOKUP(D5207,'[3]Wheels $'!$A:$L,10,FALSE),IF(AG5207="EXW Jalco (Asian Rims)",VLOOKUP(D5207,'[3]Wheels $'!$A:$L,11,FALSE),IF(AG5207="C&amp;F Taiwan (Asian Rims)",VLOOKUP(D5207,'[3]Wheels $'!$A:$L,12,FALSE),"")))))))</f>
        <v>40</v>
      </c>
      <c r="AI5207" s="29">
        <f>IF(ISBLANK(E5207),"0",IF(AG5207="EXW Romania",VLOOKUP(E5207,'[3]Wheels €'!$A:$J,9,FALSE),IF(AG5207="DDP Europe",VLOOKUP(E5207,'[3]Wheels €'!$A:$J,10,FALSE),IF(AG5207="EXW Asia",VLOOKUP(E5207,'[3]Wheels $'!$A:$L,9,FALSE),IF(AG5207="DAP Taiwan &amp; American ports",VLOOKUP(E5207,'[3]Wheels $'!$A:$L,10,FALSE),IF(AG5207="EXW Jalco (Asian Rims)",VLOOKUP(E5207,'[3]Wheels $'!$A:$L,11,FALSE),IF(AG5207="C&amp;F Taiwan (Asian Rims)",VLOOKUP(E5207,'[3]Wheels $'!$A:$L,12,FALSE),"")))))))</f>
        <v>48</v>
      </c>
      <c r="AJ5207" s="30">
        <f t="shared" si="51"/>
        <v>88</v>
      </c>
      <c r="AK5207" s="31">
        <f t="shared" si="57"/>
        <v>48</v>
      </c>
      <c r="AL5207" s="32">
        <f t="shared" si="52"/>
        <v>57.599999999999994</v>
      </c>
      <c r="AM5207" s="33">
        <f t="shared" si="46"/>
        <v>105.6</v>
      </c>
      <c r="AN5207" s="34"/>
      <c r="AO5207" s="35">
        <f t="shared" si="53"/>
        <v>48</v>
      </c>
      <c r="AP5207" s="36">
        <f t="shared" si="53"/>
        <v>57.599999999999994</v>
      </c>
      <c r="AQ5207" s="37">
        <f t="shared" si="47"/>
        <v>105.6</v>
      </c>
      <c r="AR5207" s="38"/>
      <c r="AS5207" s="39">
        <f t="shared" si="54"/>
        <v>48</v>
      </c>
      <c r="AT5207" s="40">
        <f t="shared" si="54"/>
        <v>57.599999999999994</v>
      </c>
      <c r="AU5207" s="41">
        <f t="shared" si="48"/>
        <v>105.6</v>
      </c>
      <c r="AV5207" s="42">
        <f t="shared" si="55"/>
        <v>16896</v>
      </c>
      <c r="AW5207" s="43">
        <f t="shared" si="56"/>
        <v>0</v>
      </c>
      <c r="AX5207" s="44"/>
      <c r="AY5207" s="45">
        <f t="shared" si="49"/>
        <v>0</v>
      </c>
      <c r="AZ5207" s="7"/>
    </row>
    <row r="5208" spans="1:52" ht="30">
      <c r="A5208" s="8" t="str">
        <f>IF(AND(ISBLANK(D5208),ISBLANK(E5208)),"",IF(ISBLANK(D5208),VLOOKUP(E5208,'[3]Wheels €'!$A:$J,2,FALSE),IF(ISBLANK(E5208),VLOOKUP(D5208,'[3]Wheels €'!$A:$J,2,FALSE),VLOOKUP(D5208,'[3]Wheels €'!$A:$J,2,FALSE))))</f>
        <v>CROSSRIDE FTS-X 29 INTL (w/o tyre)</v>
      </c>
      <c r="B5208" s="8" t="str">
        <f>IF(ISBLANK(D5208),"",VLOOKUP(D5208,'[3]Wheels €'!A:J,3,FALSE))</f>
        <v>15x100</v>
      </c>
      <c r="C5208" s="8" t="str">
        <f>IF(ISBLANK(E5208),"",VLOOKUP(E5208,'[3]Wheels €'!A:J,3,FALSE))</f>
        <v>9x135</v>
      </c>
      <c r="D5208" s="9" t="s">
        <v>187</v>
      </c>
      <c r="E5208" s="9" t="s">
        <v>188</v>
      </c>
      <c r="F5208" s="10" t="s">
        <v>16</v>
      </c>
      <c r="G5208" s="11" t="s">
        <v>158</v>
      </c>
      <c r="H5208" s="12" t="s">
        <v>173</v>
      </c>
      <c r="I5208" s="13" t="s">
        <v>74</v>
      </c>
      <c r="J5208" s="14"/>
      <c r="K5208" s="15" t="s">
        <v>297</v>
      </c>
      <c r="L5208" s="16" t="s">
        <v>298</v>
      </c>
      <c r="M5208" s="16" t="s">
        <v>299</v>
      </c>
      <c r="N5208" s="16" t="s">
        <v>300</v>
      </c>
      <c r="O5208" s="17" t="str">
        <f t="shared" si="50"/>
        <v>CROSSRIDE FTS-X 29 INTL (w/o tyre)</v>
      </c>
      <c r="P5208" s="18">
        <v>29</v>
      </c>
      <c r="Q5208" s="18" t="s">
        <v>301</v>
      </c>
      <c r="R5208" s="18"/>
      <c r="S5208" s="18"/>
      <c r="T5208" s="19" t="s">
        <v>258</v>
      </c>
      <c r="U5208" s="14" t="s">
        <v>196</v>
      </c>
      <c r="V5208" s="20"/>
      <c r="W5208" s="13" t="s">
        <v>32</v>
      </c>
      <c r="X5208" s="21" t="s">
        <v>158</v>
      </c>
      <c r="Y5208" s="22" t="s">
        <v>302</v>
      </c>
      <c r="Z5208" s="23"/>
      <c r="AA5208" s="24"/>
      <c r="AB5208" s="25"/>
      <c r="AC5208" s="26"/>
      <c r="AD5208" s="23"/>
      <c r="AE5208" s="24"/>
      <c r="AF5208" s="26"/>
      <c r="AG5208" s="27" t="s">
        <v>45</v>
      </c>
      <c r="AH5208" s="28">
        <f>IF(ISBLANK(D5208),"0",IF(AG5208="EXW Romania",VLOOKUP(D5208,'[3]Wheels €'!$A:$J,9,FALSE),IF(AG5208="DDP Europe",VLOOKUP(D5208,'[3]Wheels €'!$A:$J,10,FALSE),IF(AG5208="EXW Asia",VLOOKUP(D5208,'[3]Wheels $'!$A:$L,9,FALSE),IF(AG5208="DAP Taiwan &amp; American ports",VLOOKUP(D5208,'[3]Wheels $'!$A:$L,10,FALSE),IF(AG5208="EXW Jalco (Asian Rims)",VLOOKUP(D5208,'[3]Wheels $'!$A:$L,11,FALSE),IF(AG5208="C&amp;F Taiwan (Asian Rims)",VLOOKUP(D5208,'[3]Wheels $'!$A:$L,12,FALSE),"")))))))</f>
        <v>40</v>
      </c>
      <c r="AI5208" s="29">
        <f>IF(ISBLANK(E5208),"0",IF(AG5208="EXW Romania",VLOOKUP(E5208,'[3]Wheels €'!$A:$J,9,FALSE),IF(AG5208="DDP Europe",VLOOKUP(E5208,'[3]Wheels €'!$A:$J,10,FALSE),IF(AG5208="EXW Asia",VLOOKUP(E5208,'[3]Wheels $'!$A:$L,9,FALSE),IF(AG5208="DAP Taiwan &amp; American ports",VLOOKUP(E5208,'[3]Wheels $'!$A:$L,10,FALSE),IF(AG5208="EXW Jalco (Asian Rims)",VLOOKUP(E5208,'[3]Wheels $'!$A:$L,11,FALSE),IF(AG5208="C&amp;F Taiwan (Asian Rims)",VLOOKUP(E5208,'[3]Wheels $'!$A:$L,12,FALSE),"")))))))</f>
        <v>48</v>
      </c>
      <c r="AJ5208" s="30">
        <f t="shared" si="51"/>
        <v>88</v>
      </c>
      <c r="AK5208" s="31">
        <f t="shared" si="57"/>
        <v>48</v>
      </c>
      <c r="AL5208" s="32">
        <f t="shared" si="52"/>
        <v>57.599999999999994</v>
      </c>
      <c r="AM5208" s="33">
        <f t="shared" si="46"/>
        <v>105.6</v>
      </c>
      <c r="AN5208" s="34"/>
      <c r="AO5208" s="35">
        <f t="shared" si="53"/>
        <v>48</v>
      </c>
      <c r="AP5208" s="36">
        <f t="shared" si="53"/>
        <v>57.599999999999994</v>
      </c>
      <c r="AQ5208" s="37">
        <f t="shared" si="47"/>
        <v>105.6</v>
      </c>
      <c r="AR5208" s="38"/>
      <c r="AS5208" s="39">
        <f t="shared" si="54"/>
        <v>48</v>
      </c>
      <c r="AT5208" s="40">
        <f t="shared" si="54"/>
        <v>57.599999999999994</v>
      </c>
      <c r="AU5208" s="41">
        <f t="shared" si="48"/>
        <v>105.6</v>
      </c>
      <c r="AV5208" s="42">
        <f t="shared" si="55"/>
        <v>0</v>
      </c>
      <c r="AW5208" s="43">
        <f t="shared" si="56"/>
        <v>0</v>
      </c>
      <c r="AX5208" s="44"/>
      <c r="AY5208" s="45">
        <f t="shared" si="49"/>
        <v>0</v>
      </c>
      <c r="AZ5208" s="7"/>
    </row>
    <row r="5209" spans="1:52" ht="30">
      <c r="A5209" s="8" t="str">
        <f>IF(AND(ISBLANK(D5209),ISBLANK(E5209)),"",IF(ISBLANK(D5209),VLOOKUP(E5209,'[3]Wheels €'!$A:$J,2,FALSE),IF(ISBLANK(E5209),VLOOKUP(D5209,'[3]Wheels €'!$A:$J,2,FALSE),VLOOKUP(D5209,'[3]Wheels €'!$A:$J,2,FALSE))))</f>
        <v>CROSSMAX 27,5</v>
      </c>
      <c r="B5209" s="8" t="str">
        <f>IF(ISBLANK(D5209),"",VLOOKUP(D5209,'[3]Wheels €'!A:J,3,FALSE))</f>
        <v>Boost 15x110</v>
      </c>
      <c r="C5209" s="8" t="str">
        <f>IF(ISBLANK(E5209),"",VLOOKUP(E5209,'[3]Wheels €'!A:J,3,FALSE))</f>
        <v>XD Boost 12x148</v>
      </c>
      <c r="D5209" s="9" t="s">
        <v>171</v>
      </c>
      <c r="E5209" s="9" t="s">
        <v>172</v>
      </c>
      <c r="F5209" s="10" t="s">
        <v>16</v>
      </c>
      <c r="G5209" s="11" t="s">
        <v>158</v>
      </c>
      <c r="H5209" s="12" t="s">
        <v>173</v>
      </c>
      <c r="I5209" s="13" t="s">
        <v>74</v>
      </c>
      <c r="J5209" s="14"/>
      <c r="K5209" s="15" t="s">
        <v>303</v>
      </c>
      <c r="L5209" s="16" t="s">
        <v>304</v>
      </c>
      <c r="M5209" s="16" t="s">
        <v>305</v>
      </c>
      <c r="N5209" s="16" t="s">
        <v>306</v>
      </c>
      <c r="O5209" s="17" t="str">
        <f t="shared" si="50"/>
        <v>CROSSMAX 27,5</v>
      </c>
      <c r="P5209" s="18">
        <v>27.5</v>
      </c>
      <c r="Q5209" s="18" t="s">
        <v>194</v>
      </c>
      <c r="R5209" s="18"/>
      <c r="S5209" s="18"/>
      <c r="T5209" s="19" t="s">
        <v>195</v>
      </c>
      <c r="U5209" s="14" t="s">
        <v>211</v>
      </c>
      <c r="V5209" s="20" t="s">
        <v>167</v>
      </c>
      <c r="W5209" s="13" t="s">
        <v>32</v>
      </c>
      <c r="X5209" s="21"/>
      <c r="Y5209" s="22" t="s">
        <v>307</v>
      </c>
      <c r="Z5209" s="23"/>
      <c r="AA5209" s="24"/>
      <c r="AB5209" s="25"/>
      <c r="AC5209" s="26"/>
      <c r="AD5209" s="23"/>
      <c r="AE5209" s="24"/>
      <c r="AF5209" s="26"/>
      <c r="AG5209" s="27" t="s">
        <v>45</v>
      </c>
      <c r="AH5209" s="28">
        <f>IF(ISBLANK(D5209),"0",IF(AG5209="EXW Romania",VLOOKUP(D5209,'[3]Wheels €'!$A:$J,9,FALSE),IF(AG5209="DDP Europe",VLOOKUP(D5209,'[3]Wheels €'!$A:$J,10,FALSE),IF(AG5209="EXW Asia",VLOOKUP(D5209,'[3]Wheels $'!$A:$L,9,FALSE),IF(AG5209="DAP Taiwan &amp; American ports",VLOOKUP(D5209,'[3]Wheels $'!$A:$L,10,FALSE),IF(AG5209="EXW Jalco (Asian Rims)",VLOOKUP(D5209,'[3]Wheels $'!$A:$L,11,FALSE),IF(AG5209="C&amp;F Taiwan (Asian Rims)",VLOOKUP(D5209,'[3]Wheels $'!$A:$L,12,FALSE),"")))))))</f>
        <v>58</v>
      </c>
      <c r="AI5209" s="29">
        <f>IF(ISBLANK(E5209),"0",IF(AG5209="EXW Romania",VLOOKUP(E5209,'[3]Wheels €'!$A:$J,9,FALSE),IF(AG5209="DDP Europe",VLOOKUP(E5209,'[3]Wheels €'!$A:$J,10,FALSE),IF(AG5209="EXW Asia",VLOOKUP(E5209,'[3]Wheels $'!$A:$L,9,FALSE),IF(AG5209="DAP Taiwan &amp; American ports",VLOOKUP(E5209,'[3]Wheels $'!$A:$L,10,FALSE),IF(AG5209="EXW Jalco (Asian Rims)",VLOOKUP(E5209,'[3]Wheels $'!$A:$L,11,FALSE),IF(AG5209="C&amp;F Taiwan (Asian Rims)",VLOOKUP(E5209,'[3]Wheels $'!$A:$L,12,FALSE),"")))))))</f>
        <v>81</v>
      </c>
      <c r="AJ5209" s="30">
        <f t="shared" si="51"/>
        <v>139</v>
      </c>
      <c r="AK5209" s="31">
        <f t="shared" si="57"/>
        <v>69.599999999999994</v>
      </c>
      <c r="AL5209" s="32">
        <f t="shared" si="52"/>
        <v>97.2</v>
      </c>
      <c r="AM5209" s="33">
        <f t="shared" si="46"/>
        <v>166.8</v>
      </c>
      <c r="AN5209" s="34"/>
      <c r="AO5209" s="35">
        <f t="shared" si="53"/>
        <v>69.599999999999994</v>
      </c>
      <c r="AP5209" s="36">
        <f t="shared" si="53"/>
        <v>97.2</v>
      </c>
      <c r="AQ5209" s="37">
        <f t="shared" si="47"/>
        <v>166.8</v>
      </c>
      <c r="AR5209" s="38"/>
      <c r="AS5209" s="39">
        <f t="shared" si="54"/>
        <v>69.599999999999994</v>
      </c>
      <c r="AT5209" s="40">
        <f t="shared" si="54"/>
        <v>97.2</v>
      </c>
      <c r="AU5209" s="41">
        <f t="shared" si="48"/>
        <v>166.8</v>
      </c>
      <c r="AV5209" s="42">
        <f t="shared" si="55"/>
        <v>0</v>
      </c>
      <c r="AW5209" s="43">
        <f t="shared" si="56"/>
        <v>0</v>
      </c>
      <c r="AX5209" s="44"/>
      <c r="AY5209" s="45">
        <f t="shared" si="49"/>
        <v>0</v>
      </c>
      <c r="AZ5209" s="7"/>
    </row>
    <row r="5210" spans="1:52" ht="30">
      <c r="A5210" s="8" t="str">
        <f>IF(AND(ISBLANK(D5210),ISBLANK(E5210)),"",IF(ISBLANK(D5210),VLOOKUP(E5210,'[3]Wheels €'!$A:$J,2,FALSE),IF(ISBLANK(E5210),VLOOKUP(D5210,'[3]Wheels €'!$A:$J,2,FALSE),VLOOKUP(D5210,'[3]Wheels €'!$A:$J,2,FALSE))))</f>
        <v>CROSSMAX 29</v>
      </c>
      <c r="B5210" s="8" t="str">
        <f>IF(ISBLANK(D5210),"",VLOOKUP(D5210,'[3]Wheels €'!A:J,3,FALSE))</f>
        <v>Boost 15x110</v>
      </c>
      <c r="C5210" s="8" t="str">
        <f>IF(ISBLANK(E5210),"",VLOOKUP(E5210,'[3]Wheels €'!A:J,3,FALSE))</f>
        <v>XD Boost 12x148</v>
      </c>
      <c r="D5210" s="9" t="s">
        <v>181</v>
      </c>
      <c r="E5210" s="9" t="s">
        <v>182</v>
      </c>
      <c r="F5210" s="10" t="s">
        <v>16</v>
      </c>
      <c r="G5210" s="11" t="s">
        <v>158</v>
      </c>
      <c r="H5210" s="12" t="s">
        <v>173</v>
      </c>
      <c r="I5210" s="13" t="s">
        <v>74</v>
      </c>
      <c r="J5210" s="14"/>
      <c r="K5210" s="15" t="s">
        <v>308</v>
      </c>
      <c r="L5210" s="16" t="s">
        <v>309</v>
      </c>
      <c r="M5210" s="16" t="s">
        <v>310</v>
      </c>
      <c r="N5210" s="16" t="s">
        <v>311</v>
      </c>
      <c r="O5210" s="17" t="str">
        <f t="shared" si="50"/>
        <v>CROSSMAX 29</v>
      </c>
      <c r="P5210" s="18">
        <v>29</v>
      </c>
      <c r="Q5210" s="18" t="s">
        <v>194</v>
      </c>
      <c r="R5210" s="18"/>
      <c r="S5210" s="18"/>
      <c r="T5210" s="19" t="s">
        <v>195</v>
      </c>
      <c r="U5210" s="14" t="s">
        <v>211</v>
      </c>
      <c r="V5210" s="20" t="s">
        <v>167</v>
      </c>
      <c r="W5210" s="13" t="s">
        <v>32</v>
      </c>
      <c r="X5210" s="21"/>
      <c r="Y5210" s="22" t="s">
        <v>307</v>
      </c>
      <c r="Z5210" s="23"/>
      <c r="AA5210" s="24"/>
      <c r="AB5210" s="25"/>
      <c r="AC5210" s="26"/>
      <c r="AD5210" s="23"/>
      <c r="AE5210" s="24"/>
      <c r="AF5210" s="26"/>
      <c r="AG5210" s="27" t="s">
        <v>45</v>
      </c>
      <c r="AH5210" s="28">
        <f>IF(ISBLANK(D5210),"0",IF(AG5210="EXW Romania",VLOOKUP(D5210,'[3]Wheels €'!$A:$J,9,FALSE),IF(AG5210="DDP Europe",VLOOKUP(D5210,'[3]Wheels €'!$A:$J,10,FALSE),IF(AG5210="EXW Asia",VLOOKUP(D5210,'[3]Wheels $'!$A:$L,9,FALSE),IF(AG5210="DAP Taiwan &amp; American ports",VLOOKUP(D5210,'[3]Wheels $'!$A:$L,10,FALSE),IF(AG5210="EXW Jalco (Asian Rims)",VLOOKUP(D5210,'[3]Wheels $'!$A:$L,11,FALSE),IF(AG5210="C&amp;F Taiwan (Asian Rims)",VLOOKUP(D5210,'[3]Wheels $'!$A:$L,12,FALSE),"")))))))</f>
        <v>58</v>
      </c>
      <c r="AI5210" s="29">
        <f>IF(ISBLANK(E5210),"0",IF(AG5210="EXW Romania",VLOOKUP(E5210,'[3]Wheels €'!$A:$J,9,FALSE),IF(AG5210="DDP Europe",VLOOKUP(E5210,'[3]Wheels €'!$A:$J,10,FALSE),IF(AG5210="EXW Asia",VLOOKUP(E5210,'[3]Wheels $'!$A:$L,9,FALSE),IF(AG5210="DAP Taiwan &amp; American ports",VLOOKUP(E5210,'[3]Wheels $'!$A:$L,10,FALSE),IF(AG5210="EXW Jalco (Asian Rims)",VLOOKUP(E5210,'[3]Wheels $'!$A:$L,11,FALSE),IF(AG5210="C&amp;F Taiwan (Asian Rims)",VLOOKUP(E5210,'[3]Wheels $'!$A:$L,12,FALSE),"")))))))</f>
        <v>81</v>
      </c>
      <c r="AJ5210" s="30">
        <f t="shared" si="51"/>
        <v>139</v>
      </c>
      <c r="AK5210" s="31">
        <f t="shared" si="57"/>
        <v>69.599999999999994</v>
      </c>
      <c r="AL5210" s="32">
        <f t="shared" si="52"/>
        <v>97.2</v>
      </c>
      <c r="AM5210" s="33">
        <f t="shared" si="46"/>
        <v>166.8</v>
      </c>
      <c r="AN5210" s="34"/>
      <c r="AO5210" s="35">
        <f t="shared" si="53"/>
        <v>69.599999999999994</v>
      </c>
      <c r="AP5210" s="36">
        <f t="shared" si="53"/>
        <v>97.2</v>
      </c>
      <c r="AQ5210" s="37">
        <f t="shared" si="47"/>
        <v>166.8</v>
      </c>
      <c r="AR5210" s="38"/>
      <c r="AS5210" s="39">
        <f t="shared" si="54"/>
        <v>69.599999999999994</v>
      </c>
      <c r="AT5210" s="40">
        <f t="shared" si="54"/>
        <v>97.2</v>
      </c>
      <c r="AU5210" s="41">
        <f t="shared" si="48"/>
        <v>166.8</v>
      </c>
      <c r="AV5210" s="42">
        <f t="shared" si="55"/>
        <v>0</v>
      </c>
      <c r="AW5210" s="43">
        <f t="shared" si="56"/>
        <v>0</v>
      </c>
      <c r="AX5210" s="44"/>
      <c r="AY5210" s="45">
        <f t="shared" si="49"/>
        <v>0</v>
      </c>
      <c r="AZ5210" s="7"/>
    </row>
    <row r="5211" spans="1:52">
      <c r="A5211" s="8" t="str">
        <f>IF(AND(ISBLANK(D5211),ISBLANK(E5211)),"",IF(ISBLANK(D5211),VLOOKUP(E5211,'[3]Wheels €'!$A:$J,2,FALSE),IF(ISBLANK(E5211),VLOOKUP(D5211,'[3]Wheels €'!$A:$J,2,FALSE),VLOOKUP(D5211,'[3]Wheels €'!$A:$J,2,FALSE))))</f>
        <v/>
      </c>
      <c r="B5211" s="8" t="str">
        <f>IF(ISBLANK(D5211),"",VLOOKUP(D5211,'[3]Wheels €'!A:J,3,FALSE))</f>
        <v/>
      </c>
      <c r="C5211" s="8" t="str">
        <f>IF(ISBLANK(E5211),"",VLOOKUP(E5211,'[3]Wheels €'!A:J,3,FALSE))</f>
        <v/>
      </c>
      <c r="D5211" s="9"/>
      <c r="E5211" s="9"/>
      <c r="F5211" s="10"/>
      <c r="G5211" s="11"/>
      <c r="H5211" s="12"/>
      <c r="I5211" s="13"/>
      <c r="J5211" s="14"/>
      <c r="K5211" s="15"/>
      <c r="L5211" s="16"/>
      <c r="M5211" s="16"/>
      <c r="N5211" s="16"/>
      <c r="O5211" s="17" t="str">
        <f t="shared" si="50"/>
        <v/>
      </c>
      <c r="P5211" s="18"/>
      <c r="Q5211" s="18"/>
      <c r="R5211" s="18"/>
      <c r="S5211" s="18"/>
      <c r="T5211" s="19"/>
      <c r="U5211" s="14"/>
      <c r="V5211" s="20"/>
      <c r="W5211" s="13"/>
      <c r="X5211" s="21"/>
      <c r="Y5211" s="22"/>
      <c r="Z5211" s="23"/>
      <c r="AA5211" s="24"/>
      <c r="AB5211" s="25"/>
      <c r="AC5211" s="26"/>
      <c r="AD5211" s="23"/>
      <c r="AE5211" s="24"/>
      <c r="AF5211" s="26"/>
      <c r="AG5211" s="27"/>
      <c r="AH5211" s="28" t="str">
        <f>IF(ISBLANK(D5211),"0",IF(AG5211="EXW Romania",VLOOKUP(D5211,'[3]Wheels €'!$A:$J,9,FALSE),IF(AG5211="DDP Europe",VLOOKUP(D5211,'[3]Wheels €'!$A:$J,10,FALSE),IF(AG5211="EXW Asia",VLOOKUP(D5211,'[3]Wheels $'!$A:$L,9,FALSE),IF(AG5211="DAP Taiwan &amp; American ports",VLOOKUP(D5211,'[3]Wheels $'!$A:$L,10,FALSE),IF(AG5211="EXW Jalco (Asian Rims)",VLOOKUP(D5211,'[3]Wheels $'!$A:$L,11,FALSE),IF(AG5211="C&amp;F Taiwan (Asian Rims)",VLOOKUP(D5211,'[3]Wheels $'!$A:$L,12,FALSE),"")))))))</f>
        <v>0</v>
      </c>
      <c r="AI5211" s="29" t="str">
        <f>IF(ISBLANK(E5211),"0",IF(AG5211="EXW Romania",VLOOKUP(E5211,'[3]Wheels €'!$A:$J,9,FALSE),IF(AG5211="DDP Europe",VLOOKUP(E5211,'[3]Wheels €'!$A:$J,10,FALSE),IF(AG5211="EXW Asia",VLOOKUP(E5211,'[3]Wheels $'!$A:$L,9,FALSE),IF(AG5211="DAP Taiwan &amp; American ports",VLOOKUP(E5211,'[3]Wheels $'!$A:$L,10,FALSE),IF(AG5211="EXW Jalco (Asian Rims)",VLOOKUP(E5211,'[3]Wheels $'!$A:$L,11,FALSE),IF(AG5211="C&amp;F Taiwan (Asian Rims)",VLOOKUP(E5211,'[3]Wheels $'!$A:$L,12,FALSE),"")))))))</f>
        <v>0</v>
      </c>
      <c r="AJ5211" s="30">
        <f t="shared" si="51"/>
        <v>0</v>
      </c>
      <c r="AK5211" s="31">
        <f t="shared" si="57"/>
        <v>0</v>
      </c>
      <c r="AL5211" s="32">
        <f t="shared" si="52"/>
        <v>0</v>
      </c>
      <c r="AM5211" s="33">
        <f t="shared" si="46"/>
        <v>0</v>
      </c>
      <c r="AN5211" s="34"/>
      <c r="AO5211" s="35">
        <f t="shared" si="53"/>
        <v>0</v>
      </c>
      <c r="AP5211" s="36">
        <f t="shared" si="53"/>
        <v>0</v>
      </c>
      <c r="AQ5211" s="37">
        <f t="shared" si="47"/>
        <v>0</v>
      </c>
      <c r="AR5211" s="38"/>
      <c r="AS5211" s="39">
        <f t="shared" si="54"/>
        <v>0</v>
      </c>
      <c r="AT5211" s="40">
        <f t="shared" si="54"/>
        <v>0</v>
      </c>
      <c r="AU5211" s="41">
        <f t="shared" si="48"/>
        <v>0</v>
      </c>
      <c r="AV5211" s="42">
        <f t="shared" si="55"/>
        <v>0</v>
      </c>
      <c r="AW5211" s="43">
        <f t="shared" si="56"/>
        <v>0</v>
      </c>
      <c r="AX5211" s="44"/>
      <c r="AY5211" s="45">
        <f t="shared" si="49"/>
        <v>0</v>
      </c>
      <c r="AZ5211" s="7"/>
    </row>
    <row r="5212" spans="1:52">
      <c r="A5212" s="8" t="str">
        <f>IF(AND(ISBLANK(D5212),ISBLANK(E5212)),"",IF(ISBLANK(D5212),VLOOKUP(E5212,'[3]Wheels €'!$A:$J,2,FALSE),IF(ISBLANK(E5212),VLOOKUP(D5212,'[3]Wheels €'!$A:$J,2,FALSE),VLOOKUP(D5212,'[3]Wheels €'!$A:$J,2,FALSE))))</f>
        <v/>
      </c>
      <c r="B5212" s="8" t="str">
        <f>IF(ISBLANK(D5212),"",VLOOKUP(D5212,'[3]Wheels €'!A:J,3,FALSE))</f>
        <v/>
      </c>
      <c r="C5212" s="8" t="str">
        <f>IF(ISBLANK(E5212),"",VLOOKUP(E5212,'[3]Wheels €'!A:J,3,FALSE))</f>
        <v/>
      </c>
      <c r="D5212" s="9"/>
      <c r="E5212" s="9"/>
      <c r="F5212" s="10"/>
      <c r="G5212" s="11"/>
      <c r="H5212" s="12"/>
      <c r="I5212" s="13"/>
      <c r="J5212" s="14"/>
      <c r="K5212" s="15"/>
      <c r="L5212" s="16"/>
      <c r="M5212" s="16"/>
      <c r="N5212" s="16"/>
      <c r="O5212" s="17" t="str">
        <f t="shared" si="50"/>
        <v/>
      </c>
      <c r="P5212" s="18"/>
      <c r="Q5212" s="18"/>
      <c r="R5212" s="18"/>
      <c r="S5212" s="18"/>
      <c r="T5212" s="19"/>
      <c r="U5212" s="14"/>
      <c r="V5212" s="20"/>
      <c r="W5212" s="13"/>
      <c r="X5212" s="21"/>
      <c r="Y5212" s="22"/>
      <c r="Z5212" s="23"/>
      <c r="AA5212" s="24"/>
      <c r="AB5212" s="25"/>
      <c r="AC5212" s="26"/>
      <c r="AD5212" s="23"/>
      <c r="AE5212" s="24"/>
      <c r="AF5212" s="26"/>
      <c r="AG5212" s="27"/>
      <c r="AH5212" s="28" t="str">
        <f>IF(ISBLANK(D5212),"0",IF(AG5212="EXW Romania",VLOOKUP(D5212,'[3]Wheels €'!$A:$J,9,FALSE),IF(AG5212="DDP Europe",VLOOKUP(D5212,'[3]Wheels €'!$A:$J,10,FALSE),IF(AG5212="EXW Asia",VLOOKUP(D5212,'[3]Wheels $'!$A:$L,9,FALSE),IF(AG5212="DAP Taiwan &amp; American ports",VLOOKUP(D5212,'[3]Wheels $'!$A:$L,10,FALSE),IF(AG5212="EXW Jalco (Asian Rims)",VLOOKUP(D5212,'[3]Wheels $'!$A:$L,11,FALSE),IF(AG5212="C&amp;F Taiwan (Asian Rims)",VLOOKUP(D5212,'[3]Wheels $'!$A:$L,12,FALSE),"")))))))</f>
        <v>0</v>
      </c>
      <c r="AI5212" s="29" t="str">
        <f>IF(ISBLANK(E5212),"0",IF(AG5212="EXW Romania",VLOOKUP(E5212,'[3]Wheels €'!$A:$J,9,FALSE),IF(AG5212="DDP Europe",VLOOKUP(E5212,'[3]Wheels €'!$A:$J,10,FALSE),IF(AG5212="EXW Asia",VLOOKUP(E5212,'[3]Wheels $'!$A:$L,9,FALSE),IF(AG5212="DAP Taiwan &amp; American ports",VLOOKUP(E5212,'[3]Wheels $'!$A:$L,10,FALSE),IF(AG5212="EXW Jalco (Asian Rims)",VLOOKUP(E5212,'[3]Wheels $'!$A:$L,11,FALSE),IF(AG5212="C&amp;F Taiwan (Asian Rims)",VLOOKUP(E5212,'[3]Wheels $'!$A:$L,12,FALSE),"")))))))</f>
        <v>0</v>
      </c>
      <c r="AJ5212" s="30">
        <f t="shared" si="51"/>
        <v>0</v>
      </c>
      <c r="AK5212" s="31">
        <f t="shared" si="57"/>
        <v>0</v>
      </c>
      <c r="AL5212" s="32">
        <f t="shared" si="52"/>
        <v>0</v>
      </c>
      <c r="AM5212" s="33">
        <f t="shared" si="46"/>
        <v>0</v>
      </c>
      <c r="AN5212" s="34"/>
      <c r="AO5212" s="35">
        <f t="shared" si="53"/>
        <v>0</v>
      </c>
      <c r="AP5212" s="36">
        <f t="shared" si="53"/>
        <v>0</v>
      </c>
      <c r="AQ5212" s="37">
        <f t="shared" si="47"/>
        <v>0</v>
      </c>
      <c r="AR5212" s="38"/>
      <c r="AS5212" s="39">
        <f t="shared" si="54"/>
        <v>0</v>
      </c>
      <c r="AT5212" s="40">
        <f t="shared" si="54"/>
        <v>0</v>
      </c>
      <c r="AU5212" s="41">
        <f t="shared" si="48"/>
        <v>0</v>
      </c>
      <c r="AV5212" s="42">
        <f t="shared" si="55"/>
        <v>0</v>
      </c>
      <c r="AW5212" s="43">
        <f t="shared" si="56"/>
        <v>0</v>
      </c>
      <c r="AX5212" s="44"/>
      <c r="AY5212" s="45">
        <f t="shared" si="49"/>
        <v>0</v>
      </c>
      <c r="AZ5212" s="7"/>
    </row>
    <row r="5213" spans="1:52">
      <c r="A5213" s="8" t="str">
        <f>IF(AND(ISBLANK(D5213),ISBLANK(E5213)),"",IF(ISBLANK(D5213),VLOOKUP(E5213,'[3]Wheels €'!$A:$J,2,FALSE),IF(ISBLANK(E5213),VLOOKUP(D5213,'[3]Wheels €'!$A:$J,2,FALSE),VLOOKUP(D5213,'[3]Wheels €'!$A:$J,2,FALSE))))</f>
        <v/>
      </c>
      <c r="B5213" s="8" t="str">
        <f>IF(ISBLANK(D5213),"",VLOOKUP(D5213,'[3]Wheels €'!A:J,3,FALSE))</f>
        <v/>
      </c>
      <c r="C5213" s="8" t="str">
        <f>IF(ISBLANK(E5213),"",VLOOKUP(E5213,'[3]Wheels €'!A:J,3,FALSE))</f>
        <v/>
      </c>
      <c r="D5213" s="9"/>
      <c r="E5213" s="9"/>
      <c r="F5213" s="10"/>
      <c r="G5213" s="11"/>
      <c r="H5213" s="12"/>
      <c r="I5213" s="13"/>
      <c r="J5213" s="14"/>
      <c r="K5213" s="15"/>
      <c r="L5213" s="16"/>
      <c r="M5213" s="16"/>
      <c r="N5213" s="16"/>
      <c r="O5213" s="17" t="str">
        <f t="shared" si="50"/>
        <v/>
      </c>
      <c r="P5213" s="18"/>
      <c r="Q5213" s="18"/>
      <c r="R5213" s="18"/>
      <c r="S5213" s="18"/>
      <c r="T5213" s="19"/>
      <c r="U5213" s="14"/>
      <c r="V5213" s="20"/>
      <c r="W5213" s="13"/>
      <c r="X5213" s="21"/>
      <c r="Y5213" s="22"/>
      <c r="Z5213" s="23"/>
      <c r="AA5213" s="24"/>
      <c r="AB5213" s="25"/>
      <c r="AC5213" s="26"/>
      <c r="AD5213" s="23"/>
      <c r="AE5213" s="24"/>
      <c r="AF5213" s="26"/>
      <c r="AG5213" s="27"/>
      <c r="AH5213" s="28" t="str">
        <f>IF(ISBLANK(D5213),"0",IF(AG5213="EXW Romania",VLOOKUP(D5213,'[3]Wheels €'!$A:$J,9,FALSE),IF(AG5213="DDP Europe",VLOOKUP(D5213,'[3]Wheels €'!$A:$J,10,FALSE),IF(AG5213="EXW Asia",VLOOKUP(D5213,'[3]Wheels $'!$A:$L,9,FALSE),IF(AG5213="DAP Taiwan &amp; American ports",VLOOKUP(D5213,'[3]Wheels $'!$A:$L,10,FALSE),IF(AG5213="EXW Jalco (Asian Rims)",VLOOKUP(D5213,'[3]Wheels $'!$A:$L,11,FALSE),IF(AG5213="C&amp;F Taiwan (Asian Rims)",VLOOKUP(D5213,'[3]Wheels $'!$A:$L,12,FALSE),"")))))))</f>
        <v>0</v>
      </c>
      <c r="AI5213" s="29" t="str">
        <f>IF(ISBLANK(E5213),"0",IF(AG5213="EXW Romania",VLOOKUP(E5213,'[3]Wheels €'!$A:$J,9,FALSE),IF(AG5213="DDP Europe",VLOOKUP(E5213,'[3]Wheels €'!$A:$J,10,FALSE),IF(AG5213="EXW Asia",VLOOKUP(E5213,'[3]Wheels $'!$A:$L,9,FALSE),IF(AG5213="DAP Taiwan &amp; American ports",VLOOKUP(E5213,'[3]Wheels $'!$A:$L,10,FALSE),IF(AG5213="EXW Jalco (Asian Rims)",VLOOKUP(E5213,'[3]Wheels $'!$A:$L,11,FALSE),IF(AG5213="C&amp;F Taiwan (Asian Rims)",VLOOKUP(E5213,'[3]Wheels $'!$A:$L,12,FALSE),"")))))))</f>
        <v>0</v>
      </c>
      <c r="AJ5213" s="30">
        <f t="shared" si="51"/>
        <v>0</v>
      </c>
      <c r="AK5213" s="31">
        <f t="shared" si="57"/>
        <v>0</v>
      </c>
      <c r="AL5213" s="32">
        <f t="shared" si="52"/>
        <v>0</v>
      </c>
      <c r="AM5213" s="33">
        <f t="shared" si="46"/>
        <v>0</v>
      </c>
      <c r="AN5213" s="34"/>
      <c r="AO5213" s="35">
        <f t="shared" si="53"/>
        <v>0</v>
      </c>
      <c r="AP5213" s="36">
        <f t="shared" si="53"/>
        <v>0</v>
      </c>
      <c r="AQ5213" s="37">
        <f t="shared" si="47"/>
        <v>0</v>
      </c>
      <c r="AR5213" s="38"/>
      <c r="AS5213" s="39">
        <f t="shared" si="54"/>
        <v>0</v>
      </c>
      <c r="AT5213" s="40">
        <f t="shared" si="54"/>
        <v>0</v>
      </c>
      <c r="AU5213" s="41">
        <f t="shared" si="48"/>
        <v>0</v>
      </c>
      <c r="AV5213" s="42">
        <f t="shared" si="55"/>
        <v>0</v>
      </c>
      <c r="AW5213" s="43">
        <f t="shared" si="56"/>
        <v>0</v>
      </c>
      <c r="AX5213" s="44"/>
      <c r="AY5213" s="45">
        <f t="shared" si="49"/>
        <v>0</v>
      </c>
      <c r="AZ5213" s="7"/>
    </row>
    <row r="5214" spans="1:52">
      <c r="A5214" s="8" t="str">
        <f>IF(AND(ISBLANK(D5214),ISBLANK(E5214)),"",IF(ISBLANK(D5214),VLOOKUP(E5214,'[3]Wheels €'!$A:$J,2,FALSE),IF(ISBLANK(E5214),VLOOKUP(D5214,'[3]Wheels €'!$A:$J,2,FALSE),VLOOKUP(D5214,'[3]Wheels €'!$A:$J,2,FALSE))))</f>
        <v/>
      </c>
      <c r="B5214" s="8" t="str">
        <f>IF(ISBLANK(D5214),"",VLOOKUP(D5214,'[3]Wheels €'!A:J,3,FALSE))</f>
        <v/>
      </c>
      <c r="C5214" s="8" t="str">
        <f>IF(ISBLANK(E5214),"",VLOOKUP(E5214,'[3]Wheels €'!A:J,3,FALSE))</f>
        <v/>
      </c>
      <c r="D5214" s="9"/>
      <c r="E5214" s="9"/>
      <c r="F5214" s="10"/>
      <c r="G5214" s="11"/>
      <c r="H5214" s="12"/>
      <c r="I5214" s="13"/>
      <c r="J5214" s="14"/>
      <c r="K5214" s="15"/>
      <c r="L5214" s="16"/>
      <c r="M5214" s="16"/>
      <c r="N5214" s="16"/>
      <c r="O5214" s="17" t="str">
        <f t="shared" si="50"/>
        <v/>
      </c>
      <c r="P5214" s="18"/>
      <c r="Q5214" s="18"/>
      <c r="R5214" s="18"/>
      <c r="S5214" s="18"/>
      <c r="T5214" s="19"/>
      <c r="U5214" s="14"/>
      <c r="V5214" s="20"/>
      <c r="W5214" s="13"/>
      <c r="X5214" s="21"/>
      <c r="Y5214" s="22"/>
      <c r="Z5214" s="23"/>
      <c r="AA5214" s="24"/>
      <c r="AB5214" s="25"/>
      <c r="AC5214" s="26"/>
      <c r="AD5214" s="23"/>
      <c r="AE5214" s="24"/>
      <c r="AF5214" s="26"/>
      <c r="AG5214" s="27"/>
      <c r="AH5214" s="28" t="str">
        <f>IF(ISBLANK(D5214),"0",IF(AG5214="EXW Romania",VLOOKUP(D5214,'[3]Wheels €'!$A:$J,9,FALSE),IF(AG5214="DDP Europe",VLOOKUP(D5214,'[3]Wheels €'!$A:$J,10,FALSE),IF(AG5214="EXW Asia",VLOOKUP(D5214,'[3]Wheels $'!$A:$L,9,FALSE),IF(AG5214="DAP Taiwan &amp; American ports",VLOOKUP(D5214,'[3]Wheels $'!$A:$L,10,FALSE),IF(AG5214="EXW Jalco (Asian Rims)",VLOOKUP(D5214,'[3]Wheels $'!$A:$L,11,FALSE),IF(AG5214="C&amp;F Taiwan (Asian Rims)",VLOOKUP(D5214,'[3]Wheels $'!$A:$L,12,FALSE),"")))))))</f>
        <v>0</v>
      </c>
      <c r="AI5214" s="29" t="str">
        <f>IF(ISBLANK(E5214),"0",IF(AG5214="EXW Romania",VLOOKUP(E5214,'[3]Wheels €'!$A:$J,9,FALSE),IF(AG5214="DDP Europe",VLOOKUP(E5214,'[3]Wheels €'!$A:$J,10,FALSE),IF(AG5214="EXW Asia",VLOOKUP(E5214,'[3]Wheels $'!$A:$L,9,FALSE),IF(AG5214="DAP Taiwan &amp; American ports",VLOOKUP(E5214,'[3]Wheels $'!$A:$L,10,FALSE),IF(AG5214="EXW Jalco (Asian Rims)",VLOOKUP(E5214,'[3]Wheels $'!$A:$L,11,FALSE),IF(AG5214="C&amp;F Taiwan (Asian Rims)",VLOOKUP(E5214,'[3]Wheels $'!$A:$L,12,FALSE),"")))))))</f>
        <v>0</v>
      </c>
      <c r="AJ5214" s="30">
        <f t="shared" si="51"/>
        <v>0</v>
      </c>
      <c r="AK5214" s="31">
        <f t="shared" si="57"/>
        <v>0</v>
      </c>
      <c r="AL5214" s="32">
        <f t="shared" si="52"/>
        <v>0</v>
      </c>
      <c r="AM5214" s="33">
        <f t="shared" si="46"/>
        <v>0</v>
      </c>
      <c r="AN5214" s="34"/>
      <c r="AO5214" s="35">
        <f t="shared" si="53"/>
        <v>0</v>
      </c>
      <c r="AP5214" s="36">
        <f t="shared" si="53"/>
        <v>0</v>
      </c>
      <c r="AQ5214" s="37">
        <f t="shared" si="47"/>
        <v>0</v>
      </c>
      <c r="AR5214" s="38"/>
      <c r="AS5214" s="39">
        <f t="shared" si="54"/>
        <v>0</v>
      </c>
      <c r="AT5214" s="40">
        <f t="shared" si="54"/>
        <v>0</v>
      </c>
      <c r="AU5214" s="41">
        <f t="shared" si="48"/>
        <v>0</v>
      </c>
      <c r="AV5214" s="42">
        <f t="shared" si="55"/>
        <v>0</v>
      </c>
      <c r="AW5214" s="43">
        <f t="shared" si="56"/>
        <v>0</v>
      </c>
      <c r="AX5214" s="44"/>
      <c r="AY5214" s="45">
        <f t="shared" si="49"/>
        <v>0</v>
      </c>
      <c r="AZ5214" s="7"/>
    </row>
    <row r="5215" spans="1:52">
      <c r="A5215" s="8" t="str">
        <f>IF(AND(ISBLANK(D5215),ISBLANK(E5215)),"",IF(ISBLANK(D5215),VLOOKUP(E5215,'[3]Wheels €'!$A:$J,2,FALSE),IF(ISBLANK(E5215),VLOOKUP(D5215,'[3]Wheels €'!$A:$J,2,FALSE),VLOOKUP(D5215,'[3]Wheels €'!$A:$J,2,FALSE))))</f>
        <v/>
      </c>
      <c r="B5215" s="8" t="str">
        <f>IF(ISBLANK(D5215),"",VLOOKUP(D5215,'[3]Wheels €'!A:J,3,FALSE))</f>
        <v/>
      </c>
      <c r="C5215" s="8" t="str">
        <f>IF(ISBLANK(E5215),"",VLOOKUP(E5215,'[3]Wheels €'!A:J,3,FALSE))</f>
        <v/>
      </c>
      <c r="D5215" s="9"/>
      <c r="E5215" s="9"/>
      <c r="F5215" s="10"/>
      <c r="G5215" s="11"/>
      <c r="H5215" s="12"/>
      <c r="I5215" s="13"/>
      <c r="J5215" s="14"/>
      <c r="K5215" s="15"/>
      <c r="L5215" s="16"/>
      <c r="M5215" s="16"/>
      <c r="N5215" s="16"/>
      <c r="O5215" s="17" t="str">
        <f t="shared" si="50"/>
        <v/>
      </c>
      <c r="P5215" s="18"/>
      <c r="Q5215" s="18"/>
      <c r="R5215" s="18"/>
      <c r="S5215" s="18"/>
      <c r="T5215" s="19"/>
      <c r="U5215" s="14"/>
      <c r="V5215" s="20"/>
      <c r="W5215" s="13"/>
      <c r="X5215" s="21"/>
      <c r="Y5215" s="22"/>
      <c r="Z5215" s="23"/>
      <c r="AA5215" s="24"/>
      <c r="AB5215" s="25"/>
      <c r="AC5215" s="26"/>
      <c r="AD5215" s="23"/>
      <c r="AE5215" s="24"/>
      <c r="AF5215" s="26"/>
      <c r="AG5215" s="27"/>
      <c r="AH5215" s="28" t="str">
        <f>IF(ISBLANK(D5215),"0",IF(AG5215="EXW Romania",VLOOKUP(D5215,'[3]Wheels €'!$A:$J,9,FALSE),IF(AG5215="DDP Europe",VLOOKUP(D5215,'[3]Wheels €'!$A:$J,10,FALSE),IF(AG5215="EXW Asia",VLOOKUP(D5215,'[3]Wheels $'!$A:$L,9,FALSE),IF(AG5215="DAP Taiwan &amp; American ports",VLOOKUP(D5215,'[3]Wheels $'!$A:$L,10,FALSE),IF(AG5215="EXW Jalco (Asian Rims)",VLOOKUP(D5215,'[3]Wheels $'!$A:$L,11,FALSE),IF(AG5215="C&amp;F Taiwan (Asian Rims)",VLOOKUP(D5215,'[3]Wheels $'!$A:$L,12,FALSE),"")))))))</f>
        <v>0</v>
      </c>
      <c r="AI5215" s="29" t="str">
        <f>IF(ISBLANK(E5215),"0",IF(AG5215="EXW Romania",VLOOKUP(E5215,'[3]Wheels €'!$A:$J,9,FALSE),IF(AG5215="DDP Europe",VLOOKUP(E5215,'[3]Wheels €'!$A:$J,10,FALSE),IF(AG5215="EXW Asia",VLOOKUP(E5215,'[3]Wheels $'!$A:$L,9,FALSE),IF(AG5215="DAP Taiwan &amp; American ports",VLOOKUP(E5215,'[3]Wheels $'!$A:$L,10,FALSE),IF(AG5215="EXW Jalco (Asian Rims)",VLOOKUP(E5215,'[3]Wheels $'!$A:$L,11,FALSE),IF(AG5215="C&amp;F Taiwan (Asian Rims)",VLOOKUP(E5215,'[3]Wheels $'!$A:$L,12,FALSE),"")))))))</f>
        <v>0</v>
      </c>
      <c r="AJ5215" s="30">
        <f t="shared" si="51"/>
        <v>0</v>
      </c>
      <c r="AK5215" s="31">
        <f t="shared" si="57"/>
        <v>0</v>
      </c>
      <c r="AL5215" s="32">
        <f t="shared" si="52"/>
        <v>0</v>
      </c>
      <c r="AM5215" s="33">
        <f t="shared" si="46"/>
        <v>0</v>
      </c>
      <c r="AN5215" s="34"/>
      <c r="AO5215" s="35">
        <f t="shared" si="53"/>
        <v>0</v>
      </c>
      <c r="AP5215" s="36">
        <f t="shared" si="53"/>
        <v>0</v>
      </c>
      <c r="AQ5215" s="37">
        <f t="shared" si="47"/>
        <v>0</v>
      </c>
      <c r="AR5215" s="38"/>
      <c r="AS5215" s="39">
        <f t="shared" si="54"/>
        <v>0</v>
      </c>
      <c r="AT5215" s="40">
        <f t="shared" si="54"/>
        <v>0</v>
      </c>
      <c r="AU5215" s="41">
        <f t="shared" si="48"/>
        <v>0</v>
      </c>
      <c r="AV5215" s="42">
        <f t="shared" si="55"/>
        <v>0</v>
      </c>
      <c r="AW5215" s="43">
        <f t="shared" si="56"/>
        <v>0</v>
      </c>
      <c r="AX5215" s="44"/>
      <c r="AY5215" s="45">
        <f t="shared" si="49"/>
        <v>0</v>
      </c>
      <c r="AZ5215" s="7"/>
    </row>
    <row r="5216" spans="1:52">
      <c r="A5216" s="8" t="str">
        <f>IF(AND(ISBLANK(D5216),ISBLANK(E5216)),"",IF(ISBLANK(D5216),VLOOKUP(E5216,'[3]Wheels €'!$A:$J,2,FALSE),IF(ISBLANK(E5216),VLOOKUP(D5216,'[3]Wheels €'!$A:$J,2,FALSE),VLOOKUP(D5216,'[3]Wheels €'!$A:$J,2,FALSE))))</f>
        <v/>
      </c>
      <c r="B5216" s="8" t="str">
        <f>IF(ISBLANK(D5216),"",VLOOKUP(D5216,'[3]Wheels €'!A:J,3,FALSE))</f>
        <v/>
      </c>
      <c r="C5216" s="8" t="str">
        <f>IF(ISBLANK(E5216),"",VLOOKUP(E5216,'[3]Wheels €'!A:J,3,FALSE))</f>
        <v/>
      </c>
      <c r="D5216" s="9"/>
      <c r="E5216" s="9"/>
      <c r="F5216" s="10"/>
      <c r="G5216" s="11"/>
      <c r="H5216" s="12"/>
      <c r="I5216" s="11"/>
      <c r="J5216" s="10"/>
      <c r="K5216" s="89"/>
      <c r="L5216" s="90"/>
      <c r="M5216" s="90"/>
      <c r="N5216" s="90"/>
      <c r="O5216" s="17" t="str">
        <f t="shared" si="50"/>
        <v/>
      </c>
      <c r="P5216" s="91"/>
      <c r="Q5216" s="91"/>
      <c r="R5216" s="91"/>
      <c r="S5216" s="91"/>
      <c r="T5216" s="92"/>
      <c r="U5216" s="91"/>
      <c r="V5216" s="93"/>
      <c r="W5216" s="13"/>
      <c r="X5216" s="94"/>
      <c r="Y5216" s="95"/>
      <c r="Z5216" s="96"/>
      <c r="AA5216" s="97"/>
      <c r="AB5216" s="98"/>
      <c r="AC5216" s="104"/>
      <c r="AD5216" s="96"/>
      <c r="AE5216" s="97"/>
      <c r="AF5216" s="104"/>
      <c r="AG5216" s="99"/>
      <c r="AH5216" s="28" t="str">
        <f>IF(ISBLANK(D5216),"0",IF(AG5216="EXW Romania",VLOOKUP(D5216,'[3]Wheels €'!$A:$J,9,FALSE),IF(AG5216="DDP Europe",VLOOKUP(D5216,'[3]Wheels €'!$A:$J,10,FALSE),IF(AG5216="EXW Asia",VLOOKUP(D5216,'[3]Wheels $'!$A:$L,9,FALSE),IF(AG5216="DAP Taiwan &amp; American ports",VLOOKUP(D5216,'[3]Wheels $'!$A:$L,10,FALSE),IF(AG5216="EXW Jalco (Asian Rims)",VLOOKUP(D5216,'[3]Wheels $'!$A:$L,11,FALSE),IF(AG5216="C&amp;F Taiwan (Asian Rims)",VLOOKUP(D5216,'[3]Wheels $'!$A:$L,12,FALSE),"")))))))</f>
        <v>0</v>
      </c>
      <c r="AI5216" s="29" t="str">
        <f>IF(ISBLANK(E5216),"0",IF(AG5216="EXW Romania",VLOOKUP(E5216,'[3]Wheels €'!$A:$J,9,FALSE),IF(AG5216="DDP Europe",VLOOKUP(E5216,'[3]Wheels €'!$A:$J,10,FALSE),IF(AG5216="EXW Asia",VLOOKUP(E5216,'[3]Wheels $'!$A:$L,9,FALSE),IF(AG5216="DAP Taiwan &amp; American ports",VLOOKUP(E5216,'[3]Wheels $'!$A:$L,10,FALSE),IF(AG5216="EXW Jalco (Asian Rims)",VLOOKUP(E5216,'[3]Wheels $'!$A:$L,11,FALSE),IF(AG5216="C&amp;F Taiwan (Asian Rims)",VLOOKUP(E5216,'[3]Wheels $'!$A:$L,12,FALSE),"")))))))</f>
        <v>0</v>
      </c>
      <c r="AJ5216" s="30">
        <f t="shared" si="51"/>
        <v>0</v>
      </c>
      <c r="AK5216" s="31">
        <f t="shared" si="57"/>
        <v>0</v>
      </c>
      <c r="AL5216" s="32">
        <f t="shared" si="52"/>
        <v>0</v>
      </c>
      <c r="AM5216" s="33">
        <f t="shared" si="46"/>
        <v>0</v>
      </c>
      <c r="AN5216" s="34"/>
      <c r="AO5216" s="35">
        <f t="shared" si="53"/>
        <v>0</v>
      </c>
      <c r="AP5216" s="36">
        <f t="shared" si="53"/>
        <v>0</v>
      </c>
      <c r="AQ5216" s="37">
        <f t="shared" si="47"/>
        <v>0</v>
      </c>
      <c r="AR5216" s="38"/>
      <c r="AS5216" s="39">
        <f t="shared" si="54"/>
        <v>0</v>
      </c>
      <c r="AT5216" s="40">
        <f t="shared" si="54"/>
        <v>0</v>
      </c>
      <c r="AU5216" s="41">
        <f t="shared" si="48"/>
        <v>0</v>
      </c>
      <c r="AV5216" s="42">
        <f t="shared" si="55"/>
        <v>0</v>
      </c>
      <c r="AW5216" s="43">
        <f t="shared" si="56"/>
        <v>0</v>
      </c>
      <c r="AX5216" s="44"/>
      <c r="AY5216" s="45">
        <f t="shared" si="49"/>
        <v>0</v>
      </c>
      <c r="AZ5216" s="7"/>
    </row>
    <row r="5217" spans="1:52">
      <c r="A5217" s="8" t="str">
        <f>IF(AND(ISBLANK(D5217),ISBLANK(E5217)),"",IF(ISBLANK(D5217),VLOOKUP(E5217,'[3]Wheels €'!$A:$J,2,FALSE),IF(ISBLANK(E5217),VLOOKUP(D5217,'[3]Wheels €'!$A:$J,2,FALSE),VLOOKUP(D5217,'[3]Wheels €'!$A:$J,2,FALSE))))</f>
        <v/>
      </c>
      <c r="B5217" s="8" t="str">
        <f>IF(ISBLANK(D5217),"",VLOOKUP(D5217,'[3]Wheels €'!A:J,3,FALSE))</f>
        <v/>
      </c>
      <c r="C5217" s="8" t="str">
        <f>IF(ISBLANK(E5217),"",VLOOKUP(E5217,'[3]Wheels €'!A:J,3,FALSE))</f>
        <v/>
      </c>
      <c r="D5217" s="9"/>
      <c r="E5217" s="9"/>
      <c r="F5217" s="10"/>
      <c r="G5217" s="11"/>
      <c r="H5217" s="12"/>
      <c r="I5217" s="11"/>
      <c r="J5217" s="10"/>
      <c r="K5217" s="89"/>
      <c r="L5217" s="90"/>
      <c r="M5217" s="90"/>
      <c r="N5217" s="90"/>
      <c r="O5217" s="17" t="str">
        <f t="shared" si="50"/>
        <v/>
      </c>
      <c r="P5217" s="91"/>
      <c r="Q5217" s="91"/>
      <c r="R5217" s="100"/>
      <c r="S5217" s="91"/>
      <c r="T5217" s="92"/>
      <c r="U5217" s="10"/>
      <c r="V5217" s="101"/>
      <c r="W5217" s="13"/>
      <c r="X5217" s="102"/>
      <c r="Y5217" s="103"/>
      <c r="Z5217" s="96"/>
      <c r="AA5217" s="97"/>
      <c r="AB5217" s="98"/>
      <c r="AC5217" s="104"/>
      <c r="AD5217" s="96"/>
      <c r="AE5217" s="97"/>
      <c r="AF5217" s="104"/>
      <c r="AG5217" s="99"/>
      <c r="AH5217" s="28" t="str">
        <f>IF(ISBLANK(D5217),"0",IF(AG5217="EXW Romania",VLOOKUP(D5217,'[3]Wheels €'!$A:$J,9,FALSE),IF(AG5217="DDP Europe",VLOOKUP(D5217,'[3]Wheels €'!$A:$J,10,FALSE),IF(AG5217="EXW Asia",VLOOKUP(D5217,'[3]Wheels $'!$A:$L,9,FALSE),IF(AG5217="DAP Taiwan &amp; American ports",VLOOKUP(D5217,'[3]Wheels $'!$A:$L,10,FALSE),IF(AG5217="EXW Jalco (Asian Rims)",VLOOKUP(D5217,'[3]Wheels $'!$A:$L,11,FALSE),IF(AG5217="C&amp;F Taiwan (Asian Rims)",VLOOKUP(D5217,'[3]Wheels $'!$A:$L,12,FALSE),"")))))))</f>
        <v>0</v>
      </c>
      <c r="AI5217" s="29" t="str">
        <f>IF(ISBLANK(E5217),"0",IF(AG5217="EXW Romania",VLOOKUP(E5217,'[3]Wheels €'!$A:$J,9,FALSE),IF(AG5217="DDP Europe",VLOOKUP(E5217,'[3]Wheels €'!$A:$J,10,FALSE),IF(AG5217="EXW Asia",VLOOKUP(E5217,'[3]Wheels $'!$A:$L,9,FALSE),IF(AG5217="DAP Taiwan &amp; American ports",VLOOKUP(E5217,'[3]Wheels $'!$A:$L,10,FALSE),IF(AG5217="EXW Jalco (Asian Rims)",VLOOKUP(E5217,'[3]Wheels $'!$A:$L,11,FALSE),IF(AG5217="C&amp;F Taiwan (Asian Rims)",VLOOKUP(E5217,'[3]Wheels $'!$A:$L,12,FALSE),"")))))))</f>
        <v>0</v>
      </c>
      <c r="AJ5217" s="30">
        <f t="shared" si="51"/>
        <v>0</v>
      </c>
      <c r="AK5217" s="31">
        <f t="shared" si="57"/>
        <v>0</v>
      </c>
      <c r="AL5217" s="32">
        <f t="shared" si="52"/>
        <v>0</v>
      </c>
      <c r="AM5217" s="33">
        <f t="shared" si="46"/>
        <v>0</v>
      </c>
      <c r="AN5217" s="34"/>
      <c r="AO5217" s="35">
        <f t="shared" si="53"/>
        <v>0</v>
      </c>
      <c r="AP5217" s="36">
        <f t="shared" si="53"/>
        <v>0</v>
      </c>
      <c r="AQ5217" s="37">
        <f t="shared" si="47"/>
        <v>0</v>
      </c>
      <c r="AR5217" s="38"/>
      <c r="AS5217" s="39">
        <f t="shared" si="54"/>
        <v>0</v>
      </c>
      <c r="AT5217" s="40">
        <f t="shared" si="54"/>
        <v>0</v>
      </c>
      <c r="AU5217" s="41">
        <f t="shared" si="48"/>
        <v>0</v>
      </c>
      <c r="AV5217" s="42">
        <f t="shared" si="55"/>
        <v>0</v>
      </c>
      <c r="AW5217" s="43">
        <f t="shared" si="56"/>
        <v>0</v>
      </c>
      <c r="AX5217" s="44"/>
      <c r="AY5217" s="45">
        <f t="shared" si="49"/>
        <v>0</v>
      </c>
      <c r="AZ5217" s="7"/>
    </row>
    <row r="5218" spans="1:52">
      <c r="A5218" s="8" t="str">
        <f>IF(AND(ISBLANK(D5218),ISBLANK(E5218)),"",IF(ISBLANK(D5218),VLOOKUP(E5218,'[3]Wheels €'!$A:$J,2,FALSE),IF(ISBLANK(E5218),VLOOKUP(D5218,'[3]Wheels €'!$A:$J,2,FALSE),VLOOKUP(D5218,'[3]Wheels €'!$A:$J,2,FALSE))))</f>
        <v/>
      </c>
      <c r="B5218" s="8" t="str">
        <f>IF(ISBLANK(D5218),"",VLOOKUP(D5218,'[3]Wheels €'!A:J,3,FALSE))</f>
        <v/>
      </c>
      <c r="C5218" s="8" t="str">
        <f>IF(ISBLANK(E5218),"",VLOOKUP(E5218,'[3]Wheels €'!A:J,3,FALSE))</f>
        <v/>
      </c>
      <c r="D5218" s="9"/>
      <c r="E5218" s="9"/>
      <c r="F5218" s="10"/>
      <c r="G5218" s="11"/>
      <c r="H5218" s="12"/>
      <c r="I5218" s="11"/>
      <c r="J5218" s="10"/>
      <c r="K5218" s="89"/>
      <c r="L5218" s="90"/>
      <c r="M5218" s="90"/>
      <c r="N5218" s="90"/>
      <c r="O5218" s="17" t="str">
        <f t="shared" si="50"/>
        <v/>
      </c>
      <c r="P5218" s="91"/>
      <c r="Q5218" s="91"/>
      <c r="R5218" s="100"/>
      <c r="S5218" s="91"/>
      <c r="T5218" s="92"/>
      <c r="U5218" s="10"/>
      <c r="V5218" s="101"/>
      <c r="W5218" s="13"/>
      <c r="X5218" s="102"/>
      <c r="Y5218" s="103"/>
      <c r="Z5218" s="96"/>
      <c r="AA5218" s="97"/>
      <c r="AB5218" s="98"/>
      <c r="AC5218" s="104"/>
      <c r="AD5218" s="96"/>
      <c r="AE5218" s="97"/>
      <c r="AF5218" s="104"/>
      <c r="AG5218" s="99"/>
      <c r="AH5218" s="28" t="str">
        <f>IF(ISBLANK(D5218),"0",IF(AG5218="EXW Romania",VLOOKUP(D5218,'[3]Wheels €'!$A:$J,9,FALSE),IF(AG5218="DDP Europe",VLOOKUP(D5218,'[3]Wheels €'!$A:$J,10,FALSE),IF(AG5218="EXW Asia",VLOOKUP(D5218,'[3]Wheels $'!$A:$L,9,FALSE),IF(AG5218="DAP Taiwan &amp; American ports",VLOOKUP(D5218,'[3]Wheels $'!$A:$L,10,FALSE),IF(AG5218="EXW Jalco (Asian Rims)",VLOOKUP(D5218,'[3]Wheels $'!$A:$L,11,FALSE),IF(AG5218="C&amp;F Taiwan (Asian Rims)",VLOOKUP(D5218,'[3]Wheels $'!$A:$L,12,FALSE),"")))))))</f>
        <v>0</v>
      </c>
      <c r="AI5218" s="29" t="str">
        <f>IF(ISBLANK(E5218),"0",IF(AG5218="EXW Romania",VLOOKUP(E5218,'[3]Wheels €'!$A:$J,9,FALSE),IF(AG5218="DDP Europe",VLOOKUP(E5218,'[3]Wheels €'!$A:$J,10,FALSE),IF(AG5218="EXW Asia",VLOOKUP(E5218,'[3]Wheels $'!$A:$L,9,FALSE),IF(AG5218="DAP Taiwan &amp; American ports",VLOOKUP(E5218,'[3]Wheels $'!$A:$L,10,FALSE),IF(AG5218="EXW Jalco (Asian Rims)",VLOOKUP(E5218,'[3]Wheels $'!$A:$L,11,FALSE),IF(AG5218="C&amp;F Taiwan (Asian Rims)",VLOOKUP(E5218,'[3]Wheels $'!$A:$L,12,FALSE),"")))))))</f>
        <v>0</v>
      </c>
      <c r="AJ5218" s="30">
        <f t="shared" si="51"/>
        <v>0</v>
      </c>
      <c r="AK5218" s="31">
        <f t="shared" si="57"/>
        <v>0</v>
      </c>
      <c r="AL5218" s="32">
        <f t="shared" si="52"/>
        <v>0</v>
      </c>
      <c r="AM5218" s="33">
        <f t="shared" si="46"/>
        <v>0</v>
      </c>
      <c r="AN5218" s="34"/>
      <c r="AO5218" s="35">
        <f t="shared" si="53"/>
        <v>0</v>
      </c>
      <c r="AP5218" s="36">
        <f t="shared" si="53"/>
        <v>0</v>
      </c>
      <c r="AQ5218" s="37">
        <f t="shared" si="47"/>
        <v>0</v>
      </c>
      <c r="AR5218" s="38"/>
      <c r="AS5218" s="39">
        <f t="shared" si="54"/>
        <v>0</v>
      </c>
      <c r="AT5218" s="40">
        <f t="shared" si="54"/>
        <v>0</v>
      </c>
      <c r="AU5218" s="41">
        <f t="shared" si="48"/>
        <v>0</v>
      </c>
      <c r="AV5218" s="42">
        <f t="shared" si="55"/>
        <v>0</v>
      </c>
      <c r="AW5218" s="43">
        <f t="shared" si="56"/>
        <v>0</v>
      </c>
      <c r="AX5218" s="44"/>
      <c r="AY5218" s="45">
        <f t="shared" si="49"/>
        <v>0</v>
      </c>
      <c r="AZ5218" s="7"/>
    </row>
    <row r="5219" spans="1:52">
      <c r="A5219" s="8" t="str">
        <f>IF(AND(ISBLANK(D5219),ISBLANK(E5219)),"",IF(ISBLANK(D5219),VLOOKUP(E5219,'[3]Wheels €'!$A:$J,2,FALSE),IF(ISBLANK(E5219),VLOOKUP(D5219,'[3]Wheels €'!$A:$J,2,FALSE),VLOOKUP(D5219,'[3]Wheels €'!$A:$J,2,FALSE))))</f>
        <v/>
      </c>
      <c r="B5219" s="8" t="str">
        <f>IF(ISBLANK(D5219),"",VLOOKUP(D5219,'[3]Wheels €'!A:J,3,FALSE))</f>
        <v/>
      </c>
      <c r="C5219" s="8" t="str">
        <f>IF(ISBLANK(E5219),"",VLOOKUP(E5219,'[3]Wheels €'!A:J,3,FALSE))</f>
        <v/>
      </c>
      <c r="D5219" s="9"/>
      <c r="E5219" s="9"/>
      <c r="F5219" s="10"/>
      <c r="G5219" s="11"/>
      <c r="H5219" s="12"/>
      <c r="I5219" s="11"/>
      <c r="J5219" s="10"/>
      <c r="K5219" s="89"/>
      <c r="L5219" s="90"/>
      <c r="M5219" s="90"/>
      <c r="N5219" s="90"/>
      <c r="O5219" s="17" t="str">
        <f t="shared" si="50"/>
        <v/>
      </c>
      <c r="P5219" s="91"/>
      <c r="Q5219" s="91"/>
      <c r="R5219" s="100"/>
      <c r="S5219" s="91"/>
      <c r="T5219" s="92"/>
      <c r="U5219" s="10"/>
      <c r="V5219" s="101"/>
      <c r="W5219" s="13"/>
      <c r="X5219" s="102"/>
      <c r="Y5219" s="103"/>
      <c r="Z5219" s="96"/>
      <c r="AA5219" s="97"/>
      <c r="AB5219" s="98"/>
      <c r="AC5219" s="104"/>
      <c r="AD5219" s="96"/>
      <c r="AE5219" s="97"/>
      <c r="AF5219" s="104"/>
      <c r="AG5219" s="99"/>
      <c r="AH5219" s="28" t="str">
        <f>IF(ISBLANK(D5219),"0",IF(AG5219="EXW Romania",VLOOKUP(D5219,'[3]Wheels €'!$A:$J,9,FALSE),IF(AG5219="DDP Europe",VLOOKUP(D5219,'[3]Wheels €'!$A:$J,10,FALSE),IF(AG5219="EXW Asia",VLOOKUP(D5219,'[3]Wheels $'!$A:$L,9,FALSE),IF(AG5219="DAP Taiwan &amp; American ports",VLOOKUP(D5219,'[3]Wheels $'!$A:$L,10,FALSE),IF(AG5219="EXW Jalco (Asian Rims)",VLOOKUP(D5219,'[3]Wheels $'!$A:$L,11,FALSE),IF(AG5219="C&amp;F Taiwan (Asian Rims)",VLOOKUP(D5219,'[3]Wheels $'!$A:$L,12,FALSE),"")))))))</f>
        <v>0</v>
      </c>
      <c r="AI5219" s="29" t="str">
        <f>IF(ISBLANK(E5219),"0",IF(AG5219="EXW Romania",VLOOKUP(E5219,'[3]Wheels €'!$A:$J,9,FALSE),IF(AG5219="DDP Europe",VLOOKUP(E5219,'[3]Wheels €'!$A:$J,10,FALSE),IF(AG5219="EXW Asia",VLOOKUP(E5219,'[3]Wheels $'!$A:$L,9,FALSE),IF(AG5219="DAP Taiwan &amp; American ports",VLOOKUP(E5219,'[3]Wheels $'!$A:$L,10,FALSE),IF(AG5219="EXW Jalco (Asian Rims)",VLOOKUP(E5219,'[3]Wheels $'!$A:$L,11,FALSE),IF(AG5219="C&amp;F Taiwan (Asian Rims)",VLOOKUP(E5219,'[3]Wheels $'!$A:$L,12,FALSE),"")))))))</f>
        <v>0</v>
      </c>
      <c r="AJ5219" s="30">
        <f t="shared" si="51"/>
        <v>0</v>
      </c>
      <c r="AK5219" s="31">
        <f t="shared" si="57"/>
        <v>0</v>
      </c>
      <c r="AL5219" s="32">
        <f t="shared" si="52"/>
        <v>0</v>
      </c>
      <c r="AM5219" s="33">
        <f t="shared" si="46"/>
        <v>0</v>
      </c>
      <c r="AN5219" s="34"/>
      <c r="AO5219" s="35">
        <f t="shared" si="53"/>
        <v>0</v>
      </c>
      <c r="AP5219" s="36">
        <f t="shared" si="53"/>
        <v>0</v>
      </c>
      <c r="AQ5219" s="37">
        <f t="shared" si="47"/>
        <v>0</v>
      </c>
      <c r="AR5219" s="38"/>
      <c r="AS5219" s="39">
        <f t="shared" si="54"/>
        <v>0</v>
      </c>
      <c r="AT5219" s="40">
        <f t="shared" si="54"/>
        <v>0</v>
      </c>
      <c r="AU5219" s="41">
        <f t="shared" si="48"/>
        <v>0</v>
      </c>
      <c r="AV5219" s="42">
        <f t="shared" si="55"/>
        <v>0</v>
      </c>
      <c r="AW5219" s="43">
        <f t="shared" si="56"/>
        <v>0</v>
      </c>
      <c r="AX5219" s="44"/>
      <c r="AY5219" s="45">
        <f t="shared" si="49"/>
        <v>0</v>
      </c>
      <c r="AZ5219" s="7"/>
    </row>
    <row r="5220" spans="1:52">
      <c r="A5220" s="8" t="str">
        <f>IF(AND(ISBLANK(D5220),ISBLANK(E5220)),"",IF(ISBLANK(D5220),VLOOKUP(E5220,'[3]Wheels €'!$A:$J,2,FALSE),IF(ISBLANK(E5220),VLOOKUP(D5220,'[3]Wheels €'!$A:$J,2,FALSE),VLOOKUP(D5220,'[3]Wheels €'!$A:$J,2,FALSE))))</f>
        <v/>
      </c>
      <c r="B5220" s="8" t="str">
        <f>IF(ISBLANK(D5220),"",VLOOKUP(D5220,'[3]Wheels €'!A:J,3,FALSE))</f>
        <v/>
      </c>
      <c r="C5220" s="8" t="str">
        <f>IF(ISBLANK(E5220),"",VLOOKUP(E5220,'[3]Wheels €'!A:J,3,FALSE))</f>
        <v/>
      </c>
      <c r="D5220" s="9"/>
      <c r="E5220" s="9"/>
      <c r="F5220" s="10"/>
      <c r="G5220" s="11"/>
      <c r="H5220" s="12"/>
      <c r="I5220" s="11"/>
      <c r="J5220" s="10"/>
      <c r="K5220" s="89"/>
      <c r="L5220" s="90"/>
      <c r="M5220" s="90"/>
      <c r="N5220" s="90"/>
      <c r="O5220" s="17" t="str">
        <f t="shared" si="50"/>
        <v/>
      </c>
      <c r="P5220" s="91"/>
      <c r="Q5220" s="91"/>
      <c r="R5220" s="100"/>
      <c r="S5220" s="91"/>
      <c r="T5220" s="92"/>
      <c r="U5220" s="10"/>
      <c r="V5220" s="101"/>
      <c r="W5220" s="13"/>
      <c r="X5220" s="102"/>
      <c r="Y5220" s="103"/>
      <c r="Z5220" s="96"/>
      <c r="AA5220" s="97"/>
      <c r="AB5220" s="98"/>
      <c r="AC5220" s="104"/>
      <c r="AD5220" s="96"/>
      <c r="AE5220" s="97"/>
      <c r="AF5220" s="104"/>
      <c r="AG5220" s="99"/>
      <c r="AH5220" s="28" t="str">
        <f>IF(ISBLANK(D5220),"0",IF(AG5220="EXW Romania",VLOOKUP(D5220,'[3]Wheels €'!$A:$J,9,FALSE),IF(AG5220="DDP Europe",VLOOKUP(D5220,'[3]Wheels €'!$A:$J,10,FALSE),IF(AG5220="EXW Asia",VLOOKUP(D5220,'[3]Wheels $'!$A:$L,9,FALSE),IF(AG5220="DAP Taiwan &amp; American ports",VLOOKUP(D5220,'[3]Wheels $'!$A:$L,10,FALSE),IF(AG5220="EXW Jalco (Asian Rims)",VLOOKUP(D5220,'[3]Wheels $'!$A:$L,11,FALSE),IF(AG5220="C&amp;F Taiwan (Asian Rims)",VLOOKUP(D5220,'[3]Wheels $'!$A:$L,12,FALSE),"")))))))</f>
        <v>0</v>
      </c>
      <c r="AI5220" s="29" t="str">
        <f>IF(ISBLANK(E5220),"0",IF(AG5220="EXW Romania",VLOOKUP(E5220,'[3]Wheels €'!$A:$J,9,FALSE),IF(AG5220="DDP Europe",VLOOKUP(E5220,'[3]Wheels €'!$A:$J,10,FALSE),IF(AG5220="EXW Asia",VLOOKUP(E5220,'[3]Wheels $'!$A:$L,9,FALSE),IF(AG5220="DAP Taiwan &amp; American ports",VLOOKUP(E5220,'[3]Wheels $'!$A:$L,10,FALSE),IF(AG5220="EXW Jalco (Asian Rims)",VLOOKUP(E5220,'[3]Wheels $'!$A:$L,11,FALSE),IF(AG5220="C&amp;F Taiwan (Asian Rims)",VLOOKUP(E5220,'[3]Wheels $'!$A:$L,12,FALSE),"")))))))</f>
        <v>0</v>
      </c>
      <c r="AJ5220" s="30">
        <f t="shared" si="51"/>
        <v>0</v>
      </c>
      <c r="AK5220" s="31">
        <f t="shared" si="57"/>
        <v>0</v>
      </c>
      <c r="AL5220" s="32">
        <f t="shared" si="52"/>
        <v>0</v>
      </c>
      <c r="AM5220" s="33">
        <f t="shared" si="46"/>
        <v>0</v>
      </c>
      <c r="AN5220" s="34"/>
      <c r="AO5220" s="35">
        <f t="shared" si="53"/>
        <v>0</v>
      </c>
      <c r="AP5220" s="36">
        <f t="shared" si="53"/>
        <v>0</v>
      </c>
      <c r="AQ5220" s="37">
        <f t="shared" si="47"/>
        <v>0</v>
      </c>
      <c r="AR5220" s="38"/>
      <c r="AS5220" s="39">
        <f t="shared" si="54"/>
        <v>0</v>
      </c>
      <c r="AT5220" s="40">
        <f t="shared" si="54"/>
        <v>0</v>
      </c>
      <c r="AU5220" s="41">
        <f t="shared" si="48"/>
        <v>0</v>
      </c>
      <c r="AV5220" s="42">
        <f t="shared" si="55"/>
        <v>0</v>
      </c>
      <c r="AW5220" s="43">
        <f t="shared" si="56"/>
        <v>0</v>
      </c>
      <c r="AX5220" s="44"/>
      <c r="AY5220" s="45">
        <f t="shared" si="49"/>
        <v>0</v>
      </c>
      <c r="AZ5220" s="7"/>
    </row>
    <row r="5221" spans="1:52">
      <c r="A5221" s="8" t="str">
        <f>IF(AND(ISBLANK(D5221),ISBLANK(E5221)),"",IF(ISBLANK(D5221),VLOOKUP(E5221,'[3]Wheels €'!$A:$J,2,FALSE),IF(ISBLANK(E5221),VLOOKUP(D5221,'[3]Wheels €'!$A:$J,2,FALSE),VLOOKUP(D5221,'[3]Wheels €'!$A:$J,2,FALSE))))</f>
        <v/>
      </c>
      <c r="B5221" s="8" t="str">
        <f>IF(ISBLANK(D5221),"",VLOOKUP(D5221,'[3]Wheels €'!A:J,3,FALSE))</f>
        <v/>
      </c>
      <c r="C5221" s="8" t="str">
        <f>IF(ISBLANK(E5221),"",VLOOKUP(E5221,'[3]Wheels €'!A:J,3,FALSE))</f>
        <v/>
      </c>
      <c r="D5221" s="9"/>
      <c r="E5221" s="9"/>
      <c r="F5221" s="10"/>
      <c r="G5221" s="11"/>
      <c r="H5221" s="12"/>
      <c r="I5221" s="11"/>
      <c r="J5221" s="10"/>
      <c r="K5221" s="89"/>
      <c r="L5221" s="90"/>
      <c r="M5221" s="90"/>
      <c r="N5221" s="90"/>
      <c r="O5221" s="17" t="str">
        <f t="shared" si="50"/>
        <v/>
      </c>
      <c r="P5221" s="91"/>
      <c r="Q5221" s="91"/>
      <c r="R5221" s="100"/>
      <c r="S5221" s="91"/>
      <c r="T5221" s="92"/>
      <c r="U5221" s="10"/>
      <c r="V5221" s="101"/>
      <c r="W5221" s="13"/>
      <c r="X5221" s="102"/>
      <c r="Y5221" s="103"/>
      <c r="Z5221" s="96"/>
      <c r="AA5221" s="97"/>
      <c r="AB5221" s="98"/>
      <c r="AC5221" s="104"/>
      <c r="AD5221" s="96"/>
      <c r="AE5221" s="97"/>
      <c r="AF5221" s="104"/>
      <c r="AG5221" s="99"/>
      <c r="AH5221" s="28" t="str">
        <f>IF(ISBLANK(D5221),"0",IF(AG5221="EXW Romania",VLOOKUP(D5221,'[3]Wheels €'!$A:$J,9,FALSE),IF(AG5221="DDP Europe",VLOOKUP(D5221,'[3]Wheels €'!$A:$J,10,FALSE),IF(AG5221="EXW Asia",VLOOKUP(D5221,'[3]Wheels $'!$A:$L,9,FALSE),IF(AG5221="DAP Taiwan &amp; American ports",VLOOKUP(D5221,'[3]Wheels $'!$A:$L,10,FALSE),IF(AG5221="EXW Jalco (Asian Rims)",VLOOKUP(D5221,'[3]Wheels $'!$A:$L,11,FALSE),IF(AG5221="C&amp;F Taiwan (Asian Rims)",VLOOKUP(D5221,'[3]Wheels $'!$A:$L,12,FALSE),"")))))))</f>
        <v>0</v>
      </c>
      <c r="AI5221" s="29" t="str">
        <f>IF(ISBLANK(E5221),"0",IF(AG5221="EXW Romania",VLOOKUP(E5221,'[3]Wheels €'!$A:$J,9,FALSE),IF(AG5221="DDP Europe",VLOOKUP(E5221,'[3]Wheels €'!$A:$J,10,FALSE),IF(AG5221="EXW Asia",VLOOKUP(E5221,'[3]Wheels $'!$A:$L,9,FALSE),IF(AG5221="DAP Taiwan &amp; American ports",VLOOKUP(E5221,'[3]Wheels $'!$A:$L,10,FALSE),IF(AG5221="EXW Jalco (Asian Rims)",VLOOKUP(E5221,'[3]Wheels $'!$A:$L,11,FALSE),IF(AG5221="C&amp;F Taiwan (Asian Rims)",VLOOKUP(E5221,'[3]Wheels $'!$A:$L,12,FALSE),"")))))))</f>
        <v>0</v>
      </c>
      <c r="AJ5221" s="30">
        <f t="shared" si="51"/>
        <v>0</v>
      </c>
      <c r="AK5221" s="31">
        <f t="shared" si="57"/>
        <v>0</v>
      </c>
      <c r="AL5221" s="32">
        <f t="shared" si="52"/>
        <v>0</v>
      </c>
      <c r="AM5221" s="33">
        <f t="shared" si="46"/>
        <v>0</v>
      </c>
      <c r="AN5221" s="34"/>
      <c r="AO5221" s="35">
        <f t="shared" si="53"/>
        <v>0</v>
      </c>
      <c r="AP5221" s="36">
        <f t="shared" si="53"/>
        <v>0</v>
      </c>
      <c r="AQ5221" s="37">
        <f t="shared" si="47"/>
        <v>0</v>
      </c>
      <c r="AR5221" s="38"/>
      <c r="AS5221" s="39">
        <f t="shared" si="54"/>
        <v>0</v>
      </c>
      <c r="AT5221" s="40">
        <f t="shared" si="54"/>
        <v>0</v>
      </c>
      <c r="AU5221" s="41">
        <f t="shared" si="48"/>
        <v>0</v>
      </c>
      <c r="AV5221" s="42">
        <f t="shared" si="55"/>
        <v>0</v>
      </c>
      <c r="AW5221" s="43">
        <f t="shared" si="56"/>
        <v>0</v>
      </c>
      <c r="AX5221" s="44"/>
      <c r="AY5221" s="45">
        <f t="shared" si="49"/>
        <v>0</v>
      </c>
      <c r="AZ5221" s="7"/>
    </row>
    <row r="5222" spans="1:52">
      <c r="A5222" s="8" t="str">
        <f>IF(AND(ISBLANK(D5222),ISBLANK(E5222)),"",IF(ISBLANK(D5222),VLOOKUP(E5222,'[3]Wheels €'!$A:$J,2,FALSE),IF(ISBLANK(E5222),VLOOKUP(D5222,'[3]Wheels €'!$A:$J,2,FALSE),VLOOKUP(D5222,'[3]Wheels €'!$A:$J,2,FALSE))))</f>
        <v/>
      </c>
      <c r="B5222" s="8" t="str">
        <f>IF(ISBLANK(D5222),"",VLOOKUP(D5222,'[3]Wheels €'!A:J,3,FALSE))</f>
        <v/>
      </c>
      <c r="C5222" s="8" t="str">
        <f>IF(ISBLANK(E5222),"",VLOOKUP(E5222,'[3]Wheels €'!A:J,3,FALSE))</f>
        <v/>
      </c>
      <c r="D5222" s="9"/>
      <c r="E5222" s="9"/>
      <c r="F5222" s="10"/>
      <c r="G5222" s="11"/>
      <c r="H5222" s="12"/>
      <c r="I5222" s="11"/>
      <c r="J5222" s="10"/>
      <c r="K5222" s="89"/>
      <c r="L5222" s="90"/>
      <c r="M5222" s="90"/>
      <c r="N5222" s="90"/>
      <c r="O5222" s="17" t="str">
        <f t="shared" si="50"/>
        <v/>
      </c>
      <c r="P5222" s="91"/>
      <c r="Q5222" s="91"/>
      <c r="R5222" s="100"/>
      <c r="S5222" s="91"/>
      <c r="T5222" s="92"/>
      <c r="U5222" s="10"/>
      <c r="V5222" s="101"/>
      <c r="W5222" s="13"/>
      <c r="X5222" s="102"/>
      <c r="Y5222" s="103"/>
      <c r="Z5222" s="96"/>
      <c r="AA5222" s="97"/>
      <c r="AB5222" s="98"/>
      <c r="AC5222" s="104"/>
      <c r="AD5222" s="96"/>
      <c r="AE5222" s="97"/>
      <c r="AF5222" s="104"/>
      <c r="AG5222" s="99"/>
      <c r="AH5222" s="28" t="str">
        <f>IF(ISBLANK(D5222),"0",IF(AG5222="EXW Romania",VLOOKUP(D5222,'[3]Wheels €'!$A:$J,9,FALSE),IF(AG5222="DDP Europe",VLOOKUP(D5222,'[3]Wheels €'!$A:$J,10,FALSE),IF(AG5222="EXW Asia",VLOOKUP(D5222,'[3]Wheels $'!$A:$L,9,FALSE),IF(AG5222="DAP Taiwan &amp; American ports",VLOOKUP(D5222,'[3]Wheels $'!$A:$L,10,FALSE),IF(AG5222="EXW Jalco (Asian Rims)",VLOOKUP(D5222,'[3]Wheels $'!$A:$L,11,FALSE),IF(AG5222="C&amp;F Taiwan (Asian Rims)",VLOOKUP(D5222,'[3]Wheels $'!$A:$L,12,FALSE),"")))))))</f>
        <v>0</v>
      </c>
      <c r="AI5222" s="29" t="str">
        <f>IF(ISBLANK(E5222),"0",IF(AG5222="EXW Romania",VLOOKUP(E5222,'[3]Wheels €'!$A:$J,9,FALSE),IF(AG5222="DDP Europe",VLOOKUP(E5222,'[3]Wheels €'!$A:$J,10,FALSE),IF(AG5222="EXW Asia",VLOOKUP(E5222,'[3]Wheels $'!$A:$L,9,FALSE),IF(AG5222="DAP Taiwan &amp; American ports",VLOOKUP(E5222,'[3]Wheels $'!$A:$L,10,FALSE),IF(AG5222="EXW Jalco (Asian Rims)",VLOOKUP(E5222,'[3]Wheels $'!$A:$L,11,FALSE),IF(AG5222="C&amp;F Taiwan (Asian Rims)",VLOOKUP(E5222,'[3]Wheels $'!$A:$L,12,FALSE),"")))))))</f>
        <v>0</v>
      </c>
      <c r="AJ5222" s="30">
        <f t="shared" si="51"/>
        <v>0</v>
      </c>
      <c r="AK5222" s="31">
        <f t="shared" si="57"/>
        <v>0</v>
      </c>
      <c r="AL5222" s="32">
        <f t="shared" si="52"/>
        <v>0</v>
      </c>
      <c r="AM5222" s="33">
        <f t="shared" si="46"/>
        <v>0</v>
      </c>
      <c r="AN5222" s="34"/>
      <c r="AO5222" s="35">
        <f t="shared" si="53"/>
        <v>0</v>
      </c>
      <c r="AP5222" s="36">
        <f t="shared" si="53"/>
        <v>0</v>
      </c>
      <c r="AQ5222" s="37">
        <f t="shared" si="47"/>
        <v>0</v>
      </c>
      <c r="AR5222" s="38"/>
      <c r="AS5222" s="39">
        <f t="shared" si="54"/>
        <v>0</v>
      </c>
      <c r="AT5222" s="40">
        <f t="shared" si="54"/>
        <v>0</v>
      </c>
      <c r="AU5222" s="41">
        <f t="shared" si="48"/>
        <v>0</v>
      </c>
      <c r="AV5222" s="42">
        <f t="shared" si="55"/>
        <v>0</v>
      </c>
      <c r="AW5222" s="43">
        <f t="shared" si="56"/>
        <v>0</v>
      </c>
      <c r="AX5222" s="44"/>
      <c r="AY5222" s="45">
        <f t="shared" si="49"/>
        <v>0</v>
      </c>
      <c r="AZ5222" s="7"/>
    </row>
    <row r="5223" spans="1:52">
      <c r="A5223" s="8" t="str">
        <f>IF(AND(ISBLANK(D5223),ISBLANK(E5223)),"",IF(ISBLANK(D5223),VLOOKUP(E5223,'[3]Wheels €'!$A:$J,2,FALSE),IF(ISBLANK(E5223),VLOOKUP(D5223,'[3]Wheels €'!$A:$J,2,FALSE),VLOOKUP(D5223,'[3]Wheels €'!$A:$J,2,FALSE))))</f>
        <v/>
      </c>
      <c r="B5223" s="8" t="str">
        <f>IF(ISBLANK(D5223),"",VLOOKUP(D5223,'[3]Wheels €'!A:J,3,FALSE))</f>
        <v/>
      </c>
      <c r="C5223" s="8" t="str">
        <f>IF(ISBLANK(E5223),"",VLOOKUP(E5223,'[3]Wheels €'!A:J,3,FALSE))</f>
        <v/>
      </c>
      <c r="D5223" s="9"/>
      <c r="E5223" s="9"/>
      <c r="F5223" s="10"/>
      <c r="G5223" s="11"/>
      <c r="H5223" s="12"/>
      <c r="I5223" s="11"/>
      <c r="J5223" s="10"/>
      <c r="K5223" s="89"/>
      <c r="L5223" s="90"/>
      <c r="M5223" s="90"/>
      <c r="N5223" s="90"/>
      <c r="O5223" s="17" t="str">
        <f t="shared" si="50"/>
        <v/>
      </c>
      <c r="P5223" s="91"/>
      <c r="Q5223" s="91"/>
      <c r="R5223" s="100"/>
      <c r="S5223" s="91"/>
      <c r="T5223" s="92"/>
      <c r="U5223" s="10"/>
      <c r="V5223" s="101"/>
      <c r="W5223" s="13"/>
      <c r="X5223" s="102"/>
      <c r="Y5223" s="103"/>
      <c r="Z5223" s="96"/>
      <c r="AA5223" s="97"/>
      <c r="AB5223" s="98"/>
      <c r="AC5223" s="104"/>
      <c r="AD5223" s="96"/>
      <c r="AE5223" s="97"/>
      <c r="AF5223" s="104"/>
      <c r="AG5223" s="99"/>
      <c r="AH5223" s="28" t="str">
        <f>IF(ISBLANK(D5223),"0",IF(AG5223="EXW Romania",VLOOKUP(D5223,'[3]Wheels €'!$A:$J,9,FALSE),IF(AG5223="DDP Europe",VLOOKUP(D5223,'[3]Wheels €'!$A:$J,10,FALSE),IF(AG5223="EXW Asia",VLOOKUP(D5223,'[3]Wheels $'!$A:$L,9,FALSE),IF(AG5223="DAP Taiwan &amp; American ports",VLOOKUP(D5223,'[3]Wheels $'!$A:$L,10,FALSE),IF(AG5223="EXW Jalco (Asian Rims)",VLOOKUP(D5223,'[3]Wheels $'!$A:$L,11,FALSE),IF(AG5223="C&amp;F Taiwan (Asian Rims)",VLOOKUP(D5223,'[3]Wheels $'!$A:$L,12,FALSE),"")))))))</f>
        <v>0</v>
      </c>
      <c r="AI5223" s="29" t="str">
        <f>IF(ISBLANK(E5223),"0",IF(AG5223="EXW Romania",VLOOKUP(E5223,'[3]Wheels €'!$A:$J,9,FALSE),IF(AG5223="DDP Europe",VLOOKUP(E5223,'[3]Wheels €'!$A:$J,10,FALSE),IF(AG5223="EXW Asia",VLOOKUP(E5223,'[3]Wheels $'!$A:$L,9,FALSE),IF(AG5223="DAP Taiwan &amp; American ports",VLOOKUP(E5223,'[3]Wheels $'!$A:$L,10,FALSE),IF(AG5223="EXW Jalco (Asian Rims)",VLOOKUP(E5223,'[3]Wheels $'!$A:$L,11,FALSE),IF(AG5223="C&amp;F Taiwan (Asian Rims)",VLOOKUP(E5223,'[3]Wheels $'!$A:$L,12,FALSE),"")))))))</f>
        <v>0</v>
      </c>
      <c r="AJ5223" s="30">
        <f t="shared" si="51"/>
        <v>0</v>
      </c>
      <c r="AK5223" s="31">
        <f t="shared" si="57"/>
        <v>0</v>
      </c>
      <c r="AL5223" s="32">
        <f t="shared" si="52"/>
        <v>0</v>
      </c>
      <c r="AM5223" s="33">
        <f t="shared" si="46"/>
        <v>0</v>
      </c>
      <c r="AN5223" s="34"/>
      <c r="AO5223" s="35">
        <f t="shared" si="53"/>
        <v>0</v>
      </c>
      <c r="AP5223" s="36">
        <f t="shared" si="53"/>
        <v>0</v>
      </c>
      <c r="AQ5223" s="37">
        <f t="shared" si="47"/>
        <v>0</v>
      </c>
      <c r="AR5223" s="38"/>
      <c r="AS5223" s="39">
        <f t="shared" si="54"/>
        <v>0</v>
      </c>
      <c r="AT5223" s="40">
        <f t="shared" si="54"/>
        <v>0</v>
      </c>
      <c r="AU5223" s="41">
        <f t="shared" si="48"/>
        <v>0</v>
      </c>
      <c r="AV5223" s="42">
        <f t="shared" si="55"/>
        <v>0</v>
      </c>
      <c r="AW5223" s="43">
        <f t="shared" si="56"/>
        <v>0</v>
      </c>
      <c r="AX5223" s="44"/>
      <c r="AY5223" s="45">
        <f t="shared" si="49"/>
        <v>0</v>
      </c>
      <c r="AZ5223" s="7"/>
    </row>
    <row r="5224" spans="1:52">
      <c r="A5224" s="8" t="str">
        <f>IF(AND(ISBLANK(D5224),ISBLANK(E5224)),"",IF(ISBLANK(D5224),VLOOKUP(E5224,'[3]Wheels €'!$A:$J,2,FALSE),IF(ISBLANK(E5224),VLOOKUP(D5224,'[3]Wheels €'!$A:$J,2,FALSE),VLOOKUP(D5224,'[3]Wheels €'!$A:$J,2,FALSE))))</f>
        <v/>
      </c>
      <c r="B5224" s="8" t="str">
        <f>IF(ISBLANK(D5224),"",VLOOKUP(D5224,'[3]Wheels €'!A:J,3,FALSE))</f>
        <v/>
      </c>
      <c r="C5224" s="8" t="str">
        <f>IF(ISBLANK(E5224),"",VLOOKUP(E5224,'[3]Wheels €'!A:J,3,FALSE))</f>
        <v/>
      </c>
      <c r="D5224" s="9"/>
      <c r="E5224" s="9"/>
      <c r="F5224" s="10"/>
      <c r="G5224" s="11"/>
      <c r="H5224" s="12"/>
      <c r="I5224" s="11"/>
      <c r="J5224" s="10"/>
      <c r="K5224" s="89"/>
      <c r="L5224" s="90"/>
      <c r="M5224" s="90"/>
      <c r="N5224" s="90"/>
      <c r="O5224" s="17" t="str">
        <f t="shared" si="50"/>
        <v/>
      </c>
      <c r="P5224" s="91"/>
      <c r="Q5224" s="91"/>
      <c r="R5224" s="100"/>
      <c r="S5224" s="91"/>
      <c r="T5224" s="92"/>
      <c r="U5224" s="10"/>
      <c r="V5224" s="101"/>
      <c r="W5224" s="13"/>
      <c r="X5224" s="102"/>
      <c r="Y5224" s="103"/>
      <c r="Z5224" s="96"/>
      <c r="AA5224" s="97"/>
      <c r="AB5224" s="98"/>
      <c r="AC5224" s="104"/>
      <c r="AD5224" s="96"/>
      <c r="AE5224" s="97"/>
      <c r="AF5224" s="104"/>
      <c r="AG5224" s="99"/>
      <c r="AH5224" s="28" t="str">
        <f>IF(ISBLANK(D5224),"0",IF(AG5224="EXW Romania",VLOOKUP(D5224,'[3]Wheels €'!$A:$J,9,FALSE),IF(AG5224="DDP Europe",VLOOKUP(D5224,'[3]Wheels €'!$A:$J,10,FALSE),IF(AG5224="EXW Asia",VLOOKUP(D5224,'[3]Wheels $'!$A:$L,9,FALSE),IF(AG5224="DAP Taiwan &amp; American ports",VLOOKUP(D5224,'[3]Wheels $'!$A:$L,10,FALSE),IF(AG5224="EXW Jalco (Asian Rims)",VLOOKUP(D5224,'[3]Wheels $'!$A:$L,11,FALSE),IF(AG5224="C&amp;F Taiwan (Asian Rims)",VLOOKUP(D5224,'[3]Wheels $'!$A:$L,12,FALSE),"")))))))</f>
        <v>0</v>
      </c>
      <c r="AI5224" s="29" t="str">
        <f>IF(ISBLANK(E5224),"0",IF(AG5224="EXW Romania",VLOOKUP(E5224,'[3]Wheels €'!$A:$J,9,FALSE),IF(AG5224="DDP Europe",VLOOKUP(E5224,'[3]Wheels €'!$A:$J,10,FALSE),IF(AG5224="EXW Asia",VLOOKUP(E5224,'[3]Wheels $'!$A:$L,9,FALSE),IF(AG5224="DAP Taiwan &amp; American ports",VLOOKUP(E5224,'[3]Wheels $'!$A:$L,10,FALSE),IF(AG5224="EXW Jalco (Asian Rims)",VLOOKUP(E5224,'[3]Wheels $'!$A:$L,11,FALSE),IF(AG5224="C&amp;F Taiwan (Asian Rims)",VLOOKUP(E5224,'[3]Wheels $'!$A:$L,12,FALSE),"")))))))</f>
        <v>0</v>
      </c>
      <c r="AJ5224" s="30">
        <f t="shared" si="51"/>
        <v>0</v>
      </c>
      <c r="AK5224" s="31">
        <f t="shared" si="57"/>
        <v>0</v>
      </c>
      <c r="AL5224" s="32">
        <f t="shared" si="52"/>
        <v>0</v>
      </c>
      <c r="AM5224" s="33">
        <f t="shared" si="46"/>
        <v>0</v>
      </c>
      <c r="AN5224" s="34"/>
      <c r="AO5224" s="35">
        <f t="shared" si="53"/>
        <v>0</v>
      </c>
      <c r="AP5224" s="36">
        <f t="shared" si="53"/>
        <v>0</v>
      </c>
      <c r="AQ5224" s="37">
        <f t="shared" si="47"/>
        <v>0</v>
      </c>
      <c r="AR5224" s="38"/>
      <c r="AS5224" s="39">
        <f t="shared" si="54"/>
        <v>0</v>
      </c>
      <c r="AT5224" s="40">
        <f t="shared" si="54"/>
        <v>0</v>
      </c>
      <c r="AU5224" s="41">
        <f t="shared" si="48"/>
        <v>0</v>
      </c>
      <c r="AV5224" s="42">
        <f t="shared" si="55"/>
        <v>0</v>
      </c>
      <c r="AW5224" s="43">
        <f t="shared" si="56"/>
        <v>0</v>
      </c>
      <c r="AX5224" s="44"/>
      <c r="AY5224" s="45">
        <f t="shared" si="49"/>
        <v>0</v>
      </c>
      <c r="AZ5224" s="7"/>
    </row>
    <row r="5225" spans="1:52">
      <c r="A5225" s="8" t="str">
        <f>IF(AND(ISBLANK(D5225),ISBLANK(E5225)),"",IF(ISBLANK(D5225),VLOOKUP(E5225,'[3]Wheels €'!$A:$J,2,FALSE),IF(ISBLANK(E5225),VLOOKUP(D5225,'[3]Wheels €'!$A:$J,2,FALSE),VLOOKUP(D5225,'[3]Wheels €'!$A:$J,2,FALSE))))</f>
        <v/>
      </c>
      <c r="B5225" s="8" t="str">
        <f>IF(ISBLANK(D5225),"",VLOOKUP(D5225,'[3]Wheels €'!A:J,3,FALSE))</f>
        <v/>
      </c>
      <c r="C5225" s="8" t="str">
        <f>IF(ISBLANK(E5225),"",VLOOKUP(E5225,'[3]Wheels €'!A:J,3,FALSE))</f>
        <v/>
      </c>
      <c r="D5225" s="9"/>
      <c r="E5225" s="9"/>
      <c r="F5225" s="10"/>
      <c r="G5225" s="11"/>
      <c r="H5225" s="12"/>
      <c r="I5225" s="11"/>
      <c r="J5225" s="10"/>
      <c r="K5225" s="89"/>
      <c r="L5225" s="90"/>
      <c r="M5225" s="90"/>
      <c r="N5225" s="90"/>
      <c r="O5225" s="17" t="str">
        <f t="shared" si="50"/>
        <v/>
      </c>
      <c r="P5225" s="91"/>
      <c r="Q5225" s="91"/>
      <c r="R5225" s="91"/>
      <c r="S5225" s="91"/>
      <c r="T5225" s="92"/>
      <c r="U5225" s="91"/>
      <c r="V5225" s="93"/>
      <c r="W5225" s="13"/>
      <c r="X5225" s="94"/>
      <c r="Y5225" s="95"/>
      <c r="Z5225" s="96"/>
      <c r="AA5225" s="97"/>
      <c r="AB5225" s="98"/>
      <c r="AC5225" s="104"/>
      <c r="AD5225" s="96"/>
      <c r="AE5225" s="97"/>
      <c r="AF5225" s="104"/>
      <c r="AG5225" s="99"/>
      <c r="AH5225" s="28" t="str">
        <f>IF(ISBLANK(D5225),"0",IF(AG5225="EXW Romania",VLOOKUP(D5225,'[3]Wheels €'!$A:$J,9,FALSE),IF(AG5225="DDP Europe",VLOOKUP(D5225,'[3]Wheels €'!$A:$J,10,FALSE),IF(AG5225="EXW Asia",VLOOKUP(D5225,'[3]Wheels $'!$A:$L,9,FALSE),IF(AG5225="DAP Taiwan &amp; American ports",VLOOKUP(D5225,'[3]Wheels $'!$A:$L,10,FALSE),IF(AG5225="EXW Jalco (Asian Rims)",VLOOKUP(D5225,'[3]Wheels $'!$A:$L,11,FALSE),IF(AG5225="C&amp;F Taiwan (Asian Rims)",VLOOKUP(D5225,'[3]Wheels $'!$A:$L,12,FALSE),"")))))))</f>
        <v>0</v>
      </c>
      <c r="AI5225" s="29" t="str">
        <f>IF(ISBLANK(E5225),"0",IF(AG5225="EXW Romania",VLOOKUP(E5225,'[3]Wheels €'!$A:$J,9,FALSE),IF(AG5225="DDP Europe",VLOOKUP(E5225,'[3]Wheels €'!$A:$J,10,FALSE),IF(AG5225="EXW Asia",VLOOKUP(E5225,'[3]Wheels $'!$A:$L,9,FALSE),IF(AG5225="DAP Taiwan &amp; American ports",VLOOKUP(E5225,'[3]Wheels $'!$A:$L,10,FALSE),IF(AG5225="EXW Jalco (Asian Rims)",VLOOKUP(E5225,'[3]Wheels $'!$A:$L,11,FALSE),IF(AG5225="C&amp;F Taiwan (Asian Rims)",VLOOKUP(E5225,'[3]Wheels $'!$A:$L,12,FALSE),"")))))))</f>
        <v>0</v>
      </c>
      <c r="AJ5225" s="30">
        <f t="shared" si="51"/>
        <v>0</v>
      </c>
      <c r="AK5225" s="31">
        <f t="shared" si="57"/>
        <v>0</v>
      </c>
      <c r="AL5225" s="32">
        <f t="shared" si="52"/>
        <v>0</v>
      </c>
      <c r="AM5225" s="33">
        <f t="shared" si="46"/>
        <v>0</v>
      </c>
      <c r="AN5225" s="105"/>
      <c r="AO5225" s="35">
        <f t="shared" si="53"/>
        <v>0</v>
      </c>
      <c r="AP5225" s="36">
        <f t="shared" si="53"/>
        <v>0</v>
      </c>
      <c r="AQ5225" s="37">
        <f t="shared" si="47"/>
        <v>0</v>
      </c>
      <c r="AR5225" s="38"/>
      <c r="AS5225" s="39">
        <f t="shared" si="54"/>
        <v>0</v>
      </c>
      <c r="AT5225" s="40">
        <f t="shared" si="54"/>
        <v>0</v>
      </c>
      <c r="AU5225" s="41">
        <f t="shared" si="48"/>
        <v>0</v>
      </c>
      <c r="AV5225" s="42">
        <f t="shared" si="55"/>
        <v>0</v>
      </c>
      <c r="AW5225" s="43">
        <f t="shared" si="56"/>
        <v>0</v>
      </c>
      <c r="AX5225" s="44"/>
      <c r="AY5225" s="45">
        <f t="shared" si="49"/>
        <v>0</v>
      </c>
      <c r="AZ5225" s="7"/>
    </row>
    <row r="5226" spans="1:52">
      <c r="A5226" s="8" t="str">
        <f>IF(AND(ISBLANK(D5226),ISBLANK(E5226)),"",IF(ISBLANK(D5226),VLOOKUP(E5226,'[3]Wheels €'!$A:$J,2,FALSE),IF(ISBLANK(E5226),VLOOKUP(D5226,'[3]Wheels €'!$A:$J,2,FALSE),VLOOKUP(D5226,'[3]Wheels €'!$A:$J,2,FALSE))))</f>
        <v/>
      </c>
      <c r="B5226" s="8" t="str">
        <f>IF(ISBLANK(D5226),"",VLOOKUP(D5226,'[3]Wheels €'!A:J,3,FALSE))</f>
        <v/>
      </c>
      <c r="C5226" s="8" t="str">
        <f>IF(ISBLANK(E5226),"",VLOOKUP(E5226,'[3]Wheels €'!A:J,3,FALSE))</f>
        <v/>
      </c>
      <c r="D5226" s="9"/>
      <c r="E5226" s="9"/>
      <c r="F5226" s="10"/>
      <c r="G5226" s="11"/>
      <c r="H5226" s="12"/>
      <c r="I5226" s="11"/>
      <c r="J5226" s="10"/>
      <c r="K5226" s="89"/>
      <c r="L5226" s="90"/>
      <c r="M5226" s="90"/>
      <c r="N5226" s="90"/>
      <c r="O5226" s="17" t="str">
        <f t="shared" si="50"/>
        <v/>
      </c>
      <c r="P5226" s="91"/>
      <c r="Q5226" s="91"/>
      <c r="R5226" s="100"/>
      <c r="S5226" s="91"/>
      <c r="T5226" s="92"/>
      <c r="U5226" s="10"/>
      <c r="V5226" s="101"/>
      <c r="W5226" s="13"/>
      <c r="X5226" s="102"/>
      <c r="Y5226" s="103"/>
      <c r="Z5226" s="96"/>
      <c r="AA5226" s="97"/>
      <c r="AB5226" s="98"/>
      <c r="AC5226" s="104"/>
      <c r="AD5226" s="96"/>
      <c r="AE5226" s="97"/>
      <c r="AF5226" s="104"/>
      <c r="AG5226" s="99"/>
      <c r="AH5226" s="28" t="str">
        <f>IF(ISBLANK(D5226),"0",IF(AG5226="EXW Romania",VLOOKUP(D5226,'[3]Wheels €'!$A:$J,9,FALSE),IF(AG5226="DDP Europe",VLOOKUP(D5226,'[3]Wheels €'!$A:$J,10,FALSE),IF(AG5226="EXW Asia",VLOOKUP(D5226,'[3]Wheels $'!$A:$L,9,FALSE),IF(AG5226="DAP Taiwan &amp; American ports",VLOOKUP(D5226,'[3]Wheels $'!$A:$L,10,FALSE),IF(AG5226="EXW Jalco (Asian Rims)",VLOOKUP(D5226,'[3]Wheels $'!$A:$L,11,FALSE),IF(AG5226="C&amp;F Taiwan (Asian Rims)",VLOOKUP(D5226,'[3]Wheels $'!$A:$L,12,FALSE),"")))))))</f>
        <v>0</v>
      </c>
      <c r="AI5226" s="29" t="str">
        <f>IF(ISBLANK(E5226),"0",IF(AG5226="EXW Romania",VLOOKUP(E5226,'[3]Wheels €'!$A:$J,9,FALSE),IF(AG5226="DDP Europe",VLOOKUP(E5226,'[3]Wheels €'!$A:$J,10,FALSE),IF(AG5226="EXW Asia",VLOOKUP(E5226,'[3]Wheels $'!$A:$L,9,FALSE),IF(AG5226="DAP Taiwan &amp; American ports",VLOOKUP(E5226,'[3]Wheels $'!$A:$L,10,FALSE),IF(AG5226="EXW Jalco (Asian Rims)",VLOOKUP(E5226,'[3]Wheels $'!$A:$L,11,FALSE),IF(AG5226="C&amp;F Taiwan (Asian Rims)",VLOOKUP(E5226,'[3]Wheels $'!$A:$L,12,FALSE),"")))))))</f>
        <v>0</v>
      </c>
      <c r="AJ5226" s="30">
        <f t="shared" si="51"/>
        <v>0</v>
      </c>
      <c r="AK5226" s="31">
        <f t="shared" si="57"/>
        <v>0</v>
      </c>
      <c r="AL5226" s="32">
        <f t="shared" si="52"/>
        <v>0</v>
      </c>
      <c r="AM5226" s="33">
        <f t="shared" si="46"/>
        <v>0</v>
      </c>
      <c r="AN5226" s="105"/>
      <c r="AO5226" s="35">
        <f t="shared" si="53"/>
        <v>0</v>
      </c>
      <c r="AP5226" s="36">
        <f t="shared" si="53"/>
        <v>0</v>
      </c>
      <c r="AQ5226" s="37">
        <f t="shared" si="47"/>
        <v>0</v>
      </c>
      <c r="AR5226" s="38"/>
      <c r="AS5226" s="39">
        <f t="shared" si="54"/>
        <v>0</v>
      </c>
      <c r="AT5226" s="40">
        <f t="shared" si="54"/>
        <v>0</v>
      </c>
      <c r="AU5226" s="41">
        <f t="shared" si="48"/>
        <v>0</v>
      </c>
      <c r="AV5226" s="42">
        <f t="shared" si="55"/>
        <v>0</v>
      </c>
      <c r="AW5226" s="43">
        <f t="shared" si="56"/>
        <v>0</v>
      </c>
      <c r="AX5226" s="44"/>
      <c r="AY5226" s="45">
        <f t="shared" si="49"/>
        <v>0</v>
      </c>
      <c r="AZ5226" s="7"/>
    </row>
    <row r="5227" spans="1:52">
      <c r="A5227" s="8" t="str">
        <f>IF(AND(ISBLANK(D5227),ISBLANK(E5227)),"",IF(ISBLANK(D5227),VLOOKUP(E5227,'[3]Wheels €'!$A:$J,2,FALSE),IF(ISBLANK(E5227),VLOOKUP(D5227,'[3]Wheels €'!$A:$J,2,FALSE),VLOOKUP(D5227,'[3]Wheels €'!$A:$J,2,FALSE))))</f>
        <v/>
      </c>
      <c r="B5227" s="8" t="str">
        <f>IF(ISBLANK(D5227),"",VLOOKUP(D5227,'[3]Wheels €'!A:J,3,FALSE))</f>
        <v/>
      </c>
      <c r="C5227" s="8" t="str">
        <f>IF(ISBLANK(E5227),"",VLOOKUP(E5227,'[3]Wheels €'!A:J,3,FALSE))</f>
        <v/>
      </c>
      <c r="D5227" s="9"/>
      <c r="E5227" s="9"/>
      <c r="F5227" s="10"/>
      <c r="G5227" s="11"/>
      <c r="H5227" s="12"/>
      <c r="I5227" s="11"/>
      <c r="J5227" s="10"/>
      <c r="K5227" s="89"/>
      <c r="L5227" s="90"/>
      <c r="M5227" s="90"/>
      <c r="N5227" s="90"/>
      <c r="O5227" s="17" t="str">
        <f t="shared" si="50"/>
        <v/>
      </c>
      <c r="P5227" s="91"/>
      <c r="Q5227" s="91"/>
      <c r="R5227" s="91"/>
      <c r="S5227" s="91"/>
      <c r="T5227" s="92"/>
      <c r="U5227" s="10"/>
      <c r="V5227" s="101"/>
      <c r="W5227" s="13"/>
      <c r="X5227" s="102"/>
      <c r="Y5227" s="103"/>
      <c r="Z5227" s="96"/>
      <c r="AA5227" s="97"/>
      <c r="AB5227" s="98"/>
      <c r="AC5227" s="104"/>
      <c r="AD5227" s="96"/>
      <c r="AE5227" s="97"/>
      <c r="AF5227" s="104"/>
      <c r="AG5227" s="99"/>
      <c r="AH5227" s="28" t="str">
        <f>IF(ISBLANK(D5227),"0",IF(AG5227="EXW Romania",VLOOKUP(D5227,'[3]Wheels €'!$A:$J,9,FALSE),IF(AG5227="DDP Europe",VLOOKUP(D5227,'[3]Wheels €'!$A:$J,10,FALSE),IF(AG5227="EXW Asia",VLOOKUP(D5227,'[3]Wheels $'!$A:$L,9,FALSE),IF(AG5227="DAP Taiwan &amp; American ports",VLOOKUP(D5227,'[3]Wheels $'!$A:$L,10,FALSE),IF(AG5227="EXW Jalco (Asian Rims)",VLOOKUP(D5227,'[3]Wheels $'!$A:$L,11,FALSE),IF(AG5227="C&amp;F Taiwan (Asian Rims)",VLOOKUP(D5227,'[3]Wheels $'!$A:$L,12,FALSE),"")))))))</f>
        <v>0</v>
      </c>
      <c r="AI5227" s="29" t="str">
        <f>IF(ISBLANK(E5227),"0",IF(AG5227="EXW Romania",VLOOKUP(E5227,'[3]Wheels €'!$A:$J,9,FALSE),IF(AG5227="DDP Europe",VLOOKUP(E5227,'[3]Wheels €'!$A:$J,10,FALSE),IF(AG5227="EXW Asia",VLOOKUP(E5227,'[3]Wheels $'!$A:$L,9,FALSE),IF(AG5227="DAP Taiwan &amp; American ports",VLOOKUP(E5227,'[3]Wheels $'!$A:$L,10,FALSE),IF(AG5227="EXW Jalco (Asian Rims)",VLOOKUP(E5227,'[3]Wheels $'!$A:$L,11,FALSE),IF(AG5227="C&amp;F Taiwan (Asian Rims)",VLOOKUP(E5227,'[3]Wheels $'!$A:$L,12,FALSE),"")))))))</f>
        <v>0</v>
      </c>
      <c r="AJ5227" s="30">
        <f t="shared" si="51"/>
        <v>0</v>
      </c>
      <c r="AK5227" s="31">
        <f t="shared" si="57"/>
        <v>0</v>
      </c>
      <c r="AL5227" s="32">
        <f t="shared" si="52"/>
        <v>0</v>
      </c>
      <c r="AM5227" s="33">
        <f t="shared" si="46"/>
        <v>0</v>
      </c>
      <c r="AN5227" s="105"/>
      <c r="AO5227" s="35">
        <f t="shared" si="53"/>
        <v>0</v>
      </c>
      <c r="AP5227" s="36">
        <f t="shared" si="53"/>
        <v>0</v>
      </c>
      <c r="AQ5227" s="37">
        <f t="shared" si="47"/>
        <v>0</v>
      </c>
      <c r="AR5227" s="38"/>
      <c r="AS5227" s="39">
        <f t="shared" si="54"/>
        <v>0</v>
      </c>
      <c r="AT5227" s="40">
        <f t="shared" si="54"/>
        <v>0</v>
      </c>
      <c r="AU5227" s="41">
        <f t="shared" si="48"/>
        <v>0</v>
      </c>
      <c r="AV5227" s="42">
        <f t="shared" si="55"/>
        <v>0</v>
      </c>
      <c r="AW5227" s="43">
        <f t="shared" si="56"/>
        <v>0</v>
      </c>
      <c r="AX5227" s="44"/>
      <c r="AY5227" s="45">
        <f t="shared" si="49"/>
        <v>0</v>
      </c>
      <c r="AZ5227" s="7"/>
    </row>
    <row r="5228" spans="1:52">
      <c r="A5228" s="8" t="str">
        <f>IF(AND(ISBLANK(D5228),ISBLANK(E5228)),"",IF(ISBLANK(D5228),VLOOKUP(E5228,'[3]Wheels €'!$A:$J,2,FALSE),IF(ISBLANK(E5228),VLOOKUP(D5228,'[3]Wheels €'!$A:$J,2,FALSE),VLOOKUP(D5228,'[3]Wheels €'!$A:$J,2,FALSE))))</f>
        <v/>
      </c>
      <c r="B5228" s="8" t="str">
        <f>IF(ISBLANK(D5228),"",VLOOKUP(D5228,'[3]Wheels €'!A:J,3,FALSE))</f>
        <v/>
      </c>
      <c r="C5228" s="8" t="str">
        <f>IF(ISBLANK(E5228),"",VLOOKUP(E5228,'[3]Wheels €'!A:J,3,FALSE))</f>
        <v/>
      </c>
      <c r="D5228" s="9"/>
      <c r="E5228" s="9"/>
      <c r="F5228" s="10"/>
      <c r="G5228" s="11"/>
      <c r="H5228" s="12"/>
      <c r="I5228" s="11"/>
      <c r="J5228" s="10"/>
      <c r="K5228" s="89"/>
      <c r="L5228" s="90"/>
      <c r="M5228" s="90"/>
      <c r="N5228" s="90"/>
      <c r="O5228" s="17" t="str">
        <f t="shared" si="50"/>
        <v/>
      </c>
      <c r="P5228" s="91"/>
      <c r="Q5228" s="91"/>
      <c r="R5228" s="91"/>
      <c r="S5228" s="91"/>
      <c r="T5228" s="92"/>
      <c r="U5228" s="91"/>
      <c r="V5228" s="93"/>
      <c r="W5228" s="13"/>
      <c r="X5228" s="94"/>
      <c r="Y5228" s="95"/>
      <c r="Z5228" s="96"/>
      <c r="AA5228" s="97"/>
      <c r="AB5228" s="98"/>
      <c r="AC5228" s="104"/>
      <c r="AD5228" s="96"/>
      <c r="AE5228" s="97"/>
      <c r="AF5228" s="104"/>
      <c r="AG5228" s="99"/>
      <c r="AH5228" s="28" t="str">
        <f>IF(ISBLANK(D5228),"0",IF(AG5228="EXW Romania",VLOOKUP(D5228,'[3]Wheels €'!$A:$J,9,FALSE),IF(AG5228="DDP Europe",VLOOKUP(D5228,'[3]Wheels €'!$A:$J,10,FALSE),IF(AG5228="EXW Asia",VLOOKUP(D5228,'[3]Wheels $'!$A:$L,9,FALSE),IF(AG5228="DAP Taiwan &amp; American ports",VLOOKUP(D5228,'[3]Wheels $'!$A:$L,10,FALSE),IF(AG5228="EXW Jalco (Asian Rims)",VLOOKUP(D5228,'[3]Wheels $'!$A:$L,11,FALSE),IF(AG5228="C&amp;F Taiwan (Asian Rims)",VLOOKUP(D5228,'[3]Wheels $'!$A:$L,12,FALSE),"")))))))</f>
        <v>0</v>
      </c>
      <c r="AI5228" s="29" t="str">
        <f>IF(ISBLANK(E5228),"0",IF(AG5228="EXW Romania",VLOOKUP(E5228,'[3]Wheels €'!$A:$J,9,FALSE),IF(AG5228="DDP Europe",VLOOKUP(E5228,'[3]Wheels €'!$A:$J,10,FALSE),IF(AG5228="EXW Asia",VLOOKUP(E5228,'[3]Wheels $'!$A:$L,9,FALSE),IF(AG5228="DAP Taiwan &amp; American ports",VLOOKUP(E5228,'[3]Wheels $'!$A:$L,10,FALSE),IF(AG5228="EXW Jalco (Asian Rims)",VLOOKUP(E5228,'[3]Wheels $'!$A:$L,11,FALSE),IF(AG5228="C&amp;F Taiwan (Asian Rims)",VLOOKUP(E5228,'[3]Wheels $'!$A:$L,12,FALSE),"")))))))</f>
        <v>0</v>
      </c>
      <c r="AJ5228" s="30">
        <f t="shared" si="51"/>
        <v>0</v>
      </c>
      <c r="AK5228" s="31">
        <f t="shared" si="57"/>
        <v>0</v>
      </c>
      <c r="AL5228" s="32">
        <f t="shared" si="52"/>
        <v>0</v>
      </c>
      <c r="AM5228" s="33">
        <f t="shared" si="46"/>
        <v>0</v>
      </c>
      <c r="AN5228" s="105"/>
      <c r="AO5228" s="35">
        <f t="shared" si="53"/>
        <v>0</v>
      </c>
      <c r="AP5228" s="36">
        <f t="shared" si="53"/>
        <v>0</v>
      </c>
      <c r="AQ5228" s="37">
        <f t="shared" si="47"/>
        <v>0</v>
      </c>
      <c r="AR5228" s="38"/>
      <c r="AS5228" s="39">
        <f t="shared" si="54"/>
        <v>0</v>
      </c>
      <c r="AT5228" s="40">
        <f t="shared" si="54"/>
        <v>0</v>
      </c>
      <c r="AU5228" s="41">
        <f t="shared" si="48"/>
        <v>0</v>
      </c>
      <c r="AV5228" s="42">
        <f t="shared" si="55"/>
        <v>0</v>
      </c>
      <c r="AW5228" s="43">
        <f t="shared" si="56"/>
        <v>0</v>
      </c>
      <c r="AX5228" s="44"/>
      <c r="AY5228" s="45">
        <f t="shared" si="49"/>
        <v>0</v>
      </c>
      <c r="AZ5228" s="7"/>
    </row>
    <row r="5229" spans="1:52">
      <c r="A5229" s="8" t="str">
        <f>IF(AND(ISBLANK(D5229),ISBLANK(E5229)),"",IF(ISBLANK(D5229),VLOOKUP(E5229,'[3]Wheels €'!$A:$J,2,FALSE),IF(ISBLANK(E5229),VLOOKUP(D5229,'[3]Wheels €'!$A:$J,2,FALSE),VLOOKUP(D5229,'[3]Wheels €'!$A:$J,2,FALSE))))</f>
        <v/>
      </c>
      <c r="B5229" s="8" t="str">
        <f>IF(ISBLANK(D5229),"",VLOOKUP(D5229,'[3]Wheels €'!A:J,3,FALSE))</f>
        <v/>
      </c>
      <c r="C5229" s="8" t="str">
        <f>IF(ISBLANK(E5229),"",VLOOKUP(E5229,'[3]Wheels €'!A:J,3,FALSE))</f>
        <v/>
      </c>
      <c r="D5229" s="9"/>
      <c r="E5229" s="9"/>
      <c r="F5229" s="10"/>
      <c r="G5229" s="11"/>
      <c r="H5229" s="12"/>
      <c r="I5229" s="11"/>
      <c r="J5229" s="10"/>
      <c r="K5229" s="89"/>
      <c r="L5229" s="90"/>
      <c r="M5229" s="90"/>
      <c r="N5229" s="90"/>
      <c r="O5229" s="17" t="str">
        <f t="shared" si="50"/>
        <v/>
      </c>
      <c r="P5229" s="91"/>
      <c r="Q5229" s="91"/>
      <c r="R5229" s="91"/>
      <c r="S5229" s="91"/>
      <c r="T5229" s="92"/>
      <c r="U5229" s="91"/>
      <c r="V5229" s="93"/>
      <c r="W5229" s="13"/>
      <c r="X5229" s="94"/>
      <c r="Y5229" s="95"/>
      <c r="Z5229" s="96"/>
      <c r="AA5229" s="97"/>
      <c r="AB5229" s="98"/>
      <c r="AC5229" s="104"/>
      <c r="AD5229" s="96"/>
      <c r="AE5229" s="97"/>
      <c r="AF5229" s="104"/>
      <c r="AG5229" s="99"/>
      <c r="AH5229" s="28" t="str">
        <f>IF(ISBLANK(D5229),"0",IF(AG5229="EXW Romania",VLOOKUP(D5229,'[3]Wheels €'!$A:$J,9,FALSE),IF(AG5229="DDP Europe",VLOOKUP(D5229,'[3]Wheels €'!$A:$J,10,FALSE),IF(AG5229="EXW Asia",VLOOKUP(D5229,'[3]Wheels $'!$A:$L,9,FALSE),IF(AG5229="DAP Taiwan &amp; American ports",VLOOKUP(D5229,'[3]Wheels $'!$A:$L,10,FALSE),IF(AG5229="EXW Jalco (Asian Rims)",VLOOKUP(D5229,'[3]Wheels $'!$A:$L,11,FALSE),IF(AG5229="C&amp;F Taiwan (Asian Rims)",VLOOKUP(D5229,'[3]Wheels $'!$A:$L,12,FALSE),"")))))))</f>
        <v>0</v>
      </c>
      <c r="AI5229" s="29" t="str">
        <f>IF(ISBLANK(E5229),"0",IF(AG5229="EXW Romania",VLOOKUP(E5229,'[3]Wheels €'!$A:$J,9,FALSE),IF(AG5229="DDP Europe",VLOOKUP(E5229,'[3]Wheels €'!$A:$J,10,FALSE),IF(AG5229="EXW Asia",VLOOKUP(E5229,'[3]Wheels $'!$A:$L,9,FALSE),IF(AG5229="DAP Taiwan &amp; American ports",VLOOKUP(E5229,'[3]Wheels $'!$A:$L,10,FALSE),IF(AG5229="EXW Jalco (Asian Rims)",VLOOKUP(E5229,'[3]Wheels $'!$A:$L,11,FALSE),IF(AG5229="C&amp;F Taiwan (Asian Rims)",VLOOKUP(E5229,'[3]Wheels $'!$A:$L,12,FALSE),"")))))))</f>
        <v>0</v>
      </c>
      <c r="AJ5229" s="30">
        <f t="shared" si="51"/>
        <v>0</v>
      </c>
      <c r="AK5229" s="31">
        <f t="shared" si="57"/>
        <v>0</v>
      </c>
      <c r="AL5229" s="32">
        <f t="shared" si="52"/>
        <v>0</v>
      </c>
      <c r="AM5229" s="33">
        <f t="shared" si="46"/>
        <v>0</v>
      </c>
      <c r="AN5229" s="105"/>
      <c r="AO5229" s="35">
        <f t="shared" si="53"/>
        <v>0</v>
      </c>
      <c r="AP5229" s="36">
        <f t="shared" si="53"/>
        <v>0</v>
      </c>
      <c r="AQ5229" s="37">
        <f t="shared" si="47"/>
        <v>0</v>
      </c>
      <c r="AR5229" s="38"/>
      <c r="AS5229" s="39">
        <f t="shared" si="54"/>
        <v>0</v>
      </c>
      <c r="AT5229" s="40">
        <f t="shared" si="54"/>
        <v>0</v>
      </c>
      <c r="AU5229" s="41">
        <f t="shared" si="48"/>
        <v>0</v>
      </c>
      <c r="AV5229" s="42">
        <f t="shared" si="55"/>
        <v>0</v>
      </c>
      <c r="AW5229" s="43">
        <f t="shared" si="56"/>
        <v>0</v>
      </c>
      <c r="AX5229" s="44"/>
      <c r="AY5229" s="45">
        <f t="shared" si="49"/>
        <v>0</v>
      </c>
      <c r="AZ5229" s="7"/>
    </row>
    <row r="5230" spans="1:52">
      <c r="A5230" s="8" t="str">
        <f>IF(AND(ISBLANK(D5230),ISBLANK(E5230)),"",IF(ISBLANK(D5230),VLOOKUP(E5230,'[3]Wheels €'!$A:$J,2,FALSE),IF(ISBLANK(E5230),VLOOKUP(D5230,'[3]Wheels €'!$A:$J,2,FALSE),VLOOKUP(D5230,'[3]Wheels €'!$A:$J,2,FALSE))))</f>
        <v/>
      </c>
      <c r="B5230" s="8" t="str">
        <f>IF(ISBLANK(D5230),"",VLOOKUP(D5230,'[3]Wheels €'!A:J,3,FALSE))</f>
        <v/>
      </c>
      <c r="C5230" s="8" t="str">
        <f>IF(ISBLANK(E5230),"",VLOOKUP(E5230,'[3]Wheels €'!A:J,3,FALSE))</f>
        <v/>
      </c>
      <c r="D5230" s="9"/>
      <c r="E5230" s="9"/>
      <c r="F5230" s="10"/>
      <c r="G5230" s="11"/>
      <c r="H5230" s="12"/>
      <c r="I5230" s="11"/>
      <c r="J5230" s="10"/>
      <c r="K5230" s="89"/>
      <c r="L5230" s="90"/>
      <c r="M5230" s="90"/>
      <c r="N5230" s="90"/>
      <c r="O5230" s="17" t="str">
        <f t="shared" si="50"/>
        <v/>
      </c>
      <c r="P5230" s="91"/>
      <c r="Q5230" s="91"/>
      <c r="R5230" s="91"/>
      <c r="S5230" s="91"/>
      <c r="T5230" s="92"/>
      <c r="U5230" s="91"/>
      <c r="V5230" s="93"/>
      <c r="W5230" s="13"/>
      <c r="X5230" s="94"/>
      <c r="Y5230" s="95"/>
      <c r="Z5230" s="96"/>
      <c r="AA5230" s="97"/>
      <c r="AB5230" s="98"/>
      <c r="AC5230" s="104"/>
      <c r="AD5230" s="96"/>
      <c r="AE5230" s="97"/>
      <c r="AF5230" s="104"/>
      <c r="AG5230" s="99"/>
      <c r="AH5230" s="28" t="str">
        <f>IF(ISBLANK(D5230),"0",IF(AG5230="EXW Romania",VLOOKUP(D5230,'[3]Wheels €'!$A:$J,9,FALSE),IF(AG5230="DDP Europe",VLOOKUP(D5230,'[3]Wheels €'!$A:$J,10,FALSE),IF(AG5230="EXW Asia",VLOOKUP(D5230,'[3]Wheels $'!$A:$L,9,FALSE),IF(AG5230="DAP Taiwan &amp; American ports",VLOOKUP(D5230,'[3]Wheels $'!$A:$L,10,FALSE),IF(AG5230="EXW Jalco (Asian Rims)",VLOOKUP(D5230,'[3]Wheels $'!$A:$L,11,FALSE),IF(AG5230="C&amp;F Taiwan (Asian Rims)",VLOOKUP(D5230,'[3]Wheels $'!$A:$L,12,FALSE),"")))))))</f>
        <v>0</v>
      </c>
      <c r="AI5230" s="29" t="str">
        <f>IF(ISBLANK(E5230),"0",IF(AG5230="EXW Romania",VLOOKUP(E5230,'[3]Wheels €'!$A:$J,9,FALSE),IF(AG5230="DDP Europe",VLOOKUP(E5230,'[3]Wheels €'!$A:$J,10,FALSE),IF(AG5230="EXW Asia",VLOOKUP(E5230,'[3]Wheels $'!$A:$L,9,FALSE),IF(AG5230="DAP Taiwan &amp; American ports",VLOOKUP(E5230,'[3]Wheels $'!$A:$L,10,FALSE),IF(AG5230="EXW Jalco (Asian Rims)",VLOOKUP(E5230,'[3]Wheels $'!$A:$L,11,FALSE),IF(AG5230="C&amp;F Taiwan (Asian Rims)",VLOOKUP(E5230,'[3]Wheels $'!$A:$L,12,FALSE),"")))))))</f>
        <v>0</v>
      </c>
      <c r="AJ5230" s="30">
        <f t="shared" si="51"/>
        <v>0</v>
      </c>
      <c r="AK5230" s="31">
        <f t="shared" si="57"/>
        <v>0</v>
      </c>
      <c r="AL5230" s="32">
        <f t="shared" si="52"/>
        <v>0</v>
      </c>
      <c r="AM5230" s="33">
        <f t="shared" si="46"/>
        <v>0</v>
      </c>
      <c r="AN5230" s="105"/>
      <c r="AO5230" s="35">
        <f t="shared" si="53"/>
        <v>0</v>
      </c>
      <c r="AP5230" s="36">
        <f t="shared" si="53"/>
        <v>0</v>
      </c>
      <c r="AQ5230" s="37">
        <f t="shared" si="47"/>
        <v>0</v>
      </c>
      <c r="AR5230" s="38"/>
      <c r="AS5230" s="39">
        <f t="shared" si="54"/>
        <v>0</v>
      </c>
      <c r="AT5230" s="40">
        <f t="shared" si="54"/>
        <v>0</v>
      </c>
      <c r="AU5230" s="41">
        <f t="shared" si="48"/>
        <v>0</v>
      </c>
      <c r="AV5230" s="42">
        <f t="shared" si="55"/>
        <v>0</v>
      </c>
      <c r="AW5230" s="43">
        <f t="shared" si="56"/>
        <v>0</v>
      </c>
      <c r="AX5230" s="44"/>
      <c r="AY5230" s="45">
        <f t="shared" si="49"/>
        <v>0</v>
      </c>
      <c r="AZ5230" s="7"/>
    </row>
    <row r="5231" spans="1:52">
      <c r="A5231" s="8" t="str">
        <f>IF(AND(ISBLANK(D5231),ISBLANK(E5231)),"",IF(ISBLANK(D5231),VLOOKUP(E5231,'[3]Wheels €'!$A:$J,2,FALSE),IF(ISBLANK(E5231),VLOOKUP(D5231,'[3]Wheels €'!$A:$J,2,FALSE),VLOOKUP(D5231,'[3]Wheels €'!$A:$J,2,FALSE))))</f>
        <v/>
      </c>
      <c r="B5231" s="8" t="str">
        <f>IF(ISBLANK(D5231),"",VLOOKUP(D5231,'[3]Wheels €'!A:J,3,FALSE))</f>
        <v/>
      </c>
      <c r="C5231" s="8" t="str">
        <f>IF(ISBLANK(E5231),"",VLOOKUP(E5231,'[3]Wheels €'!A:J,3,FALSE))</f>
        <v/>
      </c>
      <c r="D5231" s="9"/>
      <c r="E5231" s="9"/>
      <c r="F5231" s="10"/>
      <c r="G5231" s="11"/>
      <c r="H5231" s="12"/>
      <c r="I5231" s="11"/>
      <c r="J5231" s="10"/>
      <c r="K5231" s="89"/>
      <c r="L5231" s="90"/>
      <c r="M5231" s="90"/>
      <c r="N5231" s="90"/>
      <c r="O5231" s="17" t="str">
        <f t="shared" si="50"/>
        <v/>
      </c>
      <c r="P5231" s="91"/>
      <c r="Q5231" s="91"/>
      <c r="R5231" s="100"/>
      <c r="S5231" s="91"/>
      <c r="T5231" s="92"/>
      <c r="U5231" s="10"/>
      <c r="V5231" s="101"/>
      <c r="W5231" s="13"/>
      <c r="X5231" s="102"/>
      <c r="Y5231" s="103"/>
      <c r="Z5231" s="96"/>
      <c r="AA5231" s="97"/>
      <c r="AB5231" s="98"/>
      <c r="AC5231" s="104"/>
      <c r="AD5231" s="96"/>
      <c r="AE5231" s="97"/>
      <c r="AF5231" s="104"/>
      <c r="AG5231" s="99"/>
      <c r="AH5231" s="28" t="str">
        <f>IF(ISBLANK(D5231),"0",IF(AG5231="EXW Romania",VLOOKUP(D5231,'[3]Wheels €'!$A:$J,9,FALSE),IF(AG5231="DDP Europe",VLOOKUP(D5231,'[3]Wheels €'!$A:$J,10,FALSE),IF(AG5231="EXW Asia",VLOOKUP(D5231,'[3]Wheels $'!$A:$L,9,FALSE),IF(AG5231="DAP Taiwan &amp; American ports",VLOOKUP(D5231,'[3]Wheels $'!$A:$L,10,FALSE),IF(AG5231="EXW Jalco (Asian Rims)",VLOOKUP(D5231,'[3]Wheels $'!$A:$L,11,FALSE),IF(AG5231="C&amp;F Taiwan (Asian Rims)",VLOOKUP(D5231,'[3]Wheels $'!$A:$L,12,FALSE),"")))))))</f>
        <v>0</v>
      </c>
      <c r="AI5231" s="29" t="str">
        <f>IF(ISBLANK(E5231),"0",IF(AG5231="EXW Romania",VLOOKUP(E5231,'[3]Wheels €'!$A:$J,9,FALSE),IF(AG5231="DDP Europe",VLOOKUP(E5231,'[3]Wheels €'!$A:$J,10,FALSE),IF(AG5231="EXW Asia",VLOOKUP(E5231,'[3]Wheels $'!$A:$L,9,FALSE),IF(AG5231="DAP Taiwan &amp; American ports",VLOOKUP(E5231,'[3]Wheels $'!$A:$L,10,FALSE),IF(AG5231="EXW Jalco (Asian Rims)",VLOOKUP(E5231,'[3]Wheels $'!$A:$L,11,FALSE),IF(AG5231="C&amp;F Taiwan (Asian Rims)",VLOOKUP(E5231,'[3]Wheels $'!$A:$L,12,FALSE),"")))))))</f>
        <v>0</v>
      </c>
      <c r="AJ5231" s="30">
        <f t="shared" si="51"/>
        <v>0</v>
      </c>
      <c r="AK5231" s="31">
        <f t="shared" si="57"/>
        <v>0</v>
      </c>
      <c r="AL5231" s="32">
        <f t="shared" si="52"/>
        <v>0</v>
      </c>
      <c r="AM5231" s="33">
        <f t="shared" si="46"/>
        <v>0</v>
      </c>
      <c r="AN5231" s="105"/>
      <c r="AO5231" s="35">
        <f t="shared" si="53"/>
        <v>0</v>
      </c>
      <c r="AP5231" s="36">
        <f t="shared" si="53"/>
        <v>0</v>
      </c>
      <c r="AQ5231" s="37">
        <f t="shared" si="47"/>
        <v>0</v>
      </c>
      <c r="AR5231" s="38"/>
      <c r="AS5231" s="39">
        <f t="shared" si="54"/>
        <v>0</v>
      </c>
      <c r="AT5231" s="40">
        <f t="shared" si="54"/>
        <v>0</v>
      </c>
      <c r="AU5231" s="41">
        <f t="shared" si="48"/>
        <v>0</v>
      </c>
      <c r="AV5231" s="42">
        <f t="shared" si="55"/>
        <v>0</v>
      </c>
      <c r="AW5231" s="43">
        <f t="shared" si="56"/>
        <v>0</v>
      </c>
      <c r="AX5231" s="44"/>
      <c r="AY5231" s="45">
        <f t="shared" si="49"/>
        <v>0</v>
      </c>
      <c r="AZ5231" s="7"/>
    </row>
    <row r="5232" spans="1:52">
      <c r="A5232" s="8" t="str">
        <f>IF(AND(ISBLANK(D5232),ISBLANK(E5232)),"",IF(ISBLANK(D5232),VLOOKUP(E5232,'[3]Wheels €'!$A:$J,2,FALSE),IF(ISBLANK(E5232),VLOOKUP(D5232,'[3]Wheels €'!$A:$J,2,FALSE),VLOOKUP(D5232,'[3]Wheels €'!$A:$J,2,FALSE))))</f>
        <v/>
      </c>
      <c r="B5232" s="8" t="str">
        <f>IF(ISBLANK(D5232),"",VLOOKUP(D5232,'[3]Wheels €'!A:J,3,FALSE))</f>
        <v/>
      </c>
      <c r="C5232" s="8" t="str">
        <f>IF(ISBLANK(E5232),"",VLOOKUP(E5232,'[3]Wheels €'!A:J,3,FALSE))</f>
        <v/>
      </c>
      <c r="D5232" s="9"/>
      <c r="E5232" s="9"/>
      <c r="F5232" s="10"/>
      <c r="G5232" s="11"/>
      <c r="H5232" s="12"/>
      <c r="I5232" s="11"/>
      <c r="J5232" s="10"/>
      <c r="K5232" s="89"/>
      <c r="L5232" s="90"/>
      <c r="M5232" s="90"/>
      <c r="N5232" s="90"/>
      <c r="O5232" s="17" t="str">
        <f t="shared" si="50"/>
        <v/>
      </c>
      <c r="P5232" s="91"/>
      <c r="Q5232" s="91"/>
      <c r="R5232" s="91"/>
      <c r="S5232" s="91"/>
      <c r="T5232" s="92"/>
      <c r="U5232" s="91"/>
      <c r="V5232" s="93"/>
      <c r="W5232" s="13"/>
      <c r="X5232" s="94"/>
      <c r="Y5232" s="95"/>
      <c r="Z5232" s="96"/>
      <c r="AA5232" s="97"/>
      <c r="AB5232" s="98"/>
      <c r="AC5232" s="104"/>
      <c r="AD5232" s="96"/>
      <c r="AE5232" s="97"/>
      <c r="AF5232" s="104"/>
      <c r="AG5232" s="99"/>
      <c r="AH5232" s="28" t="str">
        <f>IF(ISBLANK(D5232),"0",IF(AG5232="EXW Romania",VLOOKUP(D5232,'[3]Wheels €'!$A:$J,9,FALSE),IF(AG5232="DDP Europe",VLOOKUP(D5232,'[3]Wheels €'!$A:$J,10,FALSE),IF(AG5232="EXW Asia",VLOOKUP(D5232,'[3]Wheels $'!$A:$L,9,FALSE),IF(AG5232="DAP Taiwan &amp; American ports",VLOOKUP(D5232,'[3]Wheels $'!$A:$L,10,FALSE),IF(AG5232="EXW Jalco (Asian Rims)",VLOOKUP(D5232,'[3]Wheels $'!$A:$L,11,FALSE),IF(AG5232="C&amp;F Taiwan (Asian Rims)",VLOOKUP(D5232,'[3]Wheels $'!$A:$L,12,FALSE),"")))))))</f>
        <v>0</v>
      </c>
      <c r="AI5232" s="29" t="str">
        <f>IF(ISBLANK(E5232),"0",IF(AG5232="EXW Romania",VLOOKUP(E5232,'[3]Wheels €'!$A:$J,9,FALSE),IF(AG5232="DDP Europe",VLOOKUP(E5232,'[3]Wheels €'!$A:$J,10,FALSE),IF(AG5232="EXW Asia",VLOOKUP(E5232,'[3]Wheels $'!$A:$L,9,FALSE),IF(AG5232="DAP Taiwan &amp; American ports",VLOOKUP(E5232,'[3]Wheels $'!$A:$L,10,FALSE),IF(AG5232="EXW Jalco (Asian Rims)",VLOOKUP(E5232,'[3]Wheels $'!$A:$L,11,FALSE),IF(AG5232="C&amp;F Taiwan (Asian Rims)",VLOOKUP(E5232,'[3]Wheels $'!$A:$L,12,FALSE),"")))))))</f>
        <v>0</v>
      </c>
      <c r="AJ5232" s="30">
        <f t="shared" si="51"/>
        <v>0</v>
      </c>
      <c r="AK5232" s="31">
        <f t="shared" si="57"/>
        <v>0</v>
      </c>
      <c r="AL5232" s="32">
        <f t="shared" si="52"/>
        <v>0</v>
      </c>
      <c r="AM5232" s="33">
        <f t="shared" si="46"/>
        <v>0</v>
      </c>
      <c r="AN5232" s="105"/>
      <c r="AO5232" s="35">
        <f t="shared" si="53"/>
        <v>0</v>
      </c>
      <c r="AP5232" s="36">
        <f t="shared" si="53"/>
        <v>0</v>
      </c>
      <c r="AQ5232" s="37">
        <f t="shared" si="47"/>
        <v>0</v>
      </c>
      <c r="AR5232" s="38"/>
      <c r="AS5232" s="39">
        <f t="shared" si="54"/>
        <v>0</v>
      </c>
      <c r="AT5232" s="40">
        <f t="shared" si="54"/>
        <v>0</v>
      </c>
      <c r="AU5232" s="41">
        <f t="shared" si="48"/>
        <v>0</v>
      </c>
      <c r="AV5232" s="42">
        <f t="shared" si="55"/>
        <v>0</v>
      </c>
      <c r="AW5232" s="43">
        <f t="shared" si="56"/>
        <v>0</v>
      </c>
      <c r="AX5232" s="44"/>
      <c r="AY5232" s="45">
        <f t="shared" si="49"/>
        <v>0</v>
      </c>
      <c r="AZ5232" s="7"/>
    </row>
    <row r="5233" spans="1:52">
      <c r="A5233" s="8" t="str">
        <f>IF(AND(ISBLANK(D5233),ISBLANK(E5233)),"",IF(ISBLANK(D5233),VLOOKUP(E5233,'[3]Wheels €'!$A:$J,2,FALSE),IF(ISBLANK(E5233),VLOOKUP(D5233,'[3]Wheels €'!$A:$J,2,FALSE),VLOOKUP(D5233,'[3]Wheels €'!$A:$J,2,FALSE))))</f>
        <v/>
      </c>
      <c r="B5233" s="8" t="str">
        <f>IF(ISBLANK(D5233),"",VLOOKUP(D5233,'[3]Wheels €'!A:J,3,FALSE))</f>
        <v/>
      </c>
      <c r="C5233" s="8" t="str">
        <f>IF(ISBLANK(E5233),"",VLOOKUP(E5233,'[3]Wheels €'!A:J,3,FALSE))</f>
        <v/>
      </c>
      <c r="D5233" s="9"/>
      <c r="E5233" s="9"/>
      <c r="F5233" s="10"/>
      <c r="G5233" s="11"/>
      <c r="H5233" s="12"/>
      <c r="I5233" s="11"/>
      <c r="J5233" s="10"/>
      <c r="K5233" s="89"/>
      <c r="L5233" s="90"/>
      <c r="M5233" s="90"/>
      <c r="N5233" s="90"/>
      <c r="O5233" s="17" t="str">
        <f t="shared" si="50"/>
        <v/>
      </c>
      <c r="P5233" s="91"/>
      <c r="Q5233" s="91"/>
      <c r="R5233" s="100"/>
      <c r="S5233" s="91"/>
      <c r="T5233" s="92"/>
      <c r="U5233" s="10"/>
      <c r="V5233" s="101"/>
      <c r="W5233" s="13"/>
      <c r="X5233" s="102"/>
      <c r="Y5233" s="103"/>
      <c r="Z5233" s="96"/>
      <c r="AA5233" s="97"/>
      <c r="AB5233" s="98"/>
      <c r="AC5233" s="104"/>
      <c r="AD5233" s="96"/>
      <c r="AE5233" s="97"/>
      <c r="AF5233" s="104"/>
      <c r="AG5233" s="99"/>
      <c r="AH5233" s="28" t="str">
        <f>IF(ISBLANK(D5233),"0",IF(AG5233="EXW Romania",VLOOKUP(D5233,'[3]Wheels €'!$A:$J,9,FALSE),IF(AG5233="DDP Europe",VLOOKUP(D5233,'[3]Wheels €'!$A:$J,10,FALSE),IF(AG5233="EXW Asia",VLOOKUP(D5233,'[3]Wheels $'!$A:$L,9,FALSE),IF(AG5233="DAP Taiwan &amp; American ports",VLOOKUP(D5233,'[3]Wheels $'!$A:$L,10,FALSE),IF(AG5233="EXW Jalco (Asian Rims)",VLOOKUP(D5233,'[3]Wheels $'!$A:$L,11,FALSE),IF(AG5233="C&amp;F Taiwan (Asian Rims)",VLOOKUP(D5233,'[3]Wheels $'!$A:$L,12,FALSE),"")))))))</f>
        <v>0</v>
      </c>
      <c r="AI5233" s="29" t="str">
        <f>IF(ISBLANK(E5233),"0",IF(AG5233="EXW Romania",VLOOKUP(E5233,'[3]Wheels €'!$A:$J,9,FALSE),IF(AG5233="DDP Europe",VLOOKUP(E5233,'[3]Wheels €'!$A:$J,10,FALSE),IF(AG5233="EXW Asia",VLOOKUP(E5233,'[3]Wheels $'!$A:$L,9,FALSE),IF(AG5233="DAP Taiwan &amp; American ports",VLOOKUP(E5233,'[3]Wheels $'!$A:$L,10,FALSE),IF(AG5233="EXW Jalco (Asian Rims)",VLOOKUP(E5233,'[3]Wheels $'!$A:$L,11,FALSE),IF(AG5233="C&amp;F Taiwan (Asian Rims)",VLOOKUP(E5233,'[3]Wheels $'!$A:$L,12,FALSE),"")))))))</f>
        <v>0</v>
      </c>
      <c r="AJ5233" s="30">
        <f t="shared" si="51"/>
        <v>0</v>
      </c>
      <c r="AK5233" s="31">
        <f t="shared" si="57"/>
        <v>0</v>
      </c>
      <c r="AL5233" s="32">
        <f t="shared" si="52"/>
        <v>0</v>
      </c>
      <c r="AM5233" s="33">
        <f t="shared" si="46"/>
        <v>0</v>
      </c>
      <c r="AN5233" s="105"/>
      <c r="AO5233" s="35">
        <f t="shared" si="53"/>
        <v>0</v>
      </c>
      <c r="AP5233" s="36">
        <f t="shared" si="53"/>
        <v>0</v>
      </c>
      <c r="AQ5233" s="37">
        <f t="shared" si="47"/>
        <v>0</v>
      </c>
      <c r="AR5233" s="38"/>
      <c r="AS5233" s="39">
        <f t="shared" si="54"/>
        <v>0</v>
      </c>
      <c r="AT5233" s="40">
        <f t="shared" si="54"/>
        <v>0</v>
      </c>
      <c r="AU5233" s="41">
        <f t="shared" si="48"/>
        <v>0</v>
      </c>
      <c r="AV5233" s="42">
        <f t="shared" si="55"/>
        <v>0</v>
      </c>
      <c r="AW5233" s="43">
        <f t="shared" si="56"/>
        <v>0</v>
      </c>
      <c r="AX5233" s="44"/>
      <c r="AY5233" s="45">
        <f t="shared" si="49"/>
        <v>0</v>
      </c>
      <c r="AZ5233" s="7"/>
    </row>
    <row r="5234" spans="1:52">
      <c r="A5234" s="8" t="str">
        <f>IF(AND(ISBLANK(D5234),ISBLANK(E5234)),"",IF(ISBLANK(D5234),VLOOKUP(E5234,'[3]Wheels €'!$A:$J,2,FALSE),IF(ISBLANK(E5234),VLOOKUP(D5234,'[3]Wheels €'!$A:$J,2,FALSE),VLOOKUP(D5234,'[3]Wheels €'!$A:$J,2,FALSE))))</f>
        <v/>
      </c>
      <c r="B5234" s="8" t="str">
        <f>IF(ISBLANK(D5234),"",VLOOKUP(D5234,'[3]Wheels €'!A:J,3,FALSE))</f>
        <v/>
      </c>
      <c r="C5234" s="8" t="str">
        <f>IF(ISBLANK(E5234),"",VLOOKUP(E5234,'[3]Wheels €'!A:J,3,FALSE))</f>
        <v/>
      </c>
      <c r="D5234" s="9"/>
      <c r="E5234" s="9"/>
      <c r="F5234" s="10"/>
      <c r="G5234" s="11"/>
      <c r="H5234" s="12"/>
      <c r="I5234" s="11"/>
      <c r="J5234" s="10"/>
      <c r="K5234" s="89"/>
      <c r="L5234" s="90"/>
      <c r="M5234" s="90"/>
      <c r="N5234" s="90"/>
      <c r="O5234" s="17" t="str">
        <f t="shared" si="50"/>
        <v/>
      </c>
      <c r="P5234" s="91"/>
      <c r="Q5234" s="91"/>
      <c r="R5234" s="91"/>
      <c r="S5234" s="91"/>
      <c r="T5234" s="92"/>
      <c r="U5234" s="10"/>
      <c r="V5234" s="101"/>
      <c r="W5234" s="13"/>
      <c r="X5234" s="102"/>
      <c r="Y5234" s="103"/>
      <c r="Z5234" s="96"/>
      <c r="AA5234" s="97"/>
      <c r="AB5234" s="98"/>
      <c r="AC5234" s="104"/>
      <c r="AD5234" s="96"/>
      <c r="AE5234" s="97"/>
      <c r="AF5234" s="104"/>
      <c r="AG5234" s="99"/>
      <c r="AH5234" s="28" t="str">
        <f>IF(ISBLANK(D5234),"0",IF(AG5234="EXW Romania",VLOOKUP(D5234,'[3]Wheels €'!$A:$J,9,FALSE),IF(AG5234="DDP Europe",VLOOKUP(D5234,'[3]Wheels €'!$A:$J,10,FALSE),IF(AG5234="EXW Asia",VLOOKUP(D5234,'[3]Wheels $'!$A:$L,9,FALSE),IF(AG5234="DAP Taiwan &amp; American ports",VLOOKUP(D5234,'[3]Wheels $'!$A:$L,10,FALSE),IF(AG5234="EXW Jalco (Asian Rims)",VLOOKUP(D5234,'[3]Wheels $'!$A:$L,11,FALSE),IF(AG5234="C&amp;F Taiwan (Asian Rims)",VLOOKUP(D5234,'[3]Wheels $'!$A:$L,12,FALSE),"")))))))</f>
        <v>0</v>
      </c>
      <c r="AI5234" s="29" t="str">
        <f>IF(ISBLANK(E5234),"0",IF(AG5234="EXW Romania",VLOOKUP(E5234,'[3]Wheels €'!$A:$J,9,FALSE),IF(AG5234="DDP Europe",VLOOKUP(E5234,'[3]Wheels €'!$A:$J,10,FALSE),IF(AG5234="EXW Asia",VLOOKUP(E5234,'[3]Wheels $'!$A:$L,9,FALSE),IF(AG5234="DAP Taiwan &amp; American ports",VLOOKUP(E5234,'[3]Wheels $'!$A:$L,10,FALSE),IF(AG5234="EXW Jalco (Asian Rims)",VLOOKUP(E5234,'[3]Wheels $'!$A:$L,11,FALSE),IF(AG5234="C&amp;F Taiwan (Asian Rims)",VLOOKUP(E5234,'[3]Wheels $'!$A:$L,12,FALSE),"")))))))</f>
        <v>0</v>
      </c>
      <c r="AJ5234" s="30">
        <f t="shared" si="51"/>
        <v>0</v>
      </c>
      <c r="AK5234" s="31">
        <f t="shared" si="57"/>
        <v>0</v>
      </c>
      <c r="AL5234" s="32">
        <f t="shared" si="52"/>
        <v>0</v>
      </c>
      <c r="AM5234" s="33">
        <f t="shared" si="46"/>
        <v>0</v>
      </c>
      <c r="AN5234" s="105"/>
      <c r="AO5234" s="35">
        <f t="shared" si="53"/>
        <v>0</v>
      </c>
      <c r="AP5234" s="36">
        <f t="shared" si="53"/>
        <v>0</v>
      </c>
      <c r="AQ5234" s="37">
        <f t="shared" si="47"/>
        <v>0</v>
      </c>
      <c r="AR5234" s="38"/>
      <c r="AS5234" s="39">
        <f t="shared" si="54"/>
        <v>0</v>
      </c>
      <c r="AT5234" s="40">
        <f t="shared" si="54"/>
        <v>0</v>
      </c>
      <c r="AU5234" s="41">
        <f t="shared" si="48"/>
        <v>0</v>
      </c>
      <c r="AV5234" s="42">
        <f t="shared" si="55"/>
        <v>0</v>
      </c>
      <c r="AW5234" s="43">
        <f t="shared" si="56"/>
        <v>0</v>
      </c>
      <c r="AX5234" s="44"/>
      <c r="AY5234" s="45">
        <f t="shared" si="49"/>
        <v>0</v>
      </c>
      <c r="AZ5234" s="7"/>
    </row>
    <row r="5235" spans="1:52" ht="15.75" thickBot="1">
      <c r="A5235" s="8" t="str">
        <f>IF(AND(ISBLANK(D5235),ISBLANK(E5235)),"",IF(ISBLANK(D5235),VLOOKUP(E5235,'[3]Wheels €'!$A:$J,2,FALSE),IF(ISBLANK(E5235),VLOOKUP(D5235,'[3]Wheels €'!$A:$J,2,FALSE),VLOOKUP(D5235,'[3]Wheels €'!$A:$J,2,FALSE))))</f>
        <v/>
      </c>
      <c r="B5235" s="8" t="str">
        <f>IF(ISBLANK(D5235),"",VLOOKUP(D5235,'[3]Wheels €'!A:J,3,FALSE))</f>
        <v/>
      </c>
      <c r="C5235" s="8" t="str">
        <f>IF(ISBLANK(E5235),"",VLOOKUP(E5235,'[3]Wheels €'!A:J,3,FALSE))</f>
        <v/>
      </c>
      <c r="D5235" s="9"/>
      <c r="E5235" s="9"/>
      <c r="F5235" s="10"/>
      <c r="G5235" s="106"/>
      <c r="H5235" s="107"/>
      <c r="I5235" s="106"/>
      <c r="J5235" s="108"/>
      <c r="K5235" s="109"/>
      <c r="L5235" s="110"/>
      <c r="M5235" s="110"/>
      <c r="N5235" s="110"/>
      <c r="O5235" s="17" t="str">
        <f t="shared" si="50"/>
        <v/>
      </c>
      <c r="P5235" s="111"/>
      <c r="Q5235" s="111"/>
      <c r="R5235" s="111"/>
      <c r="S5235" s="111"/>
      <c r="T5235" s="112"/>
      <c r="U5235" s="108"/>
      <c r="V5235" s="113"/>
      <c r="W5235" s="13"/>
      <c r="X5235" s="114"/>
      <c r="Y5235" s="115"/>
      <c r="Z5235" s="116"/>
      <c r="AA5235" s="117"/>
      <c r="AB5235" s="118"/>
      <c r="AC5235" s="119"/>
      <c r="AD5235" s="116"/>
      <c r="AE5235" s="117"/>
      <c r="AF5235" s="119"/>
      <c r="AG5235" s="120"/>
      <c r="AH5235" s="28" t="str">
        <f>IF(ISBLANK(D5235),"0",IF(AG5235="EXW Romania",VLOOKUP(D5235,'[3]Wheels €'!$A:$J,9,FALSE),IF(AG5235="DDP Europe",VLOOKUP(D5235,'[3]Wheels €'!$A:$J,10,FALSE),IF(AG5235="EXW Asia",VLOOKUP(D5235,'[3]Wheels $'!$A:$L,9,FALSE),IF(AG5235="DAP Taiwan &amp; American ports",VLOOKUP(D5235,'[3]Wheels $'!$A:$L,10,FALSE),IF(AG5235="EXW Jalco (Asian Rims)",VLOOKUP(D5235,'[3]Wheels $'!$A:$L,11,FALSE),IF(AG5235="C&amp;F Taiwan (Asian Rims)",VLOOKUP(D5235,'[3]Wheels $'!$A:$L,12,FALSE),"")))))))</f>
        <v>0</v>
      </c>
      <c r="AI5235" s="29" t="str">
        <f>IF(ISBLANK(E5235),"0",IF(AG5235="EXW Romania",VLOOKUP(E5235,'[3]Wheels €'!$A:$J,9,FALSE),IF(AG5235="DDP Europe",VLOOKUP(E5235,'[3]Wheels €'!$A:$J,10,FALSE),IF(AG5235="EXW Asia",VLOOKUP(E5235,'[3]Wheels $'!$A:$L,9,FALSE),IF(AG5235="DAP Taiwan &amp; American ports",VLOOKUP(E5235,'[3]Wheels $'!$A:$L,10,FALSE),IF(AG5235="EXW Jalco (Asian Rims)",VLOOKUP(E5235,'[3]Wheels $'!$A:$L,11,FALSE),IF(AG5235="C&amp;F Taiwan (Asian Rims)",VLOOKUP(E5235,'[3]Wheels $'!$A:$L,12,FALSE),"")))))))</f>
        <v>0</v>
      </c>
      <c r="AJ5235" s="30">
        <f t="shared" si="51"/>
        <v>0</v>
      </c>
      <c r="AK5235" s="31">
        <f t="shared" si="57"/>
        <v>0</v>
      </c>
      <c r="AL5235" s="32">
        <f t="shared" si="52"/>
        <v>0</v>
      </c>
      <c r="AM5235" s="33">
        <f t="shared" si="46"/>
        <v>0</v>
      </c>
      <c r="AN5235" s="121"/>
      <c r="AO5235" s="35">
        <f t="shared" si="53"/>
        <v>0</v>
      </c>
      <c r="AP5235" s="36">
        <f t="shared" si="53"/>
        <v>0</v>
      </c>
      <c r="AQ5235" s="37">
        <f t="shared" si="47"/>
        <v>0</v>
      </c>
      <c r="AR5235" s="38"/>
      <c r="AS5235" s="39">
        <f t="shared" si="54"/>
        <v>0</v>
      </c>
      <c r="AT5235" s="40">
        <f t="shared" si="54"/>
        <v>0</v>
      </c>
      <c r="AU5235" s="41">
        <f t="shared" si="48"/>
        <v>0</v>
      </c>
      <c r="AV5235" s="42">
        <f t="shared" si="55"/>
        <v>0</v>
      </c>
      <c r="AW5235" s="43">
        <f t="shared" si="56"/>
        <v>0</v>
      </c>
      <c r="AX5235" s="44"/>
      <c r="AY5235" s="45">
        <f t="shared" si="49"/>
        <v>0</v>
      </c>
      <c r="AZ5235" s="7"/>
    </row>
    <row r="5236" spans="1:52" ht="18.75">
      <c r="A5236" s="122" t="s">
        <v>87</v>
      </c>
      <c r="B5236" s="123"/>
      <c r="C5236" s="123"/>
      <c r="D5236" s="2"/>
      <c r="E5236" s="2"/>
      <c r="F5236" s="2"/>
      <c r="G5236" s="3"/>
      <c r="H5236" s="4"/>
      <c r="I5236" s="4"/>
      <c r="J5236" s="4"/>
      <c r="K5236" s="4"/>
      <c r="L5236" s="4"/>
      <c r="M5236" s="4"/>
      <c r="N5236" s="4"/>
      <c r="O5236" s="4"/>
      <c r="P5236" s="4"/>
      <c r="Q5236" s="4"/>
      <c r="R5236" s="4"/>
      <c r="S5236" s="4"/>
      <c r="T5236" s="4"/>
      <c r="U5236" s="4"/>
      <c r="V5236" s="4"/>
      <c r="W5236" s="4"/>
      <c r="X5236" s="4"/>
      <c r="Y5236" s="4"/>
      <c r="Z5236" s="4"/>
      <c r="AA5236" s="4"/>
      <c r="AB5236" s="4"/>
      <c r="AC5236" s="4"/>
      <c r="AD5236" s="4"/>
      <c r="AE5236" s="4"/>
      <c r="AF5236" s="4"/>
      <c r="AG5236" s="5"/>
      <c r="AH5236" s="4"/>
      <c r="AI5236" s="4"/>
      <c r="AJ5236" s="4"/>
      <c r="AK5236" s="4"/>
      <c r="AL5236" s="4"/>
      <c r="AM5236" s="4"/>
      <c r="AN5236" s="124"/>
      <c r="AO5236" s="4"/>
      <c r="AP5236" s="4"/>
      <c r="AQ5236" s="4"/>
      <c r="AR5236" s="125"/>
      <c r="AS5236" s="4"/>
      <c r="AT5236" s="4"/>
      <c r="AU5236" s="4"/>
      <c r="AV5236" s="4"/>
      <c r="AW5236" s="4"/>
      <c r="AX5236" s="4"/>
      <c r="AY5236" s="6"/>
      <c r="AZ5236" s="7"/>
    </row>
    <row r="5237" spans="1:52">
      <c r="A5237" s="8" t="str">
        <f>IF(AND(ISBLANK(D5237),ISBLANK(E5237)),"",IF(ISBLANK(D5237),VLOOKUP(E5237,'[3]Wheels $'!$A:$J,2,FALSE),IF(ISBLANK(E5237),VLOOKUP(D5237,'[3]Wheels $'!$A:$J,2,FALSE),VLOOKUP(D5237,'[3]Wheels $'!$A:$J,2,FALSE))))</f>
        <v/>
      </c>
      <c r="B5237" s="8" t="str">
        <f>IF(ISBLANK(D5237),"",VLOOKUP(D5237,'[3]Wheels €'!A:J,3,FALSE))</f>
        <v/>
      </c>
      <c r="C5237" s="8" t="str">
        <f>IF(ISBLANK(E5237),"",VLOOKUP(E5237,'[3]Wheels €'!A:J,3,FALSE))</f>
        <v/>
      </c>
      <c r="D5237" s="9"/>
      <c r="E5237" s="9"/>
      <c r="F5237" s="10"/>
      <c r="G5237" s="11"/>
      <c r="H5237" s="12"/>
      <c r="I5237" s="13"/>
      <c r="J5237" s="14"/>
      <c r="K5237" s="89"/>
      <c r="L5237" s="90"/>
      <c r="M5237" s="90"/>
      <c r="N5237" s="90"/>
      <c r="O5237" s="17" t="str">
        <f t="shared" si="50"/>
        <v/>
      </c>
      <c r="P5237" s="91"/>
      <c r="Q5237" s="91"/>
      <c r="R5237" s="100"/>
      <c r="S5237" s="91"/>
      <c r="T5237" s="112"/>
      <c r="U5237" s="108"/>
      <c r="V5237" s="113"/>
      <c r="W5237" s="13"/>
      <c r="X5237" s="102"/>
      <c r="Y5237" s="103"/>
      <c r="Z5237" s="23"/>
      <c r="AA5237" s="236"/>
      <c r="AB5237" s="25"/>
      <c r="AC5237" s="26"/>
      <c r="AD5237" s="96"/>
      <c r="AE5237" s="97"/>
      <c r="AF5237" s="104"/>
      <c r="AG5237" s="27"/>
      <c r="AH5237" s="139" t="str">
        <f>IF(ISBLANK(D5237),"0",IF(AG5237="EXW Asia",VLOOKUP(D5237,'[3]Wheels $'!$A:$L,9,FALSE),IF(AG5237="DAP Taiwan &amp; American ports Wheels",VLOOKUP(D5237,'[3]Wheels $'!$A:$L,10,FALSE),IF(AG5237="DAP Taiwan &amp; American ports Rims",VLOOKUP(D5237,'[3]Wheels $'!$A:$L,10,FALSE),IF(AG5237="EXW Jalco (Asian Rims)",VLOOKUP(D5237,'[3]Wheels $'!$A:$L,11,FALSE),IF(AG5237="C&amp;F Taiwan (Asian Rims)",VLOOKUP(D5237,'[3]Wheels $'!$A:$L,12,FALSE),""))))))</f>
        <v>0</v>
      </c>
      <c r="AI5237" s="140" t="str">
        <f>IF(ISBLANK(E5237),"0",IF(AG5237="EXW Asia",VLOOKUP(E5237,'[3]Wheels $'!$A:$L,9,FALSE),IF(AG5237="DAP Taiwan &amp; American ports Wheels",VLOOKUP(E5237,'[3]Wheels $'!$A:$L,10,FALSE),IF(AG5237="DAP Taiwan &amp; American ports Rims",VLOOKUP(D5237,'[3]Wheels $'!$A:$L,10,FALSE),IF(AG5237="EXW Jalco (Asian Rims)",VLOOKUP(E5237,'[3]Wheels $'!$A:$L,11,FALSE),IF(AG5237="C&amp;F Taiwan (Asian Rims)",VLOOKUP(E5237,'[3]Wheels $'!$A:$L,12,FALSE),""))))))</f>
        <v>0</v>
      </c>
      <c r="AJ5237" s="141">
        <f t="shared" ref="AJ5237:AJ5285" si="58">AI5237+AH5237</f>
        <v>0</v>
      </c>
      <c r="AK5237" s="142">
        <f>AH5237*(1+$AM$2)</f>
        <v>0</v>
      </c>
      <c r="AL5237" s="143">
        <f>AI5237*(1+$AM$2)</f>
        <v>0</v>
      </c>
      <c r="AM5237" s="144">
        <f t="shared" si="46"/>
        <v>0</v>
      </c>
      <c r="AN5237" s="105"/>
      <c r="AO5237" s="145">
        <f>AK5237*(1-$AN5237)</f>
        <v>0</v>
      </c>
      <c r="AP5237" s="146">
        <f>AL5237*(1-$AN5237)</f>
        <v>0</v>
      </c>
      <c r="AQ5237" s="147">
        <f t="shared" si="47"/>
        <v>0</v>
      </c>
      <c r="AR5237" s="148"/>
      <c r="AS5237" s="149">
        <f>IF($AR5237="YES",AO5237,AK5237)</f>
        <v>0</v>
      </c>
      <c r="AT5237" s="150">
        <f>IF($AR5237="YES",AP5237,AL5237)</f>
        <v>0</v>
      </c>
      <c r="AU5237" s="151">
        <f t="shared" si="48"/>
        <v>0</v>
      </c>
      <c r="AV5237" s="152">
        <f>Z5237*AQ5237</f>
        <v>0</v>
      </c>
      <c r="AW5237" s="153">
        <f>IF(AR5237="YES",0,(AQ5237-AM5237)*Z5237)</f>
        <v>0</v>
      </c>
      <c r="AX5237" s="154"/>
      <c r="AY5237" s="155">
        <f t="shared" si="49"/>
        <v>0</v>
      </c>
      <c r="AZ5237" s="7"/>
    </row>
    <row r="5238" spans="1:52">
      <c r="A5238" s="8" t="str">
        <f>IF(AND(ISBLANK(D5238),ISBLANK(E5238)),"",IF(ISBLANK(D5238),VLOOKUP(E5238,'[3]Wheels $'!$A:$J,2,FALSE),IF(ISBLANK(E5238),VLOOKUP(D5238,'[3]Wheels $'!$A:$J,2,FALSE),VLOOKUP(D5238,'[3]Wheels $'!$A:$J,2,FALSE))))</f>
        <v/>
      </c>
      <c r="B5238" s="8" t="str">
        <f>IF(ISBLANK(D5238),"",VLOOKUP(D5238,'[3]Wheels €'!A:J,3,FALSE))</f>
        <v/>
      </c>
      <c r="C5238" s="8" t="str">
        <f>IF(ISBLANK(E5238),"",VLOOKUP(E5238,'[3]Wheels €'!A:J,3,FALSE))</f>
        <v/>
      </c>
      <c r="D5238" s="9"/>
      <c r="E5238" s="9"/>
      <c r="F5238" s="10"/>
      <c r="G5238" s="11"/>
      <c r="H5238" s="12"/>
      <c r="I5238" s="13"/>
      <c r="J5238" s="14"/>
      <c r="K5238" s="89"/>
      <c r="L5238" s="90"/>
      <c r="M5238" s="90"/>
      <c r="N5238" s="90"/>
      <c r="O5238" s="17" t="str">
        <f t="shared" si="50"/>
        <v/>
      </c>
      <c r="P5238" s="91"/>
      <c r="Q5238" s="91"/>
      <c r="R5238" s="100"/>
      <c r="S5238" s="91"/>
      <c r="T5238" s="112"/>
      <c r="U5238" s="108"/>
      <c r="V5238" s="113"/>
      <c r="W5238" s="13"/>
      <c r="X5238" s="102"/>
      <c r="Y5238" s="103"/>
      <c r="Z5238" s="23"/>
      <c r="AA5238" s="236"/>
      <c r="AB5238" s="25"/>
      <c r="AC5238" s="26"/>
      <c r="AD5238" s="96"/>
      <c r="AE5238" s="97"/>
      <c r="AF5238" s="104"/>
      <c r="AG5238" s="27"/>
      <c r="AH5238" s="139" t="str">
        <f>IF(ISBLANK(D5238),"0",IF(AG5238="EXW Asia",VLOOKUP(D5238,'[3]Wheels $'!$A:$L,9,FALSE),IF(AG5238="DAP Taiwan &amp; American ports Wheels",VLOOKUP(D5238,'[3]Wheels $'!$A:$L,10,FALSE),IF(AG5238="DAP Taiwan &amp; American ports Rims",VLOOKUP(D5238,'[3]Wheels $'!$A:$L,10,FALSE),IF(AG5238="EXW Jalco (Asian Rims)",VLOOKUP(D5238,'[3]Wheels $'!$A:$L,11,FALSE),IF(AG5238="C&amp;F Taiwan (Asian Rims)",VLOOKUP(D5238,'[3]Wheels $'!$A:$L,12,FALSE),""))))))</f>
        <v>0</v>
      </c>
      <c r="AI5238" s="140" t="str">
        <f>IF(ISBLANK(E5238),"0",IF(AG5238="EXW Asia",VLOOKUP(E5238,'[3]Wheels $'!$A:$L,9,FALSE),IF(AG5238="DAP Taiwan &amp; American ports Wheels",VLOOKUP(E5238,'[3]Wheels $'!$A:$L,10,FALSE),IF(AG5238="DAP Taiwan &amp; American ports Rims",VLOOKUP(D5238,'[3]Wheels $'!$A:$L,10,FALSE),IF(AG5238="EXW Jalco (Asian Rims)",VLOOKUP(E5238,'[3]Wheels $'!$A:$L,11,FALSE),IF(AG5238="C&amp;F Taiwan (Asian Rims)",VLOOKUP(E5238,'[3]Wheels $'!$A:$L,12,FALSE),""))))))</f>
        <v>0</v>
      </c>
      <c r="AJ5238" s="141">
        <f t="shared" si="58"/>
        <v>0</v>
      </c>
      <c r="AK5238" s="142">
        <f t="shared" ref="AK5238:AL5285" si="59">AH5238*(1+$AM$2)</f>
        <v>0</v>
      </c>
      <c r="AL5238" s="143">
        <f t="shared" si="59"/>
        <v>0</v>
      </c>
      <c r="AM5238" s="144">
        <f t="shared" si="46"/>
        <v>0</v>
      </c>
      <c r="AN5238" s="105"/>
      <c r="AO5238" s="145">
        <f t="shared" ref="AO5238:AP5285" si="60">AK5238*(1-$AN5238)</f>
        <v>0</v>
      </c>
      <c r="AP5238" s="146">
        <f t="shared" si="60"/>
        <v>0</v>
      </c>
      <c r="AQ5238" s="147">
        <f t="shared" si="47"/>
        <v>0</v>
      </c>
      <c r="AR5238" s="148"/>
      <c r="AS5238" s="149">
        <f t="shared" ref="AS5238:AT5285" si="61">IF($AR5238="YES",AO5238,AK5238)</f>
        <v>0</v>
      </c>
      <c r="AT5238" s="150">
        <f t="shared" si="61"/>
        <v>0</v>
      </c>
      <c r="AU5238" s="151">
        <f t="shared" si="48"/>
        <v>0</v>
      </c>
      <c r="AV5238" s="152">
        <f t="shared" ref="AV5238:AV5285" si="62">Z5238*AQ5238</f>
        <v>0</v>
      </c>
      <c r="AW5238" s="153">
        <f t="shared" ref="AW5238:AW5285" si="63">IF(AR5238="YES",0,(AQ5238-AM5238)*Z5238)</f>
        <v>0</v>
      </c>
      <c r="AX5238" s="154"/>
      <c r="AY5238" s="155">
        <f t="shared" si="49"/>
        <v>0</v>
      </c>
      <c r="AZ5238" s="7"/>
    </row>
    <row r="5239" spans="1:52">
      <c r="A5239" s="8" t="str">
        <f>IF(AND(ISBLANK(D5239),ISBLANK(E5239)),"",IF(ISBLANK(D5239),VLOOKUP(E5239,'[3]Wheels $'!$A:$J,2,FALSE),IF(ISBLANK(E5239),VLOOKUP(D5239,'[3]Wheels $'!$A:$J,2,FALSE),VLOOKUP(D5239,'[3]Wheels $'!$A:$J,2,FALSE))))</f>
        <v/>
      </c>
      <c r="B5239" s="8" t="str">
        <f>IF(ISBLANK(D5239),"",VLOOKUP(D5239,'[3]Wheels €'!A:J,3,FALSE))</f>
        <v/>
      </c>
      <c r="C5239" s="8" t="str">
        <f>IF(ISBLANK(E5239),"",VLOOKUP(E5239,'[3]Wheels €'!A:J,3,FALSE))</f>
        <v/>
      </c>
      <c r="D5239" s="9"/>
      <c r="E5239" s="9"/>
      <c r="F5239" s="10"/>
      <c r="G5239" s="11"/>
      <c r="H5239" s="12"/>
      <c r="I5239" s="11"/>
      <c r="J5239" s="10"/>
      <c r="K5239" s="89"/>
      <c r="L5239" s="90"/>
      <c r="M5239" s="90"/>
      <c r="N5239" s="90"/>
      <c r="O5239" s="17" t="str">
        <f t="shared" si="50"/>
        <v/>
      </c>
      <c r="P5239" s="91"/>
      <c r="Q5239" s="91"/>
      <c r="R5239" s="100"/>
      <c r="S5239" s="91"/>
      <c r="T5239" s="112"/>
      <c r="U5239" s="108"/>
      <c r="V5239" s="113"/>
      <c r="W5239" s="13"/>
      <c r="X5239" s="102"/>
      <c r="Y5239" s="103"/>
      <c r="Z5239" s="96"/>
      <c r="AA5239" s="97"/>
      <c r="AB5239" s="98"/>
      <c r="AC5239" s="104"/>
      <c r="AD5239" s="96"/>
      <c r="AE5239" s="97"/>
      <c r="AF5239" s="104"/>
      <c r="AG5239" s="27"/>
      <c r="AH5239" s="139" t="str">
        <f>IF(ISBLANK(D5239),"0",IF(AG5239="EXW Asia",VLOOKUP(D5239,'[3]Wheels $'!$A:$L,9,FALSE),IF(AG5239="DAP Taiwan &amp; American ports Wheels",VLOOKUP(D5239,'[3]Wheels $'!$A:$L,10,FALSE),IF(AG5239="DAP Taiwan &amp; American ports Rims",VLOOKUP(D5239,'[3]Wheels $'!$A:$L,10,FALSE),IF(AG5239="EXW Jalco (Asian Rims)",VLOOKUP(D5239,'[3]Wheels $'!$A:$L,11,FALSE),IF(AG5239="C&amp;F Taiwan (Asian Rims)",VLOOKUP(D5239,'[3]Wheels $'!$A:$L,12,FALSE),""))))))</f>
        <v>0</v>
      </c>
      <c r="AI5239" s="140" t="str">
        <f>IF(ISBLANK(E5239),"0",IF(AG5239="EXW Asia",VLOOKUP(E5239,'[3]Wheels $'!$A:$L,9,FALSE),IF(AG5239="DAP Taiwan &amp; American ports Wheels",VLOOKUP(E5239,'[3]Wheels $'!$A:$L,10,FALSE),IF(AG5239="DAP Taiwan &amp; American ports Rims",VLOOKUP(D5239,'[3]Wheels $'!$A:$L,10,FALSE),IF(AG5239="EXW Jalco (Asian Rims)",VLOOKUP(E5239,'[3]Wheels $'!$A:$L,11,FALSE),IF(AG5239="C&amp;F Taiwan (Asian Rims)",VLOOKUP(E5239,'[3]Wheels $'!$A:$L,12,FALSE),""))))))</f>
        <v>0</v>
      </c>
      <c r="AJ5239" s="141">
        <f t="shared" si="58"/>
        <v>0</v>
      </c>
      <c r="AK5239" s="142">
        <f t="shared" si="59"/>
        <v>0</v>
      </c>
      <c r="AL5239" s="143">
        <f t="shared" si="59"/>
        <v>0</v>
      </c>
      <c r="AM5239" s="144">
        <f t="shared" si="46"/>
        <v>0</v>
      </c>
      <c r="AN5239" s="105"/>
      <c r="AO5239" s="145">
        <f t="shared" si="60"/>
        <v>0</v>
      </c>
      <c r="AP5239" s="146">
        <f t="shared" si="60"/>
        <v>0</v>
      </c>
      <c r="AQ5239" s="147">
        <f t="shared" si="47"/>
        <v>0</v>
      </c>
      <c r="AR5239" s="148"/>
      <c r="AS5239" s="149">
        <f t="shared" si="61"/>
        <v>0</v>
      </c>
      <c r="AT5239" s="150">
        <f t="shared" si="61"/>
        <v>0</v>
      </c>
      <c r="AU5239" s="151">
        <f t="shared" si="48"/>
        <v>0</v>
      </c>
      <c r="AV5239" s="152">
        <f t="shared" si="62"/>
        <v>0</v>
      </c>
      <c r="AW5239" s="153">
        <f t="shared" si="63"/>
        <v>0</v>
      </c>
      <c r="AX5239" s="154"/>
      <c r="AY5239" s="155">
        <f t="shared" si="49"/>
        <v>0</v>
      </c>
      <c r="AZ5239" s="7"/>
    </row>
    <row r="5240" spans="1:52">
      <c r="A5240" s="8" t="str">
        <f>IF(AND(ISBLANK(D5240),ISBLANK(E5240)),"",IF(ISBLANK(D5240),VLOOKUP(E5240,'[3]Wheels $'!$A:$J,2,FALSE),IF(ISBLANK(E5240),VLOOKUP(D5240,'[3]Wheels $'!$A:$J,2,FALSE),VLOOKUP(D5240,'[3]Wheels $'!$A:$J,2,FALSE))))</f>
        <v/>
      </c>
      <c r="B5240" s="8" t="str">
        <f>IF(ISBLANK(D5240),"",VLOOKUP(D5240,'[3]Wheels €'!A:J,3,FALSE))</f>
        <v/>
      </c>
      <c r="C5240" s="8" t="str">
        <f>IF(ISBLANK(E5240),"",VLOOKUP(E5240,'[3]Wheels €'!A:J,3,FALSE))</f>
        <v/>
      </c>
      <c r="D5240" s="9"/>
      <c r="E5240" s="9"/>
      <c r="F5240" s="10"/>
      <c r="G5240" s="11"/>
      <c r="H5240" s="12"/>
      <c r="I5240" s="11"/>
      <c r="J5240" s="10"/>
      <c r="K5240" s="89"/>
      <c r="L5240" s="90"/>
      <c r="M5240" s="90"/>
      <c r="N5240" s="90"/>
      <c r="O5240" s="17" t="str">
        <f t="shared" si="50"/>
        <v/>
      </c>
      <c r="P5240" s="91"/>
      <c r="Q5240" s="91"/>
      <c r="R5240" s="100"/>
      <c r="S5240" s="91"/>
      <c r="T5240" s="112"/>
      <c r="U5240" s="108"/>
      <c r="V5240" s="113"/>
      <c r="W5240" s="13"/>
      <c r="X5240" s="102"/>
      <c r="Y5240" s="103"/>
      <c r="Z5240" s="96"/>
      <c r="AA5240" s="97"/>
      <c r="AB5240" s="98"/>
      <c r="AC5240" s="104"/>
      <c r="AD5240" s="96"/>
      <c r="AE5240" s="97"/>
      <c r="AF5240" s="104"/>
      <c r="AG5240" s="27"/>
      <c r="AH5240" s="139" t="str">
        <f>IF(ISBLANK(D5240),"0",IF(AG5240="EXW Asia",VLOOKUP(D5240,'[3]Wheels $'!$A:$L,9,FALSE),IF(AG5240="DAP Taiwan &amp; American ports Wheels",VLOOKUP(D5240,'[3]Wheels $'!$A:$L,10,FALSE),IF(AG5240="DAP Taiwan &amp; American ports Rims",VLOOKUP(D5240,'[3]Wheels $'!$A:$L,10,FALSE),IF(AG5240="EXW Jalco (Asian Rims)",VLOOKUP(D5240,'[3]Wheels $'!$A:$L,11,FALSE),IF(AG5240="C&amp;F Taiwan (Asian Rims)",VLOOKUP(D5240,'[3]Wheels $'!$A:$L,12,FALSE),""))))))</f>
        <v>0</v>
      </c>
      <c r="AI5240" s="140" t="str">
        <f>IF(ISBLANK(E5240),"0",IF(AG5240="EXW Asia",VLOOKUP(E5240,'[3]Wheels $'!$A:$L,9,FALSE),IF(AG5240="DAP Taiwan &amp; American ports Wheels",VLOOKUP(E5240,'[3]Wheels $'!$A:$L,10,FALSE),IF(AG5240="DAP Taiwan &amp; American ports Rims",VLOOKUP(D5240,'[3]Wheels $'!$A:$L,10,FALSE),IF(AG5240="EXW Jalco (Asian Rims)",VLOOKUP(E5240,'[3]Wheels $'!$A:$L,11,FALSE),IF(AG5240="C&amp;F Taiwan (Asian Rims)",VLOOKUP(E5240,'[3]Wheels $'!$A:$L,12,FALSE),""))))))</f>
        <v>0</v>
      </c>
      <c r="AJ5240" s="141">
        <f t="shared" si="58"/>
        <v>0</v>
      </c>
      <c r="AK5240" s="142">
        <f t="shared" si="59"/>
        <v>0</v>
      </c>
      <c r="AL5240" s="143">
        <f t="shared" si="59"/>
        <v>0</v>
      </c>
      <c r="AM5240" s="144">
        <f t="shared" si="46"/>
        <v>0</v>
      </c>
      <c r="AN5240" s="105"/>
      <c r="AO5240" s="145">
        <f t="shared" si="60"/>
        <v>0</v>
      </c>
      <c r="AP5240" s="146">
        <f t="shared" si="60"/>
        <v>0</v>
      </c>
      <c r="AQ5240" s="147">
        <f t="shared" si="47"/>
        <v>0</v>
      </c>
      <c r="AR5240" s="148"/>
      <c r="AS5240" s="149">
        <f t="shared" si="61"/>
        <v>0</v>
      </c>
      <c r="AT5240" s="150">
        <f t="shared" si="61"/>
        <v>0</v>
      </c>
      <c r="AU5240" s="151">
        <f t="shared" si="48"/>
        <v>0</v>
      </c>
      <c r="AV5240" s="152">
        <f t="shared" si="62"/>
        <v>0</v>
      </c>
      <c r="AW5240" s="153">
        <f t="shared" si="63"/>
        <v>0</v>
      </c>
      <c r="AX5240" s="154"/>
      <c r="AY5240" s="155">
        <f t="shared" si="49"/>
        <v>0</v>
      </c>
      <c r="AZ5240" s="7"/>
    </row>
    <row r="5241" spans="1:52">
      <c r="A5241" s="8" t="str">
        <f>IF(AND(ISBLANK(D5241),ISBLANK(E5241)),"",IF(ISBLANK(D5241),VLOOKUP(E5241,'[3]Wheels $'!$A:$J,2,FALSE),IF(ISBLANK(E5241),VLOOKUP(D5241,'[3]Wheels $'!$A:$J,2,FALSE),VLOOKUP(D5241,'[3]Wheels $'!$A:$J,2,FALSE))))</f>
        <v/>
      </c>
      <c r="B5241" s="156" t="str">
        <f>IF(ISBLANK(D5241),"",VLOOKUP(D5241,'[3]Wheels €'!A:J,3,FALSE))</f>
        <v/>
      </c>
      <c r="C5241" s="8" t="str">
        <f>IF(ISBLANK(E5241),"",VLOOKUP(E5241,'[3]Wheels €'!A:J,3,FALSE))</f>
        <v/>
      </c>
      <c r="D5241" s="9"/>
      <c r="E5241" s="9"/>
      <c r="F5241" s="10"/>
      <c r="G5241" s="11"/>
      <c r="H5241" s="12"/>
      <c r="I5241" s="11"/>
      <c r="J5241" s="10"/>
      <c r="K5241" s="89"/>
      <c r="L5241" s="90"/>
      <c r="M5241" s="90"/>
      <c r="N5241" s="90"/>
      <c r="O5241" s="17" t="str">
        <f t="shared" si="50"/>
        <v/>
      </c>
      <c r="P5241" s="91"/>
      <c r="Q5241" s="91"/>
      <c r="R5241" s="100"/>
      <c r="S5241" s="91"/>
      <c r="T5241" s="112"/>
      <c r="U5241" s="108"/>
      <c r="V5241" s="113"/>
      <c r="W5241" s="13"/>
      <c r="X5241" s="102"/>
      <c r="Y5241" s="103"/>
      <c r="Z5241" s="96"/>
      <c r="AA5241" s="97"/>
      <c r="AB5241" s="98"/>
      <c r="AC5241" s="104"/>
      <c r="AD5241" s="96"/>
      <c r="AE5241" s="97"/>
      <c r="AF5241" s="104"/>
      <c r="AG5241" s="27"/>
      <c r="AH5241" s="139" t="str">
        <f>IF(ISBLANK(D5241),"0",IF(AG5241="EXW Asia",VLOOKUP(D5241,'[3]Wheels $'!$A:$L,9,FALSE),IF(AG5241="DAP Taiwan &amp; American ports Wheels",VLOOKUP(D5241,'[3]Wheels $'!$A:$L,10,FALSE),IF(AG5241="DAP Taiwan &amp; American ports Rims",VLOOKUP(D5241,'[3]Wheels $'!$A:$L,10,FALSE),IF(AG5241="EXW Jalco (Asian Rims)",VLOOKUP(D5241,'[3]Wheels $'!$A:$L,11,FALSE),IF(AG5241="C&amp;F Taiwan (Asian Rims)",VLOOKUP(D5241,'[3]Wheels $'!$A:$L,12,FALSE),""))))))</f>
        <v>0</v>
      </c>
      <c r="AI5241" s="140" t="str">
        <f>IF(ISBLANK(E5241),"0",IF(AG5241="EXW Asia",VLOOKUP(E5241,'[3]Wheels $'!$A:$L,9,FALSE),IF(AG5241="DAP Taiwan &amp; American ports Wheels",VLOOKUP(E5241,'[3]Wheels $'!$A:$L,10,FALSE),IF(AG5241="DAP Taiwan &amp; American ports Rims",VLOOKUP(D5241,'[3]Wheels $'!$A:$L,10,FALSE),IF(AG5241="EXW Jalco (Asian Rims)",VLOOKUP(E5241,'[3]Wheels $'!$A:$L,11,FALSE),IF(AG5241="C&amp;F Taiwan (Asian Rims)",VLOOKUP(E5241,'[3]Wheels $'!$A:$L,12,FALSE),""))))))</f>
        <v>0</v>
      </c>
      <c r="AJ5241" s="141">
        <f t="shared" si="58"/>
        <v>0</v>
      </c>
      <c r="AK5241" s="142">
        <f t="shared" si="59"/>
        <v>0</v>
      </c>
      <c r="AL5241" s="143">
        <f t="shared" si="59"/>
        <v>0</v>
      </c>
      <c r="AM5241" s="144">
        <f t="shared" si="46"/>
        <v>0</v>
      </c>
      <c r="AN5241" s="105"/>
      <c r="AO5241" s="145">
        <f t="shared" si="60"/>
        <v>0</v>
      </c>
      <c r="AP5241" s="146">
        <f t="shared" si="60"/>
        <v>0</v>
      </c>
      <c r="AQ5241" s="147">
        <f t="shared" si="47"/>
        <v>0</v>
      </c>
      <c r="AR5241" s="148"/>
      <c r="AS5241" s="149">
        <f t="shared" si="61"/>
        <v>0</v>
      </c>
      <c r="AT5241" s="150">
        <f t="shared" si="61"/>
        <v>0</v>
      </c>
      <c r="AU5241" s="151">
        <f t="shared" si="48"/>
        <v>0</v>
      </c>
      <c r="AV5241" s="152">
        <f t="shared" si="62"/>
        <v>0</v>
      </c>
      <c r="AW5241" s="153">
        <f t="shared" si="63"/>
        <v>0</v>
      </c>
      <c r="AX5241" s="154"/>
      <c r="AY5241" s="155">
        <f t="shared" si="49"/>
        <v>0</v>
      </c>
      <c r="AZ5241" s="7"/>
    </row>
    <row r="5242" spans="1:52">
      <c r="A5242" s="8" t="str">
        <f>IF(AND(ISBLANK(D5242),ISBLANK(E5242)),"",IF(ISBLANK(D5242),VLOOKUP(E5242,'[3]Wheels $'!$A:$J,2,FALSE),IF(ISBLANK(E5242),VLOOKUP(D5242,'[3]Wheels $'!$A:$J,2,FALSE),VLOOKUP(D5242,'[3]Wheels $'!$A:$J,2,FALSE))))</f>
        <v/>
      </c>
      <c r="B5242" s="8" t="str">
        <f>IF(ISBLANK(D5242),"",VLOOKUP(D5242,'[3]Wheels €'!A:J,3,FALSE))</f>
        <v/>
      </c>
      <c r="C5242" s="8" t="str">
        <f>IF(ISBLANK(E5242),"",VLOOKUP(E5242,'[3]Wheels €'!A:J,3,FALSE))</f>
        <v/>
      </c>
      <c r="D5242" s="9"/>
      <c r="E5242" s="9"/>
      <c r="F5242" s="10"/>
      <c r="G5242" s="11"/>
      <c r="H5242" s="12"/>
      <c r="I5242" s="11"/>
      <c r="J5242" s="10"/>
      <c r="K5242" s="89"/>
      <c r="L5242" s="90"/>
      <c r="M5242" s="90"/>
      <c r="N5242" s="90"/>
      <c r="O5242" s="17" t="str">
        <f t="shared" si="50"/>
        <v/>
      </c>
      <c r="P5242" s="91"/>
      <c r="Q5242" s="91"/>
      <c r="R5242" s="100"/>
      <c r="S5242" s="91"/>
      <c r="T5242" s="112"/>
      <c r="U5242" s="108"/>
      <c r="V5242" s="113"/>
      <c r="W5242" s="13"/>
      <c r="X5242" s="102"/>
      <c r="Y5242" s="103"/>
      <c r="Z5242" s="96"/>
      <c r="AA5242" s="97"/>
      <c r="AB5242" s="98"/>
      <c r="AC5242" s="104"/>
      <c r="AD5242" s="96"/>
      <c r="AE5242" s="97"/>
      <c r="AF5242" s="104"/>
      <c r="AG5242" s="27"/>
      <c r="AH5242" s="139" t="str">
        <f>IF(ISBLANK(D5242),"0",IF(AG5242="EXW Asia",VLOOKUP(D5242,'[3]Wheels $'!$A:$L,9,FALSE),IF(AG5242="DAP Taiwan &amp; American ports Wheels",VLOOKUP(D5242,'[3]Wheels $'!$A:$L,10,FALSE),IF(AG5242="DAP Taiwan &amp; American ports Rims",VLOOKUP(D5242,'[3]Wheels $'!$A:$L,10,FALSE),IF(AG5242="EXW Jalco (Asian Rims)",VLOOKUP(D5242,'[3]Wheels $'!$A:$L,11,FALSE),IF(AG5242="C&amp;F Taiwan (Asian Rims)",VLOOKUP(D5242,'[3]Wheels $'!$A:$L,12,FALSE),""))))))</f>
        <v>0</v>
      </c>
      <c r="AI5242" s="140" t="str">
        <f>IF(ISBLANK(E5242),"0",IF(AG5242="EXW Asia",VLOOKUP(E5242,'[3]Wheels $'!$A:$L,9,FALSE),IF(AG5242="DAP Taiwan &amp; American ports Wheels",VLOOKUP(E5242,'[3]Wheels $'!$A:$L,10,FALSE),IF(AG5242="DAP Taiwan &amp; American ports Rims",VLOOKUP(D5242,'[3]Wheels $'!$A:$L,10,FALSE),IF(AG5242="EXW Jalco (Asian Rims)",VLOOKUP(E5242,'[3]Wheels $'!$A:$L,11,FALSE),IF(AG5242="C&amp;F Taiwan (Asian Rims)",VLOOKUP(E5242,'[3]Wheels $'!$A:$L,12,FALSE),""))))))</f>
        <v>0</v>
      </c>
      <c r="AJ5242" s="141">
        <f t="shared" si="58"/>
        <v>0</v>
      </c>
      <c r="AK5242" s="142">
        <f t="shared" si="59"/>
        <v>0</v>
      </c>
      <c r="AL5242" s="143">
        <f t="shared" si="59"/>
        <v>0</v>
      </c>
      <c r="AM5242" s="144">
        <f t="shared" si="46"/>
        <v>0</v>
      </c>
      <c r="AN5242" s="105"/>
      <c r="AO5242" s="145">
        <f t="shared" si="60"/>
        <v>0</v>
      </c>
      <c r="AP5242" s="146">
        <f t="shared" si="60"/>
        <v>0</v>
      </c>
      <c r="AQ5242" s="147">
        <f t="shared" si="47"/>
        <v>0</v>
      </c>
      <c r="AR5242" s="148"/>
      <c r="AS5242" s="149">
        <f t="shared" si="61"/>
        <v>0</v>
      </c>
      <c r="AT5242" s="150">
        <f t="shared" si="61"/>
        <v>0</v>
      </c>
      <c r="AU5242" s="151">
        <f t="shared" si="48"/>
        <v>0</v>
      </c>
      <c r="AV5242" s="152">
        <f t="shared" si="62"/>
        <v>0</v>
      </c>
      <c r="AW5242" s="153">
        <f t="shared" si="63"/>
        <v>0</v>
      </c>
      <c r="AX5242" s="154"/>
      <c r="AY5242" s="155">
        <f t="shared" si="49"/>
        <v>0</v>
      </c>
      <c r="AZ5242" s="7"/>
    </row>
    <row r="5243" spans="1:52">
      <c r="A5243" s="8" t="str">
        <f>IF(AND(ISBLANK(D5243),ISBLANK(E5243)),"",IF(ISBLANK(D5243),VLOOKUP(E5243,'[3]Wheels $'!$A:$J,2,FALSE),IF(ISBLANK(E5243),VLOOKUP(D5243,'[3]Wheels $'!$A:$J,2,FALSE),VLOOKUP(D5243,'[3]Wheels $'!$A:$J,2,FALSE))))</f>
        <v/>
      </c>
      <c r="B5243" s="8" t="str">
        <f>IF(ISBLANK(D5243),"",VLOOKUP(D5243,'[3]Wheels €'!A:J,3,FALSE))</f>
        <v/>
      </c>
      <c r="C5243" s="8" t="str">
        <f>IF(ISBLANK(E5243),"",VLOOKUP(E5243,'[3]Wheels €'!A:J,3,FALSE))</f>
        <v/>
      </c>
      <c r="D5243" s="9"/>
      <c r="E5243" s="9"/>
      <c r="F5243" s="10"/>
      <c r="G5243" s="11"/>
      <c r="H5243" s="12"/>
      <c r="I5243" s="11"/>
      <c r="J5243" s="10"/>
      <c r="K5243" s="89"/>
      <c r="L5243" s="90"/>
      <c r="M5243" s="90"/>
      <c r="N5243" s="90"/>
      <c r="O5243" s="17" t="str">
        <f t="shared" si="50"/>
        <v/>
      </c>
      <c r="P5243" s="91"/>
      <c r="Q5243" s="91"/>
      <c r="R5243" s="100"/>
      <c r="S5243" s="91"/>
      <c r="T5243" s="112"/>
      <c r="U5243" s="108"/>
      <c r="V5243" s="113"/>
      <c r="W5243" s="13"/>
      <c r="X5243" s="102"/>
      <c r="Y5243" s="103"/>
      <c r="Z5243" s="96"/>
      <c r="AA5243" s="97"/>
      <c r="AB5243" s="98"/>
      <c r="AC5243" s="104"/>
      <c r="AD5243" s="96"/>
      <c r="AE5243" s="97"/>
      <c r="AF5243" s="104"/>
      <c r="AG5243" s="27"/>
      <c r="AH5243" s="139" t="str">
        <f>IF(ISBLANK(D5243),"0",IF(AG5243="EXW Asia",VLOOKUP(D5243,'[3]Wheels $'!$A:$L,9,FALSE),IF(AG5243="DAP Taiwan &amp; American ports Wheels",VLOOKUP(D5243,'[3]Wheels $'!$A:$L,10,FALSE),IF(AG5243="DAP Taiwan &amp; American ports Rims",VLOOKUP(D5243,'[3]Wheels $'!$A:$L,10,FALSE),IF(AG5243="EXW Jalco (Asian Rims)",VLOOKUP(D5243,'[3]Wheels $'!$A:$L,11,FALSE),IF(AG5243="C&amp;F Taiwan (Asian Rims)",VLOOKUP(D5243,'[3]Wheels $'!$A:$L,12,FALSE),""))))))</f>
        <v>0</v>
      </c>
      <c r="AI5243" s="140" t="str">
        <f>IF(ISBLANK(E5243),"0",IF(AG5243="EXW Asia",VLOOKUP(E5243,'[3]Wheels $'!$A:$L,9,FALSE),IF(AG5243="DAP Taiwan &amp; American ports Wheels",VLOOKUP(E5243,'[3]Wheels $'!$A:$L,10,FALSE),IF(AG5243="DAP Taiwan &amp; American ports Rims",VLOOKUP(D5243,'[3]Wheels $'!$A:$L,10,FALSE),IF(AG5243="EXW Jalco (Asian Rims)",VLOOKUP(E5243,'[3]Wheels $'!$A:$L,11,FALSE),IF(AG5243="C&amp;F Taiwan (Asian Rims)",VLOOKUP(E5243,'[3]Wheels $'!$A:$L,12,FALSE),""))))))</f>
        <v>0</v>
      </c>
      <c r="AJ5243" s="141">
        <f t="shared" si="58"/>
        <v>0</v>
      </c>
      <c r="AK5243" s="142">
        <f t="shared" si="59"/>
        <v>0</v>
      </c>
      <c r="AL5243" s="143">
        <f t="shared" si="59"/>
        <v>0</v>
      </c>
      <c r="AM5243" s="144">
        <f t="shared" si="46"/>
        <v>0</v>
      </c>
      <c r="AN5243" s="105"/>
      <c r="AO5243" s="145">
        <f t="shared" si="60"/>
        <v>0</v>
      </c>
      <c r="AP5243" s="146">
        <f t="shared" si="60"/>
        <v>0</v>
      </c>
      <c r="AQ5243" s="147">
        <f t="shared" si="47"/>
        <v>0</v>
      </c>
      <c r="AR5243" s="148"/>
      <c r="AS5243" s="149">
        <f t="shared" si="61"/>
        <v>0</v>
      </c>
      <c r="AT5243" s="150">
        <f t="shared" si="61"/>
        <v>0</v>
      </c>
      <c r="AU5243" s="151">
        <f t="shared" si="48"/>
        <v>0</v>
      </c>
      <c r="AV5243" s="152">
        <f t="shared" si="62"/>
        <v>0</v>
      </c>
      <c r="AW5243" s="153">
        <f t="shared" si="63"/>
        <v>0</v>
      </c>
      <c r="AX5243" s="154"/>
      <c r="AY5243" s="155">
        <f t="shared" si="49"/>
        <v>0</v>
      </c>
      <c r="AZ5243" s="7"/>
    </row>
    <row r="5244" spans="1:52">
      <c r="A5244" s="8" t="str">
        <f>IF(AND(ISBLANK(D5244),ISBLANK(E5244)),"",IF(ISBLANK(D5244),VLOOKUP(E5244,'[3]Wheels $'!$A:$J,2,FALSE),IF(ISBLANK(E5244),VLOOKUP(D5244,'[3]Wheels $'!$A:$J,2,FALSE),VLOOKUP(D5244,'[3]Wheels $'!$A:$J,2,FALSE))))</f>
        <v/>
      </c>
      <c r="B5244" s="8" t="str">
        <f>IF(ISBLANK(D5244),"",VLOOKUP(D5244,'[3]Wheels €'!A:J,3,FALSE))</f>
        <v/>
      </c>
      <c r="C5244" s="8" t="str">
        <f>IF(ISBLANK(E5244),"",VLOOKUP(E5244,'[3]Wheels €'!A:J,3,FALSE))</f>
        <v/>
      </c>
      <c r="D5244" s="9"/>
      <c r="E5244" s="9"/>
      <c r="F5244" s="10"/>
      <c r="G5244" s="11"/>
      <c r="H5244" s="12"/>
      <c r="I5244" s="11"/>
      <c r="J5244" s="10"/>
      <c r="K5244" s="89"/>
      <c r="L5244" s="90"/>
      <c r="M5244" s="90"/>
      <c r="N5244" s="90"/>
      <c r="O5244" s="17" t="str">
        <f t="shared" si="50"/>
        <v/>
      </c>
      <c r="P5244" s="91"/>
      <c r="Q5244" s="91"/>
      <c r="R5244" s="100"/>
      <c r="S5244" s="91"/>
      <c r="T5244" s="112"/>
      <c r="U5244" s="108"/>
      <c r="V5244" s="113"/>
      <c r="W5244" s="13"/>
      <c r="X5244" s="102"/>
      <c r="Y5244" s="103"/>
      <c r="Z5244" s="96"/>
      <c r="AA5244" s="97"/>
      <c r="AB5244" s="98"/>
      <c r="AC5244" s="104"/>
      <c r="AD5244" s="96"/>
      <c r="AE5244" s="97"/>
      <c r="AF5244" s="104"/>
      <c r="AG5244" s="27"/>
      <c r="AH5244" s="139" t="str">
        <f>IF(ISBLANK(D5244),"0",IF(AG5244="EXW Asia",VLOOKUP(D5244,'[3]Wheels $'!$A:$L,9,FALSE),IF(AG5244="DAP Taiwan &amp; American ports Wheels",VLOOKUP(D5244,'[3]Wheels $'!$A:$L,10,FALSE),IF(AG5244="DAP Taiwan &amp; American ports Rims",VLOOKUP(D5244,'[3]Wheels $'!$A:$L,10,FALSE),IF(AG5244="EXW Jalco (Asian Rims)",VLOOKUP(D5244,'[3]Wheels $'!$A:$L,11,FALSE),IF(AG5244="C&amp;F Taiwan (Asian Rims)",VLOOKUP(D5244,'[3]Wheels $'!$A:$L,12,FALSE),""))))))</f>
        <v>0</v>
      </c>
      <c r="AI5244" s="140" t="str">
        <f>IF(ISBLANK(E5244),"0",IF(AG5244="EXW Asia",VLOOKUP(E5244,'[3]Wheels $'!$A:$L,9,FALSE),IF(AG5244="DAP Taiwan &amp; American ports Wheels",VLOOKUP(E5244,'[3]Wheels $'!$A:$L,10,FALSE),IF(AG5244="DAP Taiwan &amp; American ports Rims",VLOOKUP(D5244,'[3]Wheels $'!$A:$L,10,FALSE),IF(AG5244="EXW Jalco (Asian Rims)",VLOOKUP(E5244,'[3]Wheels $'!$A:$L,11,FALSE),IF(AG5244="C&amp;F Taiwan (Asian Rims)",VLOOKUP(E5244,'[3]Wheels $'!$A:$L,12,FALSE),""))))))</f>
        <v>0</v>
      </c>
      <c r="AJ5244" s="141">
        <f t="shared" si="58"/>
        <v>0</v>
      </c>
      <c r="AK5244" s="142">
        <f t="shared" si="59"/>
        <v>0</v>
      </c>
      <c r="AL5244" s="143">
        <f t="shared" si="59"/>
        <v>0</v>
      </c>
      <c r="AM5244" s="144">
        <f t="shared" si="46"/>
        <v>0</v>
      </c>
      <c r="AN5244" s="105"/>
      <c r="AO5244" s="145">
        <f t="shared" si="60"/>
        <v>0</v>
      </c>
      <c r="AP5244" s="146">
        <f t="shared" si="60"/>
        <v>0</v>
      </c>
      <c r="AQ5244" s="147">
        <f t="shared" si="47"/>
        <v>0</v>
      </c>
      <c r="AR5244" s="148"/>
      <c r="AS5244" s="149">
        <f t="shared" si="61"/>
        <v>0</v>
      </c>
      <c r="AT5244" s="150">
        <f t="shared" si="61"/>
        <v>0</v>
      </c>
      <c r="AU5244" s="151">
        <f t="shared" si="48"/>
        <v>0</v>
      </c>
      <c r="AV5244" s="152">
        <f t="shared" si="62"/>
        <v>0</v>
      </c>
      <c r="AW5244" s="153">
        <f t="shared" si="63"/>
        <v>0</v>
      </c>
      <c r="AX5244" s="154"/>
      <c r="AY5244" s="155">
        <f t="shared" si="49"/>
        <v>0</v>
      </c>
      <c r="AZ5244" s="7"/>
    </row>
    <row r="5245" spans="1:52">
      <c r="A5245" s="8" t="str">
        <f>IF(AND(ISBLANK(D5245),ISBLANK(E5245)),"",IF(ISBLANK(D5245),VLOOKUP(E5245,'[3]Wheels $'!$A:$J,2,FALSE),IF(ISBLANK(E5245),VLOOKUP(D5245,'[3]Wheels $'!$A:$J,2,FALSE),VLOOKUP(D5245,'[3]Wheels $'!$A:$J,2,FALSE))))</f>
        <v/>
      </c>
      <c r="B5245" s="8" t="str">
        <f>IF(ISBLANK(D5245),"",VLOOKUP(D5245,'[3]Wheels €'!A:J,3,FALSE))</f>
        <v/>
      </c>
      <c r="C5245" s="8" t="str">
        <f>IF(ISBLANK(E5245),"",VLOOKUP(E5245,'[3]Wheels €'!A:J,3,FALSE))</f>
        <v/>
      </c>
      <c r="D5245" s="9"/>
      <c r="E5245" s="9"/>
      <c r="F5245" s="10"/>
      <c r="G5245" s="11"/>
      <c r="H5245" s="12"/>
      <c r="I5245" s="11"/>
      <c r="J5245" s="10"/>
      <c r="K5245" s="89"/>
      <c r="L5245" s="90"/>
      <c r="M5245" s="90"/>
      <c r="N5245" s="90"/>
      <c r="O5245" s="17" t="str">
        <f t="shared" si="50"/>
        <v/>
      </c>
      <c r="P5245" s="91"/>
      <c r="Q5245" s="91"/>
      <c r="R5245" s="100"/>
      <c r="S5245" s="91"/>
      <c r="T5245" s="112"/>
      <c r="U5245" s="108"/>
      <c r="V5245" s="113"/>
      <c r="W5245" s="13"/>
      <c r="X5245" s="102"/>
      <c r="Y5245" s="103"/>
      <c r="Z5245" s="96"/>
      <c r="AA5245" s="97"/>
      <c r="AB5245" s="98"/>
      <c r="AC5245" s="104"/>
      <c r="AD5245" s="96"/>
      <c r="AE5245" s="97"/>
      <c r="AF5245" s="104"/>
      <c r="AG5245" s="27"/>
      <c r="AH5245" s="139" t="str">
        <f>IF(ISBLANK(D5245),"0",IF(AG5245="EXW Asia",VLOOKUP(D5245,'[3]Wheels $'!$A:$L,9,FALSE),IF(AG5245="DAP Taiwan &amp; American ports Wheels",VLOOKUP(D5245,'[3]Wheels $'!$A:$L,10,FALSE),IF(AG5245="DAP Taiwan &amp; American ports Rims",VLOOKUP(D5245,'[3]Wheels $'!$A:$L,10,FALSE),IF(AG5245="EXW Jalco (Asian Rims)",VLOOKUP(D5245,'[3]Wheels $'!$A:$L,11,FALSE),IF(AG5245="C&amp;F Taiwan (Asian Rims)",VLOOKUP(D5245,'[3]Wheels $'!$A:$L,12,FALSE),""))))))</f>
        <v>0</v>
      </c>
      <c r="AI5245" s="140" t="str">
        <f>IF(ISBLANK(E5245),"0",IF(AG5245="EXW Asia",VLOOKUP(E5245,'[3]Wheels $'!$A:$L,9,FALSE),IF(AG5245="DAP Taiwan &amp; American ports Wheels",VLOOKUP(E5245,'[3]Wheels $'!$A:$L,10,FALSE),IF(AG5245="DAP Taiwan &amp; American ports Rims",VLOOKUP(D5245,'[3]Wheels $'!$A:$L,10,FALSE),IF(AG5245="EXW Jalco (Asian Rims)",VLOOKUP(E5245,'[3]Wheels $'!$A:$L,11,FALSE),IF(AG5245="C&amp;F Taiwan (Asian Rims)",VLOOKUP(E5245,'[3]Wheels $'!$A:$L,12,FALSE),""))))))</f>
        <v>0</v>
      </c>
      <c r="AJ5245" s="141">
        <f t="shared" si="58"/>
        <v>0</v>
      </c>
      <c r="AK5245" s="142">
        <f t="shared" si="59"/>
        <v>0</v>
      </c>
      <c r="AL5245" s="143">
        <f t="shared" si="59"/>
        <v>0</v>
      </c>
      <c r="AM5245" s="144">
        <f t="shared" si="46"/>
        <v>0</v>
      </c>
      <c r="AN5245" s="105"/>
      <c r="AO5245" s="145">
        <f t="shared" si="60"/>
        <v>0</v>
      </c>
      <c r="AP5245" s="146">
        <f t="shared" si="60"/>
        <v>0</v>
      </c>
      <c r="AQ5245" s="147">
        <f t="shared" si="47"/>
        <v>0</v>
      </c>
      <c r="AR5245" s="148"/>
      <c r="AS5245" s="149">
        <f t="shared" si="61"/>
        <v>0</v>
      </c>
      <c r="AT5245" s="150">
        <f t="shared" si="61"/>
        <v>0</v>
      </c>
      <c r="AU5245" s="151">
        <f t="shared" si="48"/>
        <v>0</v>
      </c>
      <c r="AV5245" s="152">
        <f t="shared" si="62"/>
        <v>0</v>
      </c>
      <c r="AW5245" s="153">
        <f t="shared" si="63"/>
        <v>0</v>
      </c>
      <c r="AX5245" s="154"/>
      <c r="AY5245" s="155">
        <f t="shared" si="49"/>
        <v>0</v>
      </c>
      <c r="AZ5245" s="7"/>
    </row>
    <row r="5246" spans="1:52">
      <c r="A5246" s="8" t="str">
        <f>IF(AND(ISBLANK(D5246),ISBLANK(E5246)),"",IF(ISBLANK(D5246),VLOOKUP(E5246,'[3]Wheels $'!$A:$J,2,FALSE),IF(ISBLANK(E5246),VLOOKUP(D5246,'[3]Wheels $'!$A:$J,2,FALSE),VLOOKUP(D5246,'[3]Wheels $'!$A:$J,2,FALSE))))</f>
        <v/>
      </c>
      <c r="B5246" s="8" t="str">
        <f>IF(ISBLANK(D5246),"",VLOOKUP(D5246,'[3]Wheels €'!A:J,3,FALSE))</f>
        <v/>
      </c>
      <c r="C5246" s="8" t="str">
        <f>IF(ISBLANK(E5246),"",VLOOKUP(E5246,'[3]Wheels €'!A:J,3,FALSE))</f>
        <v/>
      </c>
      <c r="D5246" s="9"/>
      <c r="E5246" s="9"/>
      <c r="F5246" s="10"/>
      <c r="G5246" s="11"/>
      <c r="H5246" s="12"/>
      <c r="I5246" s="11"/>
      <c r="J5246" s="10"/>
      <c r="K5246" s="89"/>
      <c r="L5246" s="90"/>
      <c r="M5246" s="90"/>
      <c r="N5246" s="90"/>
      <c r="O5246" s="17" t="str">
        <f t="shared" si="50"/>
        <v/>
      </c>
      <c r="P5246" s="91"/>
      <c r="Q5246" s="91"/>
      <c r="R5246" s="100"/>
      <c r="S5246" s="91"/>
      <c r="T5246" s="112"/>
      <c r="U5246" s="108"/>
      <c r="V5246" s="113"/>
      <c r="W5246" s="13"/>
      <c r="X5246" s="102"/>
      <c r="Y5246" s="103"/>
      <c r="Z5246" s="96"/>
      <c r="AA5246" s="97"/>
      <c r="AB5246" s="98"/>
      <c r="AC5246" s="104"/>
      <c r="AD5246" s="96"/>
      <c r="AE5246" s="97"/>
      <c r="AF5246" s="104"/>
      <c r="AG5246" s="27"/>
      <c r="AH5246" s="139" t="str">
        <f>IF(ISBLANK(D5246),"0",IF(AG5246="EXW Asia",VLOOKUP(D5246,'[3]Wheels $'!$A:$L,9,FALSE),IF(AG5246="DAP Taiwan &amp; American ports Wheels",VLOOKUP(D5246,'[3]Wheels $'!$A:$L,10,FALSE),IF(AG5246="DAP Taiwan &amp; American ports Rims",VLOOKUP(D5246,'[3]Wheels $'!$A:$L,10,FALSE),IF(AG5246="EXW Jalco (Asian Rims)",VLOOKUP(D5246,'[3]Wheels $'!$A:$L,11,FALSE),IF(AG5246="C&amp;F Taiwan (Asian Rims)",VLOOKUP(D5246,'[3]Wheels $'!$A:$L,12,FALSE),""))))))</f>
        <v>0</v>
      </c>
      <c r="AI5246" s="140" t="str">
        <f>IF(ISBLANK(E5246),"0",IF(AG5246="EXW Asia",VLOOKUP(E5246,'[3]Wheels $'!$A:$L,9,FALSE),IF(AG5246="DAP Taiwan &amp; American ports Wheels",VLOOKUP(E5246,'[3]Wheels $'!$A:$L,10,FALSE),IF(AG5246="DAP Taiwan &amp; American ports Rims",VLOOKUP(D5246,'[3]Wheels $'!$A:$L,10,FALSE),IF(AG5246="EXW Jalco (Asian Rims)",VLOOKUP(E5246,'[3]Wheels $'!$A:$L,11,FALSE),IF(AG5246="C&amp;F Taiwan (Asian Rims)",VLOOKUP(E5246,'[3]Wheels $'!$A:$L,12,FALSE),""))))))</f>
        <v>0</v>
      </c>
      <c r="AJ5246" s="141">
        <f t="shared" si="58"/>
        <v>0</v>
      </c>
      <c r="AK5246" s="142">
        <f t="shared" si="59"/>
        <v>0</v>
      </c>
      <c r="AL5246" s="143">
        <f t="shared" si="59"/>
        <v>0</v>
      </c>
      <c r="AM5246" s="144">
        <f t="shared" si="46"/>
        <v>0</v>
      </c>
      <c r="AN5246" s="105"/>
      <c r="AO5246" s="145">
        <f t="shared" si="60"/>
        <v>0</v>
      </c>
      <c r="AP5246" s="146">
        <f t="shared" si="60"/>
        <v>0</v>
      </c>
      <c r="AQ5246" s="147">
        <f t="shared" si="47"/>
        <v>0</v>
      </c>
      <c r="AR5246" s="148"/>
      <c r="AS5246" s="149">
        <f t="shared" si="61"/>
        <v>0</v>
      </c>
      <c r="AT5246" s="150">
        <f t="shared" si="61"/>
        <v>0</v>
      </c>
      <c r="AU5246" s="151">
        <f t="shared" si="48"/>
        <v>0</v>
      </c>
      <c r="AV5246" s="152">
        <f t="shared" si="62"/>
        <v>0</v>
      </c>
      <c r="AW5246" s="153">
        <f t="shared" si="63"/>
        <v>0</v>
      </c>
      <c r="AX5246" s="154"/>
      <c r="AY5246" s="155">
        <f t="shared" si="49"/>
        <v>0</v>
      </c>
      <c r="AZ5246" s="7"/>
    </row>
    <row r="5247" spans="1:52">
      <c r="A5247" s="8" t="str">
        <f>IF(AND(ISBLANK(D5247),ISBLANK(E5247)),"",IF(ISBLANK(D5247),VLOOKUP(E5247,'[3]Wheels $'!$A:$J,2,FALSE),IF(ISBLANK(E5247),VLOOKUP(D5247,'[3]Wheels $'!$A:$J,2,FALSE),VLOOKUP(D5247,'[3]Wheels $'!$A:$J,2,FALSE))))</f>
        <v/>
      </c>
      <c r="B5247" s="8" t="str">
        <f>IF(ISBLANK(D5247),"",VLOOKUP(D5247,'[3]Wheels €'!A:J,3,FALSE))</f>
        <v/>
      </c>
      <c r="C5247" s="8" t="str">
        <f>IF(ISBLANK(E5247),"",VLOOKUP(E5247,'[3]Wheels €'!A:J,3,FALSE))</f>
        <v/>
      </c>
      <c r="D5247" s="9"/>
      <c r="E5247" s="9"/>
      <c r="F5247" s="10"/>
      <c r="G5247" s="11"/>
      <c r="H5247" s="12"/>
      <c r="I5247" s="11"/>
      <c r="J5247" s="10"/>
      <c r="K5247" s="89"/>
      <c r="L5247" s="90"/>
      <c r="M5247" s="90"/>
      <c r="N5247" s="90"/>
      <c r="O5247" s="17" t="str">
        <f t="shared" si="50"/>
        <v/>
      </c>
      <c r="P5247" s="91"/>
      <c r="Q5247" s="91"/>
      <c r="R5247" s="100"/>
      <c r="S5247" s="91"/>
      <c r="T5247" s="112"/>
      <c r="U5247" s="108"/>
      <c r="V5247" s="113"/>
      <c r="W5247" s="13"/>
      <c r="X5247" s="102"/>
      <c r="Y5247" s="103"/>
      <c r="Z5247" s="96"/>
      <c r="AA5247" s="97"/>
      <c r="AB5247" s="98"/>
      <c r="AC5247" s="104"/>
      <c r="AD5247" s="96"/>
      <c r="AE5247" s="97"/>
      <c r="AF5247" s="104"/>
      <c r="AG5247" s="27"/>
      <c r="AH5247" s="139" t="str">
        <f>IF(ISBLANK(D5247),"0",IF(AG5247="EXW Asia",VLOOKUP(D5247,'[3]Wheels $'!$A:$L,9,FALSE),IF(AG5247="DAP Taiwan &amp; American ports Wheels",VLOOKUP(D5247,'[3]Wheels $'!$A:$L,10,FALSE),IF(AG5247="DAP Taiwan &amp; American ports Rims",VLOOKUP(D5247,'[3]Wheels $'!$A:$L,10,FALSE),IF(AG5247="EXW Jalco (Asian Rims)",VLOOKUP(D5247,'[3]Wheels $'!$A:$L,11,FALSE),IF(AG5247="C&amp;F Taiwan (Asian Rims)",VLOOKUP(D5247,'[3]Wheels $'!$A:$L,12,FALSE),""))))))</f>
        <v>0</v>
      </c>
      <c r="AI5247" s="140" t="str">
        <f>IF(ISBLANK(E5247),"0",IF(AG5247="EXW Asia",VLOOKUP(E5247,'[3]Wheels $'!$A:$L,9,FALSE),IF(AG5247="DAP Taiwan &amp; American ports Wheels",VLOOKUP(E5247,'[3]Wheels $'!$A:$L,10,FALSE),IF(AG5247="DAP Taiwan &amp; American ports Rims",VLOOKUP(D5247,'[3]Wheels $'!$A:$L,10,FALSE),IF(AG5247="EXW Jalco (Asian Rims)",VLOOKUP(E5247,'[3]Wheels $'!$A:$L,11,FALSE),IF(AG5247="C&amp;F Taiwan (Asian Rims)",VLOOKUP(E5247,'[3]Wheels $'!$A:$L,12,FALSE),""))))))</f>
        <v>0</v>
      </c>
      <c r="AJ5247" s="141">
        <f t="shared" si="58"/>
        <v>0</v>
      </c>
      <c r="AK5247" s="142">
        <f t="shared" si="59"/>
        <v>0</v>
      </c>
      <c r="AL5247" s="143">
        <f t="shared" si="59"/>
        <v>0</v>
      </c>
      <c r="AM5247" s="144">
        <f t="shared" si="46"/>
        <v>0</v>
      </c>
      <c r="AN5247" s="105"/>
      <c r="AO5247" s="145">
        <f t="shared" si="60"/>
        <v>0</v>
      </c>
      <c r="AP5247" s="146">
        <f t="shared" si="60"/>
        <v>0</v>
      </c>
      <c r="AQ5247" s="147">
        <f t="shared" si="47"/>
        <v>0</v>
      </c>
      <c r="AR5247" s="148"/>
      <c r="AS5247" s="149">
        <f t="shared" si="61"/>
        <v>0</v>
      </c>
      <c r="AT5247" s="150">
        <f t="shared" si="61"/>
        <v>0</v>
      </c>
      <c r="AU5247" s="151">
        <f t="shared" si="48"/>
        <v>0</v>
      </c>
      <c r="AV5247" s="152">
        <f t="shared" si="62"/>
        <v>0</v>
      </c>
      <c r="AW5247" s="153">
        <f t="shared" si="63"/>
        <v>0</v>
      </c>
      <c r="AX5247" s="154"/>
      <c r="AY5247" s="155">
        <f t="shared" si="49"/>
        <v>0</v>
      </c>
      <c r="AZ5247" s="7"/>
    </row>
    <row r="5248" spans="1:52">
      <c r="A5248" s="8" t="str">
        <f>IF(AND(ISBLANK(D5248),ISBLANK(E5248)),"",IF(ISBLANK(D5248),VLOOKUP(E5248,'[3]Wheels $'!$A:$J,2,FALSE),IF(ISBLANK(E5248),VLOOKUP(D5248,'[3]Wheels $'!$A:$J,2,FALSE),VLOOKUP(D5248,'[3]Wheels $'!$A:$J,2,FALSE))))</f>
        <v/>
      </c>
      <c r="B5248" s="8" t="str">
        <f>IF(ISBLANK(D5248),"",VLOOKUP(D5248,'[3]Wheels €'!A:J,3,FALSE))</f>
        <v/>
      </c>
      <c r="C5248" s="8" t="str">
        <f>IF(ISBLANK(E5248),"",VLOOKUP(E5248,'[3]Wheels €'!A:J,3,FALSE))</f>
        <v/>
      </c>
      <c r="D5248" s="9"/>
      <c r="E5248" s="9"/>
      <c r="F5248" s="10"/>
      <c r="G5248" s="11"/>
      <c r="H5248" s="12"/>
      <c r="I5248" s="11"/>
      <c r="J5248" s="10"/>
      <c r="K5248" s="89"/>
      <c r="L5248" s="90"/>
      <c r="M5248" s="90"/>
      <c r="N5248" s="90"/>
      <c r="O5248" s="17" t="str">
        <f t="shared" si="50"/>
        <v/>
      </c>
      <c r="P5248" s="91"/>
      <c r="Q5248" s="91"/>
      <c r="R5248" s="100"/>
      <c r="S5248" s="91"/>
      <c r="T5248" s="112"/>
      <c r="U5248" s="108"/>
      <c r="V5248" s="113"/>
      <c r="W5248" s="13"/>
      <c r="X5248" s="102"/>
      <c r="Y5248" s="103"/>
      <c r="Z5248" s="96"/>
      <c r="AA5248" s="97"/>
      <c r="AB5248" s="98"/>
      <c r="AC5248" s="104"/>
      <c r="AD5248" s="96"/>
      <c r="AE5248" s="97"/>
      <c r="AF5248" s="104"/>
      <c r="AG5248" s="27"/>
      <c r="AH5248" s="139" t="str">
        <f>IF(ISBLANK(D5248),"0",IF(AG5248="EXW Asia",VLOOKUP(D5248,'[3]Wheels $'!$A:$L,9,FALSE),IF(AG5248="DAP Taiwan &amp; American ports Wheels",VLOOKUP(D5248,'[3]Wheels $'!$A:$L,10,FALSE),IF(AG5248="DAP Taiwan &amp; American ports Rims",VLOOKUP(D5248,'[3]Wheels $'!$A:$L,10,FALSE),IF(AG5248="EXW Jalco (Asian Rims)",VLOOKUP(D5248,'[3]Wheels $'!$A:$L,11,FALSE),IF(AG5248="C&amp;F Taiwan (Asian Rims)",VLOOKUP(D5248,'[3]Wheels $'!$A:$L,12,FALSE),""))))))</f>
        <v>0</v>
      </c>
      <c r="AI5248" s="140" t="str">
        <f>IF(ISBLANK(E5248),"0",IF(AG5248="EXW Asia",VLOOKUP(E5248,'[3]Wheels $'!$A:$L,9,FALSE),IF(AG5248="DAP Taiwan &amp; American ports Wheels",VLOOKUP(E5248,'[3]Wheels $'!$A:$L,10,FALSE),IF(AG5248="DAP Taiwan &amp; American ports Rims",VLOOKUP(D5248,'[3]Wheels $'!$A:$L,10,FALSE),IF(AG5248="EXW Jalco (Asian Rims)",VLOOKUP(E5248,'[3]Wheels $'!$A:$L,11,FALSE),IF(AG5248="C&amp;F Taiwan (Asian Rims)",VLOOKUP(E5248,'[3]Wheels $'!$A:$L,12,FALSE),""))))))</f>
        <v>0</v>
      </c>
      <c r="AJ5248" s="141">
        <f t="shared" si="58"/>
        <v>0</v>
      </c>
      <c r="AK5248" s="142">
        <f t="shared" si="59"/>
        <v>0</v>
      </c>
      <c r="AL5248" s="143">
        <f t="shared" si="59"/>
        <v>0</v>
      </c>
      <c r="AM5248" s="144">
        <f t="shared" si="46"/>
        <v>0</v>
      </c>
      <c r="AN5248" s="105"/>
      <c r="AO5248" s="145">
        <f t="shared" si="60"/>
        <v>0</v>
      </c>
      <c r="AP5248" s="146">
        <f t="shared" si="60"/>
        <v>0</v>
      </c>
      <c r="AQ5248" s="147">
        <f t="shared" si="47"/>
        <v>0</v>
      </c>
      <c r="AR5248" s="148"/>
      <c r="AS5248" s="149">
        <f t="shared" si="61"/>
        <v>0</v>
      </c>
      <c r="AT5248" s="150">
        <f t="shared" si="61"/>
        <v>0</v>
      </c>
      <c r="AU5248" s="151">
        <f t="shared" si="48"/>
        <v>0</v>
      </c>
      <c r="AV5248" s="152">
        <f t="shared" si="62"/>
        <v>0</v>
      </c>
      <c r="AW5248" s="153">
        <f t="shared" si="63"/>
        <v>0</v>
      </c>
      <c r="AX5248" s="154"/>
      <c r="AY5248" s="155">
        <f t="shared" si="49"/>
        <v>0</v>
      </c>
      <c r="AZ5248" s="7"/>
    </row>
    <row r="5249" spans="1:52">
      <c r="A5249" s="8" t="str">
        <f>IF(AND(ISBLANK(D5249),ISBLANK(E5249)),"",IF(ISBLANK(D5249),VLOOKUP(E5249,'[3]Wheels $'!$A:$J,2,FALSE),IF(ISBLANK(E5249),VLOOKUP(D5249,'[3]Wheels $'!$A:$J,2,FALSE),VLOOKUP(D5249,'[3]Wheels $'!$A:$J,2,FALSE))))</f>
        <v/>
      </c>
      <c r="B5249" s="8" t="str">
        <f>IF(ISBLANK(D5249),"",VLOOKUP(D5249,'[3]Wheels €'!A:J,3,FALSE))</f>
        <v/>
      </c>
      <c r="C5249" s="8" t="str">
        <f>IF(ISBLANK(E5249),"",VLOOKUP(E5249,'[3]Wheels €'!A:J,3,FALSE))</f>
        <v/>
      </c>
      <c r="D5249" s="9"/>
      <c r="E5249" s="9"/>
      <c r="F5249" s="10"/>
      <c r="G5249" s="11"/>
      <c r="H5249" s="12"/>
      <c r="I5249" s="11"/>
      <c r="J5249" s="10"/>
      <c r="K5249" s="89"/>
      <c r="L5249" s="90"/>
      <c r="M5249" s="90"/>
      <c r="N5249" s="90"/>
      <c r="O5249" s="17" t="str">
        <f t="shared" si="50"/>
        <v/>
      </c>
      <c r="P5249" s="91"/>
      <c r="Q5249" s="91"/>
      <c r="R5249" s="100"/>
      <c r="S5249" s="91"/>
      <c r="T5249" s="112"/>
      <c r="U5249" s="108"/>
      <c r="V5249" s="113"/>
      <c r="W5249" s="13"/>
      <c r="X5249" s="102"/>
      <c r="Y5249" s="103"/>
      <c r="Z5249" s="96"/>
      <c r="AA5249" s="97"/>
      <c r="AB5249" s="98"/>
      <c r="AC5249" s="104"/>
      <c r="AD5249" s="96"/>
      <c r="AE5249" s="97"/>
      <c r="AF5249" s="104"/>
      <c r="AG5249" s="27"/>
      <c r="AH5249" s="139" t="str">
        <f>IF(ISBLANK(D5249),"0",IF(AG5249="EXW Asia",VLOOKUP(D5249,'[3]Wheels $'!$A:$L,9,FALSE),IF(AG5249="DAP Taiwan &amp; American ports Wheels",VLOOKUP(D5249,'[3]Wheels $'!$A:$L,10,FALSE),IF(AG5249="DAP Taiwan &amp; American ports Rims",VLOOKUP(D5249,'[3]Wheels $'!$A:$L,10,FALSE),IF(AG5249="EXW Jalco (Asian Rims)",VLOOKUP(D5249,'[3]Wheels $'!$A:$L,11,FALSE),IF(AG5249="C&amp;F Taiwan (Asian Rims)",VLOOKUP(D5249,'[3]Wheels $'!$A:$L,12,FALSE),""))))))</f>
        <v>0</v>
      </c>
      <c r="AI5249" s="140" t="str">
        <f>IF(ISBLANK(E5249),"0",IF(AG5249="EXW Asia",VLOOKUP(E5249,'[3]Wheels $'!$A:$L,9,FALSE),IF(AG5249="DAP Taiwan &amp; American ports Wheels",VLOOKUP(E5249,'[3]Wheels $'!$A:$L,10,FALSE),IF(AG5249="DAP Taiwan &amp; American ports Rims",VLOOKUP(D5249,'[3]Wheels $'!$A:$L,10,FALSE),IF(AG5249="EXW Jalco (Asian Rims)",VLOOKUP(E5249,'[3]Wheels $'!$A:$L,11,FALSE),IF(AG5249="C&amp;F Taiwan (Asian Rims)",VLOOKUP(E5249,'[3]Wheels $'!$A:$L,12,FALSE),""))))))</f>
        <v>0</v>
      </c>
      <c r="AJ5249" s="141">
        <f t="shared" si="58"/>
        <v>0</v>
      </c>
      <c r="AK5249" s="142">
        <f t="shared" si="59"/>
        <v>0</v>
      </c>
      <c r="AL5249" s="143">
        <f t="shared" si="59"/>
        <v>0</v>
      </c>
      <c r="AM5249" s="144">
        <f t="shared" si="46"/>
        <v>0</v>
      </c>
      <c r="AN5249" s="105"/>
      <c r="AO5249" s="145">
        <f t="shared" si="60"/>
        <v>0</v>
      </c>
      <c r="AP5249" s="146">
        <f t="shared" si="60"/>
        <v>0</v>
      </c>
      <c r="AQ5249" s="147">
        <f t="shared" si="47"/>
        <v>0</v>
      </c>
      <c r="AR5249" s="148"/>
      <c r="AS5249" s="149">
        <f t="shared" si="61"/>
        <v>0</v>
      </c>
      <c r="AT5249" s="150">
        <f t="shared" si="61"/>
        <v>0</v>
      </c>
      <c r="AU5249" s="151">
        <f t="shared" si="48"/>
        <v>0</v>
      </c>
      <c r="AV5249" s="152">
        <f t="shared" si="62"/>
        <v>0</v>
      </c>
      <c r="AW5249" s="153">
        <f t="shared" si="63"/>
        <v>0</v>
      </c>
      <c r="AX5249" s="154"/>
      <c r="AY5249" s="155">
        <f t="shared" si="49"/>
        <v>0</v>
      </c>
      <c r="AZ5249" s="7"/>
    </row>
    <row r="5250" spans="1:52">
      <c r="A5250" s="8" t="str">
        <f>IF(AND(ISBLANK(D5250),ISBLANK(E5250)),"",IF(ISBLANK(D5250),VLOOKUP(E5250,'[3]Wheels $'!$A:$J,2,FALSE),IF(ISBLANK(E5250),VLOOKUP(D5250,'[3]Wheels $'!$A:$J,2,FALSE),VLOOKUP(D5250,'[3]Wheels $'!$A:$J,2,FALSE))))</f>
        <v/>
      </c>
      <c r="B5250" s="8" t="str">
        <f>IF(ISBLANK(D5250),"",VLOOKUP(D5250,'[3]Wheels €'!A:J,3,FALSE))</f>
        <v/>
      </c>
      <c r="C5250" s="8" t="str">
        <f>IF(ISBLANK(E5250),"",VLOOKUP(E5250,'[3]Wheels €'!A:J,3,FALSE))</f>
        <v/>
      </c>
      <c r="D5250" s="9"/>
      <c r="E5250" s="9"/>
      <c r="F5250" s="10"/>
      <c r="G5250" s="11"/>
      <c r="H5250" s="12"/>
      <c r="I5250" s="11"/>
      <c r="J5250" s="10"/>
      <c r="K5250" s="89"/>
      <c r="L5250" s="90"/>
      <c r="M5250" s="90"/>
      <c r="N5250" s="90"/>
      <c r="O5250" s="17" t="str">
        <f t="shared" si="50"/>
        <v/>
      </c>
      <c r="P5250" s="91"/>
      <c r="Q5250" s="91"/>
      <c r="R5250" s="100"/>
      <c r="S5250" s="91"/>
      <c r="T5250" s="112"/>
      <c r="U5250" s="108"/>
      <c r="V5250" s="113"/>
      <c r="W5250" s="13"/>
      <c r="X5250" s="102"/>
      <c r="Y5250" s="103"/>
      <c r="Z5250" s="96"/>
      <c r="AA5250" s="97"/>
      <c r="AB5250" s="98"/>
      <c r="AC5250" s="104"/>
      <c r="AD5250" s="96"/>
      <c r="AE5250" s="97"/>
      <c r="AF5250" s="104"/>
      <c r="AG5250" s="27"/>
      <c r="AH5250" s="139" t="str">
        <f>IF(ISBLANK(D5250),"0",IF(AG5250="EXW Asia",VLOOKUP(D5250,'[3]Wheels $'!$A:$L,9,FALSE),IF(AG5250="DAP Taiwan &amp; American ports Wheels",VLOOKUP(D5250,'[3]Wheels $'!$A:$L,10,FALSE),IF(AG5250="DAP Taiwan &amp; American ports Rims",VLOOKUP(D5250,'[3]Wheels $'!$A:$L,10,FALSE),IF(AG5250="EXW Jalco (Asian Rims)",VLOOKUP(D5250,'[3]Wheels $'!$A:$L,11,FALSE),IF(AG5250="C&amp;F Taiwan (Asian Rims)",VLOOKUP(D5250,'[3]Wheels $'!$A:$L,12,FALSE),""))))))</f>
        <v>0</v>
      </c>
      <c r="AI5250" s="140" t="str">
        <f>IF(ISBLANK(E5250),"0",IF(AG5250="EXW Asia",VLOOKUP(E5250,'[3]Wheels $'!$A:$L,9,FALSE),IF(AG5250="DAP Taiwan &amp; American ports Wheels",VLOOKUP(E5250,'[3]Wheels $'!$A:$L,10,FALSE),IF(AG5250="DAP Taiwan &amp; American ports Rims",VLOOKUP(D5250,'[3]Wheels $'!$A:$L,10,FALSE),IF(AG5250="EXW Jalco (Asian Rims)",VLOOKUP(E5250,'[3]Wheels $'!$A:$L,11,FALSE),IF(AG5250="C&amp;F Taiwan (Asian Rims)",VLOOKUP(E5250,'[3]Wheels $'!$A:$L,12,FALSE),""))))))</f>
        <v>0</v>
      </c>
      <c r="AJ5250" s="141">
        <f t="shared" si="58"/>
        <v>0</v>
      </c>
      <c r="AK5250" s="142">
        <f t="shared" si="59"/>
        <v>0</v>
      </c>
      <c r="AL5250" s="143">
        <f t="shared" si="59"/>
        <v>0</v>
      </c>
      <c r="AM5250" s="144">
        <f t="shared" si="46"/>
        <v>0</v>
      </c>
      <c r="AN5250" s="105"/>
      <c r="AO5250" s="145">
        <f t="shared" si="60"/>
        <v>0</v>
      </c>
      <c r="AP5250" s="146">
        <f t="shared" si="60"/>
        <v>0</v>
      </c>
      <c r="AQ5250" s="147">
        <f t="shared" si="47"/>
        <v>0</v>
      </c>
      <c r="AR5250" s="148"/>
      <c r="AS5250" s="149">
        <f t="shared" si="61"/>
        <v>0</v>
      </c>
      <c r="AT5250" s="150">
        <f t="shared" si="61"/>
        <v>0</v>
      </c>
      <c r="AU5250" s="151">
        <f t="shared" si="48"/>
        <v>0</v>
      </c>
      <c r="AV5250" s="152">
        <f t="shared" si="62"/>
        <v>0</v>
      </c>
      <c r="AW5250" s="153">
        <f t="shared" si="63"/>
        <v>0</v>
      </c>
      <c r="AX5250" s="154"/>
      <c r="AY5250" s="155">
        <f t="shared" si="49"/>
        <v>0</v>
      </c>
      <c r="AZ5250" s="7"/>
    </row>
    <row r="5251" spans="1:52">
      <c r="A5251" s="8" t="str">
        <f>IF(AND(ISBLANK(D5251),ISBLANK(E5251)),"",IF(ISBLANK(D5251),VLOOKUP(E5251,'[3]Wheels $'!$A:$J,2,FALSE),IF(ISBLANK(E5251),VLOOKUP(D5251,'[3]Wheels $'!$A:$J,2,FALSE),VLOOKUP(D5251,'[3]Wheels $'!$A:$J,2,FALSE))))</f>
        <v/>
      </c>
      <c r="B5251" s="8" t="str">
        <f>IF(ISBLANK(D5251),"",VLOOKUP(D5251,'[3]Wheels €'!A:J,3,FALSE))</f>
        <v/>
      </c>
      <c r="C5251" s="8" t="str">
        <f>IF(ISBLANK(E5251),"",VLOOKUP(E5251,'[3]Wheels €'!A:J,3,FALSE))</f>
        <v/>
      </c>
      <c r="D5251" s="9"/>
      <c r="E5251" s="9"/>
      <c r="F5251" s="10"/>
      <c r="G5251" s="11"/>
      <c r="H5251" s="12"/>
      <c r="I5251" s="11"/>
      <c r="J5251" s="10"/>
      <c r="K5251" s="89"/>
      <c r="L5251" s="90"/>
      <c r="M5251" s="90"/>
      <c r="N5251" s="90"/>
      <c r="O5251" s="17" t="str">
        <f t="shared" si="50"/>
        <v/>
      </c>
      <c r="P5251" s="91"/>
      <c r="Q5251" s="91"/>
      <c r="R5251" s="100"/>
      <c r="S5251" s="91"/>
      <c r="T5251" s="112"/>
      <c r="U5251" s="108"/>
      <c r="V5251" s="113"/>
      <c r="W5251" s="13"/>
      <c r="X5251" s="102"/>
      <c r="Y5251" s="103"/>
      <c r="Z5251" s="96"/>
      <c r="AA5251" s="97"/>
      <c r="AB5251" s="98"/>
      <c r="AC5251" s="104"/>
      <c r="AD5251" s="96"/>
      <c r="AE5251" s="97"/>
      <c r="AF5251" s="104"/>
      <c r="AG5251" s="27"/>
      <c r="AH5251" s="139" t="str">
        <f>IF(ISBLANK(D5251),"0",IF(AG5251="EXW Asia",VLOOKUP(D5251,'[3]Wheels $'!$A:$L,9,FALSE),IF(AG5251="DAP Taiwan &amp; American ports Wheels",VLOOKUP(D5251,'[3]Wheels $'!$A:$L,10,FALSE),IF(AG5251="DAP Taiwan &amp; American ports Rims",VLOOKUP(D5251,'[3]Wheels $'!$A:$L,10,FALSE),IF(AG5251="EXW Jalco (Asian Rims)",VLOOKUP(D5251,'[3]Wheels $'!$A:$L,11,FALSE),IF(AG5251="C&amp;F Taiwan (Asian Rims)",VLOOKUP(D5251,'[3]Wheels $'!$A:$L,12,FALSE),""))))))</f>
        <v>0</v>
      </c>
      <c r="AI5251" s="140" t="str">
        <f>IF(ISBLANK(E5251),"0",IF(AG5251="EXW Asia",VLOOKUP(E5251,'[3]Wheels $'!$A:$L,9,FALSE),IF(AG5251="DAP Taiwan &amp; American ports Wheels",VLOOKUP(E5251,'[3]Wheels $'!$A:$L,10,FALSE),IF(AG5251="DAP Taiwan &amp; American ports Rims",VLOOKUP(D5251,'[3]Wheels $'!$A:$L,10,FALSE),IF(AG5251="EXW Jalco (Asian Rims)",VLOOKUP(E5251,'[3]Wheels $'!$A:$L,11,FALSE),IF(AG5251="C&amp;F Taiwan (Asian Rims)",VLOOKUP(E5251,'[3]Wheels $'!$A:$L,12,FALSE),""))))))</f>
        <v>0</v>
      </c>
      <c r="AJ5251" s="141">
        <f t="shared" si="58"/>
        <v>0</v>
      </c>
      <c r="AK5251" s="142">
        <f t="shared" si="59"/>
        <v>0</v>
      </c>
      <c r="AL5251" s="143">
        <f t="shared" si="59"/>
        <v>0</v>
      </c>
      <c r="AM5251" s="144">
        <f t="shared" si="46"/>
        <v>0</v>
      </c>
      <c r="AN5251" s="105"/>
      <c r="AO5251" s="145">
        <f t="shared" si="60"/>
        <v>0</v>
      </c>
      <c r="AP5251" s="146">
        <f t="shared" si="60"/>
        <v>0</v>
      </c>
      <c r="AQ5251" s="147">
        <f t="shared" si="47"/>
        <v>0</v>
      </c>
      <c r="AR5251" s="148"/>
      <c r="AS5251" s="149">
        <f t="shared" si="61"/>
        <v>0</v>
      </c>
      <c r="AT5251" s="150">
        <f t="shared" si="61"/>
        <v>0</v>
      </c>
      <c r="AU5251" s="151">
        <f t="shared" si="48"/>
        <v>0</v>
      </c>
      <c r="AV5251" s="152">
        <f t="shared" si="62"/>
        <v>0</v>
      </c>
      <c r="AW5251" s="153">
        <f t="shared" si="63"/>
        <v>0</v>
      </c>
      <c r="AX5251" s="154"/>
      <c r="AY5251" s="155">
        <f t="shared" si="49"/>
        <v>0</v>
      </c>
      <c r="AZ5251" s="7"/>
    </row>
    <row r="5252" spans="1:52">
      <c r="A5252" s="8" t="str">
        <f>IF(AND(ISBLANK(D5252),ISBLANK(E5252)),"",IF(ISBLANK(D5252),VLOOKUP(E5252,'[3]Wheels $'!$A:$J,2,FALSE),IF(ISBLANK(E5252),VLOOKUP(D5252,'[3]Wheels $'!$A:$J,2,FALSE),VLOOKUP(D5252,'[3]Wheels $'!$A:$J,2,FALSE))))</f>
        <v/>
      </c>
      <c r="B5252" s="8" t="str">
        <f>IF(ISBLANK(D5252),"",VLOOKUP(D5252,'[3]Wheels €'!A:J,3,FALSE))</f>
        <v/>
      </c>
      <c r="C5252" s="8" t="str">
        <f>IF(ISBLANK(E5252),"",VLOOKUP(E5252,'[3]Wheels €'!A:J,3,FALSE))</f>
        <v/>
      </c>
      <c r="D5252" s="9"/>
      <c r="E5252" s="9"/>
      <c r="F5252" s="10"/>
      <c r="G5252" s="11"/>
      <c r="H5252" s="12"/>
      <c r="I5252" s="11"/>
      <c r="J5252" s="10"/>
      <c r="K5252" s="89"/>
      <c r="L5252" s="90"/>
      <c r="M5252" s="90"/>
      <c r="N5252" s="90"/>
      <c r="O5252" s="17" t="str">
        <f t="shared" si="50"/>
        <v/>
      </c>
      <c r="P5252" s="91"/>
      <c r="Q5252" s="91"/>
      <c r="R5252" s="100"/>
      <c r="S5252" s="91"/>
      <c r="T5252" s="112"/>
      <c r="U5252" s="108"/>
      <c r="V5252" s="113"/>
      <c r="W5252" s="13"/>
      <c r="X5252" s="102"/>
      <c r="Y5252" s="103"/>
      <c r="Z5252" s="96"/>
      <c r="AA5252" s="97"/>
      <c r="AB5252" s="98"/>
      <c r="AC5252" s="104"/>
      <c r="AD5252" s="96"/>
      <c r="AE5252" s="97"/>
      <c r="AF5252" s="104"/>
      <c r="AG5252" s="27"/>
      <c r="AH5252" s="139" t="str">
        <f>IF(ISBLANK(D5252),"0",IF(AG5252="EXW Asia",VLOOKUP(D5252,'[3]Wheels $'!$A:$L,9,FALSE),IF(AG5252="DAP Taiwan &amp; American ports Wheels",VLOOKUP(D5252,'[3]Wheels $'!$A:$L,10,FALSE),IF(AG5252="DAP Taiwan &amp; American ports Rims",VLOOKUP(D5252,'[3]Wheels $'!$A:$L,10,FALSE),IF(AG5252="EXW Jalco (Asian Rims)",VLOOKUP(D5252,'[3]Wheels $'!$A:$L,11,FALSE),IF(AG5252="C&amp;F Taiwan (Asian Rims)",VLOOKUP(D5252,'[3]Wheels $'!$A:$L,12,FALSE),""))))))</f>
        <v>0</v>
      </c>
      <c r="AI5252" s="140" t="str">
        <f>IF(ISBLANK(E5252),"0",IF(AG5252="EXW Asia",VLOOKUP(E5252,'[3]Wheels $'!$A:$L,9,FALSE),IF(AG5252="DAP Taiwan &amp; American ports Wheels",VLOOKUP(E5252,'[3]Wheels $'!$A:$L,10,FALSE),IF(AG5252="DAP Taiwan &amp; American ports Rims",VLOOKUP(D5252,'[3]Wheels $'!$A:$L,10,FALSE),IF(AG5252="EXW Jalco (Asian Rims)",VLOOKUP(E5252,'[3]Wheels $'!$A:$L,11,FALSE),IF(AG5252="C&amp;F Taiwan (Asian Rims)",VLOOKUP(E5252,'[3]Wheels $'!$A:$L,12,FALSE),""))))))</f>
        <v>0</v>
      </c>
      <c r="AJ5252" s="141">
        <f t="shared" si="58"/>
        <v>0</v>
      </c>
      <c r="AK5252" s="142">
        <f t="shared" si="59"/>
        <v>0</v>
      </c>
      <c r="AL5252" s="143">
        <f t="shared" si="59"/>
        <v>0</v>
      </c>
      <c r="AM5252" s="144">
        <f t="shared" si="46"/>
        <v>0</v>
      </c>
      <c r="AN5252" s="105"/>
      <c r="AO5252" s="145">
        <f t="shared" si="60"/>
        <v>0</v>
      </c>
      <c r="AP5252" s="146">
        <f t="shared" si="60"/>
        <v>0</v>
      </c>
      <c r="AQ5252" s="147">
        <f t="shared" si="47"/>
        <v>0</v>
      </c>
      <c r="AR5252" s="148"/>
      <c r="AS5252" s="149">
        <f t="shared" si="61"/>
        <v>0</v>
      </c>
      <c r="AT5252" s="150">
        <f t="shared" si="61"/>
        <v>0</v>
      </c>
      <c r="AU5252" s="151">
        <f t="shared" si="48"/>
        <v>0</v>
      </c>
      <c r="AV5252" s="152">
        <f t="shared" si="62"/>
        <v>0</v>
      </c>
      <c r="AW5252" s="153">
        <f t="shared" si="63"/>
        <v>0</v>
      </c>
      <c r="AX5252" s="154"/>
      <c r="AY5252" s="155">
        <f t="shared" si="49"/>
        <v>0</v>
      </c>
      <c r="AZ5252" s="7"/>
    </row>
    <row r="5253" spans="1:52">
      <c r="A5253" s="8" t="str">
        <f>IF(AND(ISBLANK(D5253),ISBLANK(E5253)),"",IF(ISBLANK(D5253),VLOOKUP(E5253,'[3]Wheels $'!$A:$J,2,FALSE),IF(ISBLANK(E5253),VLOOKUP(D5253,'[3]Wheels $'!$A:$J,2,FALSE),VLOOKUP(D5253,'[3]Wheels $'!$A:$J,2,FALSE))))</f>
        <v/>
      </c>
      <c r="B5253" s="8" t="str">
        <f>IF(ISBLANK(D5253),"",VLOOKUP(D5253,'[3]Wheels €'!A:J,3,FALSE))</f>
        <v/>
      </c>
      <c r="C5253" s="8" t="str">
        <f>IF(ISBLANK(E5253),"",VLOOKUP(E5253,'[3]Wheels €'!A:J,3,FALSE))</f>
        <v/>
      </c>
      <c r="D5253" s="9"/>
      <c r="E5253" s="9"/>
      <c r="F5253" s="10"/>
      <c r="G5253" s="11"/>
      <c r="H5253" s="12"/>
      <c r="I5253" s="11"/>
      <c r="J5253" s="10"/>
      <c r="K5253" s="89"/>
      <c r="L5253" s="90"/>
      <c r="M5253" s="90"/>
      <c r="N5253" s="90"/>
      <c r="O5253" s="17" t="str">
        <f t="shared" si="50"/>
        <v/>
      </c>
      <c r="P5253" s="91"/>
      <c r="Q5253" s="91"/>
      <c r="R5253" s="100"/>
      <c r="S5253" s="91"/>
      <c r="T5253" s="112"/>
      <c r="U5253" s="108"/>
      <c r="V5253" s="113"/>
      <c r="W5253" s="13"/>
      <c r="X5253" s="102"/>
      <c r="Y5253" s="103"/>
      <c r="Z5253" s="96"/>
      <c r="AA5253" s="97"/>
      <c r="AB5253" s="98"/>
      <c r="AC5253" s="104"/>
      <c r="AD5253" s="96"/>
      <c r="AE5253" s="97"/>
      <c r="AF5253" s="104"/>
      <c r="AG5253" s="27"/>
      <c r="AH5253" s="139" t="str">
        <f>IF(ISBLANK(D5253),"0",IF(AG5253="EXW Asia",VLOOKUP(D5253,'[3]Wheels $'!$A:$L,9,FALSE),IF(AG5253="DAP Taiwan &amp; American ports Wheels",VLOOKUP(D5253,'[3]Wheels $'!$A:$L,10,FALSE),IF(AG5253="DAP Taiwan &amp; American ports Rims",VLOOKUP(D5253,'[3]Wheels $'!$A:$L,10,FALSE),IF(AG5253="EXW Jalco (Asian Rims)",VLOOKUP(D5253,'[3]Wheels $'!$A:$L,11,FALSE),IF(AG5253="C&amp;F Taiwan (Asian Rims)",VLOOKUP(D5253,'[3]Wheels $'!$A:$L,12,FALSE),""))))))</f>
        <v>0</v>
      </c>
      <c r="AI5253" s="140" t="str">
        <f>IF(ISBLANK(E5253),"0",IF(AG5253="EXW Asia",VLOOKUP(E5253,'[3]Wheels $'!$A:$L,9,FALSE),IF(AG5253="DAP Taiwan &amp; American ports Wheels",VLOOKUP(E5253,'[3]Wheels $'!$A:$L,10,FALSE),IF(AG5253="DAP Taiwan &amp; American ports Rims",VLOOKUP(D5253,'[3]Wheels $'!$A:$L,10,FALSE),IF(AG5253="EXW Jalco (Asian Rims)",VLOOKUP(E5253,'[3]Wheels $'!$A:$L,11,FALSE),IF(AG5253="C&amp;F Taiwan (Asian Rims)",VLOOKUP(E5253,'[3]Wheels $'!$A:$L,12,FALSE),""))))))</f>
        <v>0</v>
      </c>
      <c r="AJ5253" s="141">
        <f t="shared" si="58"/>
        <v>0</v>
      </c>
      <c r="AK5253" s="142">
        <f t="shared" si="59"/>
        <v>0</v>
      </c>
      <c r="AL5253" s="143">
        <f t="shared" si="59"/>
        <v>0</v>
      </c>
      <c r="AM5253" s="144">
        <f t="shared" si="46"/>
        <v>0</v>
      </c>
      <c r="AN5253" s="105"/>
      <c r="AO5253" s="145">
        <f t="shared" si="60"/>
        <v>0</v>
      </c>
      <c r="AP5253" s="146">
        <f t="shared" si="60"/>
        <v>0</v>
      </c>
      <c r="AQ5253" s="147">
        <f t="shared" si="47"/>
        <v>0</v>
      </c>
      <c r="AR5253" s="148"/>
      <c r="AS5253" s="149">
        <f t="shared" si="61"/>
        <v>0</v>
      </c>
      <c r="AT5253" s="150">
        <f t="shared" si="61"/>
        <v>0</v>
      </c>
      <c r="AU5253" s="151">
        <f t="shared" si="48"/>
        <v>0</v>
      </c>
      <c r="AV5253" s="152">
        <f t="shared" si="62"/>
        <v>0</v>
      </c>
      <c r="AW5253" s="153">
        <f t="shared" si="63"/>
        <v>0</v>
      </c>
      <c r="AX5253" s="154"/>
      <c r="AY5253" s="155">
        <f t="shared" si="49"/>
        <v>0</v>
      </c>
      <c r="AZ5253" s="7"/>
    </row>
    <row r="5254" spans="1:52">
      <c r="A5254" s="8" t="str">
        <f>IF(AND(ISBLANK(D5254),ISBLANK(E5254)),"",IF(ISBLANK(D5254),VLOOKUP(E5254,'[3]Wheels $'!$A:$J,2,FALSE),IF(ISBLANK(E5254),VLOOKUP(D5254,'[3]Wheels $'!$A:$J,2,FALSE),VLOOKUP(D5254,'[3]Wheels $'!$A:$J,2,FALSE))))</f>
        <v/>
      </c>
      <c r="B5254" s="8" t="str">
        <f>IF(ISBLANK(D5254),"",VLOOKUP(D5254,'[3]Wheels €'!A:J,3,FALSE))</f>
        <v/>
      </c>
      <c r="C5254" s="8" t="str">
        <f>IF(ISBLANK(E5254),"",VLOOKUP(E5254,'[3]Wheels €'!A:J,3,FALSE))</f>
        <v/>
      </c>
      <c r="D5254" s="9"/>
      <c r="E5254" s="9"/>
      <c r="F5254" s="10"/>
      <c r="G5254" s="11"/>
      <c r="H5254" s="12"/>
      <c r="I5254" s="11"/>
      <c r="J5254" s="10"/>
      <c r="K5254" s="89"/>
      <c r="L5254" s="90"/>
      <c r="M5254" s="90"/>
      <c r="N5254" s="90"/>
      <c r="O5254" s="17" t="str">
        <f t="shared" si="50"/>
        <v/>
      </c>
      <c r="P5254" s="91"/>
      <c r="Q5254" s="91"/>
      <c r="R5254" s="100"/>
      <c r="S5254" s="91"/>
      <c r="T5254" s="112"/>
      <c r="U5254" s="108"/>
      <c r="V5254" s="113"/>
      <c r="W5254" s="13"/>
      <c r="X5254" s="102"/>
      <c r="Y5254" s="103"/>
      <c r="Z5254" s="96"/>
      <c r="AA5254" s="97"/>
      <c r="AB5254" s="98"/>
      <c r="AC5254" s="104"/>
      <c r="AD5254" s="96"/>
      <c r="AE5254" s="97"/>
      <c r="AF5254" s="104"/>
      <c r="AG5254" s="27"/>
      <c r="AH5254" s="139" t="str">
        <f>IF(ISBLANK(D5254),"0",IF(AG5254="EXW Asia",VLOOKUP(D5254,'[3]Wheels $'!$A:$L,9,FALSE),IF(AG5254="DAP Taiwan &amp; American ports Wheels",VLOOKUP(D5254,'[3]Wheels $'!$A:$L,10,FALSE),IF(AG5254="DAP Taiwan &amp; American ports Rims",VLOOKUP(D5254,'[3]Wheels $'!$A:$L,10,FALSE),IF(AG5254="EXW Jalco (Asian Rims)",VLOOKUP(D5254,'[3]Wheels $'!$A:$L,11,FALSE),IF(AG5254="C&amp;F Taiwan (Asian Rims)",VLOOKUP(D5254,'[3]Wheels $'!$A:$L,12,FALSE),""))))))</f>
        <v>0</v>
      </c>
      <c r="AI5254" s="140" t="str">
        <f>IF(ISBLANK(E5254),"0",IF(AG5254="EXW Asia",VLOOKUP(E5254,'[3]Wheels $'!$A:$L,9,FALSE),IF(AG5254="DAP Taiwan &amp; American ports Wheels",VLOOKUP(E5254,'[3]Wheels $'!$A:$L,10,FALSE),IF(AG5254="DAP Taiwan &amp; American ports Rims",VLOOKUP(D5254,'[3]Wheels $'!$A:$L,10,FALSE),IF(AG5254="EXW Jalco (Asian Rims)",VLOOKUP(E5254,'[3]Wheels $'!$A:$L,11,FALSE),IF(AG5254="C&amp;F Taiwan (Asian Rims)",VLOOKUP(E5254,'[3]Wheels $'!$A:$L,12,FALSE),""))))))</f>
        <v>0</v>
      </c>
      <c r="AJ5254" s="141">
        <f t="shared" si="58"/>
        <v>0</v>
      </c>
      <c r="AK5254" s="142">
        <f t="shared" si="59"/>
        <v>0</v>
      </c>
      <c r="AL5254" s="143">
        <f t="shared" si="59"/>
        <v>0</v>
      </c>
      <c r="AM5254" s="144">
        <f t="shared" ref="AM5254:AM5285" si="64">AL5254+AK5254</f>
        <v>0</v>
      </c>
      <c r="AN5254" s="105"/>
      <c r="AO5254" s="145">
        <f t="shared" si="60"/>
        <v>0</v>
      </c>
      <c r="AP5254" s="146">
        <f t="shared" si="60"/>
        <v>0</v>
      </c>
      <c r="AQ5254" s="147">
        <f t="shared" ref="AQ5254:AQ5285" si="65">SUM(AO5254:AP5254)</f>
        <v>0</v>
      </c>
      <c r="AR5254" s="148"/>
      <c r="AS5254" s="149">
        <f t="shared" si="61"/>
        <v>0</v>
      </c>
      <c r="AT5254" s="150">
        <f t="shared" si="61"/>
        <v>0</v>
      </c>
      <c r="AU5254" s="151">
        <f t="shared" ref="AU5254:AU5285" si="66">AS5254+AT5254</f>
        <v>0</v>
      </c>
      <c r="AV5254" s="152">
        <f t="shared" si="62"/>
        <v>0</v>
      </c>
      <c r="AW5254" s="153">
        <f t="shared" si="63"/>
        <v>0</v>
      </c>
      <c r="AX5254" s="154"/>
      <c r="AY5254" s="155">
        <f t="shared" ref="AY5254:AY5285" si="67">IF(AR5254="YES",0,(AQ5254-AM5254)*AX5254)</f>
        <v>0</v>
      </c>
      <c r="AZ5254" s="7"/>
    </row>
    <row r="5255" spans="1:52">
      <c r="A5255" s="8" t="str">
        <f>IF(AND(ISBLANK(D5255),ISBLANK(E5255)),"",IF(ISBLANK(D5255),VLOOKUP(E5255,'[3]Wheels $'!$A:$J,2,FALSE),IF(ISBLANK(E5255),VLOOKUP(D5255,'[3]Wheels $'!$A:$J,2,FALSE),VLOOKUP(D5255,'[3]Wheels $'!$A:$J,2,FALSE))))</f>
        <v/>
      </c>
      <c r="B5255" s="8" t="str">
        <f>IF(ISBLANK(D5255),"",VLOOKUP(D5255,'[3]Wheels €'!A:J,3,FALSE))</f>
        <v/>
      </c>
      <c r="C5255" s="8" t="str">
        <f>IF(ISBLANK(E5255),"",VLOOKUP(E5255,'[3]Wheels €'!A:J,3,FALSE))</f>
        <v/>
      </c>
      <c r="D5255" s="9"/>
      <c r="E5255" s="9"/>
      <c r="F5255" s="10"/>
      <c r="G5255" s="11"/>
      <c r="H5255" s="12"/>
      <c r="I5255" s="11"/>
      <c r="J5255" s="10"/>
      <c r="K5255" s="89"/>
      <c r="L5255" s="90"/>
      <c r="M5255" s="90"/>
      <c r="N5255" s="90"/>
      <c r="O5255" s="17" t="str">
        <f t="shared" ref="O5255:O5285" si="68">IF(F5255="SMU",A5255,"")</f>
        <v/>
      </c>
      <c r="P5255" s="91"/>
      <c r="Q5255" s="91"/>
      <c r="R5255" s="100"/>
      <c r="S5255" s="91"/>
      <c r="T5255" s="112"/>
      <c r="U5255" s="108"/>
      <c r="V5255" s="113"/>
      <c r="W5255" s="13"/>
      <c r="X5255" s="102"/>
      <c r="Y5255" s="103"/>
      <c r="Z5255" s="96"/>
      <c r="AA5255" s="97"/>
      <c r="AB5255" s="98"/>
      <c r="AC5255" s="104"/>
      <c r="AD5255" s="96"/>
      <c r="AE5255" s="97"/>
      <c r="AF5255" s="104"/>
      <c r="AG5255" s="27"/>
      <c r="AH5255" s="139" t="str">
        <f>IF(ISBLANK(D5255),"0",IF(AG5255="EXW Asia",VLOOKUP(D5255,'[3]Wheels $'!$A:$L,9,FALSE),IF(AG5255="DAP Taiwan &amp; American ports Wheels",VLOOKUP(D5255,'[3]Wheels $'!$A:$L,10,FALSE),IF(AG5255="DAP Taiwan &amp; American ports Rims",VLOOKUP(D5255,'[3]Wheels $'!$A:$L,10,FALSE),IF(AG5255="EXW Jalco (Asian Rims)",VLOOKUP(D5255,'[3]Wheels $'!$A:$L,11,FALSE),IF(AG5255="C&amp;F Taiwan (Asian Rims)",VLOOKUP(D5255,'[3]Wheels $'!$A:$L,12,FALSE),""))))))</f>
        <v>0</v>
      </c>
      <c r="AI5255" s="140" t="str">
        <f>IF(ISBLANK(E5255),"0",IF(AG5255="EXW Asia",VLOOKUP(E5255,'[3]Wheels $'!$A:$L,9,FALSE),IF(AG5255="DAP Taiwan &amp; American ports Wheels",VLOOKUP(E5255,'[3]Wheels $'!$A:$L,10,FALSE),IF(AG5255="DAP Taiwan &amp; American ports Rims",VLOOKUP(D5255,'[3]Wheels $'!$A:$L,10,FALSE),IF(AG5255="EXW Jalco (Asian Rims)",VLOOKUP(E5255,'[3]Wheels $'!$A:$L,11,FALSE),IF(AG5255="C&amp;F Taiwan (Asian Rims)",VLOOKUP(E5255,'[3]Wheels $'!$A:$L,12,FALSE),""))))))</f>
        <v>0</v>
      </c>
      <c r="AJ5255" s="141">
        <f t="shared" si="58"/>
        <v>0</v>
      </c>
      <c r="AK5255" s="142">
        <f t="shared" si="59"/>
        <v>0</v>
      </c>
      <c r="AL5255" s="143">
        <f t="shared" si="59"/>
        <v>0</v>
      </c>
      <c r="AM5255" s="144">
        <f t="shared" si="64"/>
        <v>0</v>
      </c>
      <c r="AN5255" s="105"/>
      <c r="AO5255" s="145">
        <f t="shared" si="60"/>
        <v>0</v>
      </c>
      <c r="AP5255" s="146">
        <f t="shared" si="60"/>
        <v>0</v>
      </c>
      <c r="AQ5255" s="147">
        <f t="shared" si="65"/>
        <v>0</v>
      </c>
      <c r="AR5255" s="148"/>
      <c r="AS5255" s="149">
        <f t="shared" si="61"/>
        <v>0</v>
      </c>
      <c r="AT5255" s="150">
        <f t="shared" si="61"/>
        <v>0</v>
      </c>
      <c r="AU5255" s="151">
        <f t="shared" si="66"/>
        <v>0</v>
      </c>
      <c r="AV5255" s="152">
        <f t="shared" si="62"/>
        <v>0</v>
      </c>
      <c r="AW5255" s="153">
        <f t="shared" si="63"/>
        <v>0</v>
      </c>
      <c r="AX5255" s="154"/>
      <c r="AY5255" s="155">
        <f t="shared" si="67"/>
        <v>0</v>
      </c>
      <c r="AZ5255" s="7"/>
    </row>
    <row r="5256" spans="1:52">
      <c r="A5256" s="8" t="str">
        <f>IF(AND(ISBLANK(D5256),ISBLANK(E5256)),"",IF(ISBLANK(D5256),VLOOKUP(E5256,'[3]Wheels $'!$A:$J,2,FALSE),IF(ISBLANK(E5256),VLOOKUP(D5256,'[3]Wheels $'!$A:$J,2,FALSE),VLOOKUP(D5256,'[3]Wheels $'!$A:$J,2,FALSE))))</f>
        <v/>
      </c>
      <c r="B5256" s="8" t="str">
        <f>IF(ISBLANK(D5256),"",VLOOKUP(D5256,'[3]Wheels €'!A:J,3,FALSE))</f>
        <v/>
      </c>
      <c r="C5256" s="8" t="str">
        <f>IF(ISBLANK(E5256),"",VLOOKUP(E5256,'[3]Wheels €'!A:J,3,FALSE))</f>
        <v/>
      </c>
      <c r="D5256" s="9"/>
      <c r="E5256" s="9"/>
      <c r="F5256" s="10"/>
      <c r="G5256" s="11"/>
      <c r="H5256" s="12"/>
      <c r="I5256" s="11"/>
      <c r="J5256" s="10"/>
      <c r="K5256" s="89"/>
      <c r="L5256" s="90"/>
      <c r="M5256" s="90"/>
      <c r="N5256" s="90"/>
      <c r="O5256" s="17" t="str">
        <f t="shared" si="68"/>
        <v/>
      </c>
      <c r="P5256" s="91"/>
      <c r="Q5256" s="91"/>
      <c r="R5256" s="100"/>
      <c r="S5256" s="91"/>
      <c r="T5256" s="112"/>
      <c r="U5256" s="108"/>
      <c r="V5256" s="113"/>
      <c r="W5256" s="13"/>
      <c r="X5256" s="102"/>
      <c r="Y5256" s="103"/>
      <c r="Z5256" s="96"/>
      <c r="AA5256" s="97"/>
      <c r="AB5256" s="98"/>
      <c r="AC5256" s="104"/>
      <c r="AD5256" s="96"/>
      <c r="AE5256" s="97"/>
      <c r="AF5256" s="104"/>
      <c r="AG5256" s="27"/>
      <c r="AH5256" s="139" t="str">
        <f>IF(ISBLANK(D5256),"0",IF(AG5256="EXW Asia",VLOOKUP(D5256,'[3]Wheels $'!$A:$L,9,FALSE),IF(AG5256="DAP Taiwan &amp; American ports Wheels",VLOOKUP(D5256,'[3]Wheels $'!$A:$L,10,FALSE),IF(AG5256="DAP Taiwan &amp; American ports Rims",VLOOKUP(D5256,'[3]Wheels $'!$A:$L,10,FALSE),IF(AG5256="EXW Jalco (Asian Rims)",VLOOKUP(D5256,'[3]Wheels $'!$A:$L,11,FALSE),IF(AG5256="C&amp;F Taiwan (Asian Rims)",VLOOKUP(D5256,'[3]Wheels $'!$A:$L,12,FALSE),""))))))</f>
        <v>0</v>
      </c>
      <c r="AI5256" s="140" t="str">
        <f>IF(ISBLANK(E5256),"0",IF(AG5256="EXW Asia",VLOOKUP(E5256,'[3]Wheels $'!$A:$L,9,FALSE),IF(AG5256="DAP Taiwan &amp; American ports Wheels",VLOOKUP(E5256,'[3]Wheels $'!$A:$L,10,FALSE),IF(AG5256="DAP Taiwan &amp; American ports Rims",VLOOKUP(D5256,'[3]Wheels $'!$A:$L,10,FALSE),IF(AG5256="EXW Jalco (Asian Rims)",VLOOKUP(E5256,'[3]Wheels $'!$A:$L,11,FALSE),IF(AG5256="C&amp;F Taiwan (Asian Rims)",VLOOKUP(E5256,'[3]Wheels $'!$A:$L,12,FALSE),""))))))</f>
        <v>0</v>
      </c>
      <c r="AJ5256" s="141">
        <f t="shared" si="58"/>
        <v>0</v>
      </c>
      <c r="AK5256" s="142">
        <f t="shared" si="59"/>
        <v>0</v>
      </c>
      <c r="AL5256" s="143">
        <f t="shared" si="59"/>
        <v>0</v>
      </c>
      <c r="AM5256" s="144">
        <f t="shared" si="64"/>
        <v>0</v>
      </c>
      <c r="AN5256" s="105"/>
      <c r="AO5256" s="145">
        <f t="shared" si="60"/>
        <v>0</v>
      </c>
      <c r="AP5256" s="146">
        <f t="shared" si="60"/>
        <v>0</v>
      </c>
      <c r="AQ5256" s="147">
        <f t="shared" si="65"/>
        <v>0</v>
      </c>
      <c r="AR5256" s="148"/>
      <c r="AS5256" s="149">
        <f t="shared" si="61"/>
        <v>0</v>
      </c>
      <c r="AT5256" s="150">
        <f t="shared" si="61"/>
        <v>0</v>
      </c>
      <c r="AU5256" s="151">
        <f t="shared" si="66"/>
        <v>0</v>
      </c>
      <c r="AV5256" s="152">
        <f t="shared" si="62"/>
        <v>0</v>
      </c>
      <c r="AW5256" s="153">
        <f t="shared" si="63"/>
        <v>0</v>
      </c>
      <c r="AX5256" s="154"/>
      <c r="AY5256" s="155">
        <f t="shared" si="67"/>
        <v>0</v>
      </c>
      <c r="AZ5256" s="7"/>
    </row>
    <row r="5257" spans="1:52">
      <c r="A5257" s="8" t="str">
        <f>IF(AND(ISBLANK(D5257),ISBLANK(E5257)),"",IF(ISBLANK(D5257),VLOOKUP(E5257,'[3]Wheels $'!$A:$J,2,FALSE),IF(ISBLANK(E5257),VLOOKUP(D5257,'[3]Wheels $'!$A:$J,2,FALSE),VLOOKUP(D5257,'[3]Wheels $'!$A:$J,2,FALSE))))</f>
        <v/>
      </c>
      <c r="B5257" s="8" t="str">
        <f>IF(ISBLANK(D5257),"",VLOOKUP(D5257,'[3]Wheels €'!A:J,3,FALSE))</f>
        <v/>
      </c>
      <c r="C5257" s="8" t="str">
        <f>IF(ISBLANK(E5257),"",VLOOKUP(E5257,'[3]Wheels €'!A:J,3,FALSE))</f>
        <v/>
      </c>
      <c r="D5257" s="9"/>
      <c r="E5257" s="9"/>
      <c r="F5257" s="10"/>
      <c r="G5257" s="11"/>
      <c r="H5257" s="12"/>
      <c r="I5257" s="11"/>
      <c r="J5257" s="10"/>
      <c r="K5257" s="89"/>
      <c r="L5257" s="90"/>
      <c r="M5257" s="90"/>
      <c r="N5257" s="90"/>
      <c r="O5257" s="17" t="str">
        <f t="shared" si="68"/>
        <v/>
      </c>
      <c r="P5257" s="91"/>
      <c r="Q5257" s="91"/>
      <c r="R5257" s="100"/>
      <c r="S5257" s="91"/>
      <c r="T5257" s="112"/>
      <c r="U5257" s="108"/>
      <c r="V5257" s="113"/>
      <c r="W5257" s="13"/>
      <c r="X5257" s="102"/>
      <c r="Y5257" s="103"/>
      <c r="Z5257" s="96"/>
      <c r="AA5257" s="97"/>
      <c r="AB5257" s="98"/>
      <c r="AC5257" s="104"/>
      <c r="AD5257" s="96"/>
      <c r="AE5257" s="97"/>
      <c r="AF5257" s="104"/>
      <c r="AG5257" s="27"/>
      <c r="AH5257" s="139" t="str">
        <f>IF(ISBLANK(D5257),"0",IF(AG5257="EXW Asia",VLOOKUP(D5257,'[3]Wheels $'!$A:$L,9,FALSE),IF(AG5257="DAP Taiwan &amp; American ports Wheels",VLOOKUP(D5257,'[3]Wheels $'!$A:$L,10,FALSE),IF(AG5257="DAP Taiwan &amp; American ports Rims",VLOOKUP(D5257,'[3]Wheels $'!$A:$L,10,FALSE),IF(AG5257="EXW Jalco (Asian Rims)",VLOOKUP(D5257,'[3]Wheels $'!$A:$L,11,FALSE),IF(AG5257="C&amp;F Taiwan (Asian Rims)",VLOOKUP(D5257,'[3]Wheels $'!$A:$L,12,FALSE),""))))))</f>
        <v>0</v>
      </c>
      <c r="AI5257" s="140" t="str">
        <f>IF(ISBLANK(E5257),"0",IF(AG5257="EXW Asia",VLOOKUP(E5257,'[3]Wheels $'!$A:$L,9,FALSE),IF(AG5257="DAP Taiwan &amp; American ports Wheels",VLOOKUP(E5257,'[3]Wheels $'!$A:$L,10,FALSE),IF(AG5257="DAP Taiwan &amp; American ports Rims",VLOOKUP(D5257,'[3]Wheels $'!$A:$L,10,FALSE),IF(AG5257="EXW Jalco (Asian Rims)",VLOOKUP(E5257,'[3]Wheels $'!$A:$L,11,FALSE),IF(AG5257="C&amp;F Taiwan (Asian Rims)",VLOOKUP(E5257,'[3]Wheels $'!$A:$L,12,FALSE),""))))))</f>
        <v>0</v>
      </c>
      <c r="AJ5257" s="141">
        <f t="shared" si="58"/>
        <v>0</v>
      </c>
      <c r="AK5257" s="142">
        <f t="shared" si="59"/>
        <v>0</v>
      </c>
      <c r="AL5257" s="143">
        <f t="shared" si="59"/>
        <v>0</v>
      </c>
      <c r="AM5257" s="144">
        <f t="shared" si="64"/>
        <v>0</v>
      </c>
      <c r="AN5257" s="105"/>
      <c r="AO5257" s="145">
        <f t="shared" si="60"/>
        <v>0</v>
      </c>
      <c r="AP5257" s="146">
        <f t="shared" si="60"/>
        <v>0</v>
      </c>
      <c r="AQ5257" s="147">
        <f t="shared" si="65"/>
        <v>0</v>
      </c>
      <c r="AR5257" s="148"/>
      <c r="AS5257" s="149">
        <f t="shared" si="61"/>
        <v>0</v>
      </c>
      <c r="AT5257" s="150">
        <f t="shared" si="61"/>
        <v>0</v>
      </c>
      <c r="AU5257" s="151">
        <f t="shared" si="66"/>
        <v>0</v>
      </c>
      <c r="AV5257" s="152">
        <f t="shared" si="62"/>
        <v>0</v>
      </c>
      <c r="AW5257" s="153">
        <f t="shared" si="63"/>
        <v>0</v>
      </c>
      <c r="AX5257" s="154"/>
      <c r="AY5257" s="155">
        <f t="shared" si="67"/>
        <v>0</v>
      </c>
      <c r="AZ5257" s="7"/>
    </row>
    <row r="5258" spans="1:52">
      <c r="A5258" s="8" t="str">
        <f>IF(AND(ISBLANK(D5258),ISBLANK(E5258)),"",IF(ISBLANK(D5258),VLOOKUP(E5258,'[3]Wheels $'!$A:$J,2,FALSE),IF(ISBLANK(E5258),VLOOKUP(D5258,'[3]Wheels $'!$A:$J,2,FALSE),VLOOKUP(D5258,'[3]Wheels $'!$A:$J,2,FALSE))))</f>
        <v/>
      </c>
      <c r="B5258" s="8" t="str">
        <f>IF(ISBLANK(D5258),"",VLOOKUP(D5258,'[3]Wheels €'!A:J,3,FALSE))</f>
        <v/>
      </c>
      <c r="C5258" s="8" t="str">
        <f>IF(ISBLANK(E5258),"",VLOOKUP(E5258,'[3]Wheels €'!A:J,3,FALSE))</f>
        <v/>
      </c>
      <c r="D5258" s="9"/>
      <c r="E5258" s="9"/>
      <c r="F5258" s="10"/>
      <c r="G5258" s="11"/>
      <c r="H5258" s="12"/>
      <c r="I5258" s="11"/>
      <c r="J5258" s="10"/>
      <c r="K5258" s="89"/>
      <c r="L5258" s="90"/>
      <c r="M5258" s="90"/>
      <c r="N5258" s="90"/>
      <c r="O5258" s="17" t="str">
        <f t="shared" si="68"/>
        <v/>
      </c>
      <c r="P5258" s="91"/>
      <c r="Q5258" s="91"/>
      <c r="R5258" s="100"/>
      <c r="S5258" s="91"/>
      <c r="T5258" s="112"/>
      <c r="U5258" s="108"/>
      <c r="V5258" s="113"/>
      <c r="W5258" s="13"/>
      <c r="X5258" s="102"/>
      <c r="Y5258" s="103"/>
      <c r="Z5258" s="96"/>
      <c r="AA5258" s="97"/>
      <c r="AB5258" s="98"/>
      <c r="AC5258" s="104"/>
      <c r="AD5258" s="96"/>
      <c r="AE5258" s="97"/>
      <c r="AF5258" s="104"/>
      <c r="AG5258" s="27"/>
      <c r="AH5258" s="139" t="str">
        <f>IF(ISBLANK(D5258),"0",IF(AG5258="EXW Asia",VLOOKUP(D5258,'[3]Wheels $'!$A:$L,9,FALSE),IF(AG5258="DAP Taiwan &amp; American ports Wheels",VLOOKUP(D5258,'[3]Wheels $'!$A:$L,10,FALSE),IF(AG5258="DAP Taiwan &amp; American ports Rims",VLOOKUP(D5258,'[3]Wheels $'!$A:$L,10,FALSE),IF(AG5258="EXW Jalco (Asian Rims)",VLOOKUP(D5258,'[3]Wheels $'!$A:$L,11,FALSE),IF(AG5258="C&amp;F Taiwan (Asian Rims)",VLOOKUP(D5258,'[3]Wheels $'!$A:$L,12,FALSE),""))))))</f>
        <v>0</v>
      </c>
      <c r="AI5258" s="140" t="str">
        <f>IF(ISBLANK(E5258),"0",IF(AG5258="EXW Asia",VLOOKUP(E5258,'[3]Wheels $'!$A:$L,9,FALSE),IF(AG5258="DAP Taiwan &amp; American ports Wheels",VLOOKUP(E5258,'[3]Wheels $'!$A:$L,10,FALSE),IF(AG5258="DAP Taiwan &amp; American ports Rims",VLOOKUP(D5258,'[3]Wheels $'!$A:$L,10,FALSE),IF(AG5258="EXW Jalco (Asian Rims)",VLOOKUP(E5258,'[3]Wheels $'!$A:$L,11,FALSE),IF(AG5258="C&amp;F Taiwan (Asian Rims)",VLOOKUP(E5258,'[3]Wheels $'!$A:$L,12,FALSE),""))))))</f>
        <v>0</v>
      </c>
      <c r="AJ5258" s="141">
        <f t="shared" si="58"/>
        <v>0</v>
      </c>
      <c r="AK5258" s="142">
        <f t="shared" si="59"/>
        <v>0</v>
      </c>
      <c r="AL5258" s="143">
        <f t="shared" si="59"/>
        <v>0</v>
      </c>
      <c r="AM5258" s="144">
        <f t="shared" si="64"/>
        <v>0</v>
      </c>
      <c r="AN5258" s="105"/>
      <c r="AO5258" s="145">
        <f t="shared" si="60"/>
        <v>0</v>
      </c>
      <c r="AP5258" s="146">
        <f t="shared" si="60"/>
        <v>0</v>
      </c>
      <c r="AQ5258" s="147">
        <f t="shared" si="65"/>
        <v>0</v>
      </c>
      <c r="AR5258" s="148"/>
      <c r="AS5258" s="149">
        <f t="shared" si="61"/>
        <v>0</v>
      </c>
      <c r="AT5258" s="150">
        <f t="shared" si="61"/>
        <v>0</v>
      </c>
      <c r="AU5258" s="151">
        <f t="shared" si="66"/>
        <v>0</v>
      </c>
      <c r="AV5258" s="152">
        <f t="shared" si="62"/>
        <v>0</v>
      </c>
      <c r="AW5258" s="153">
        <f t="shared" si="63"/>
        <v>0</v>
      </c>
      <c r="AX5258" s="154"/>
      <c r="AY5258" s="155">
        <f t="shared" si="67"/>
        <v>0</v>
      </c>
      <c r="AZ5258" s="7"/>
    </row>
    <row r="5259" spans="1:52">
      <c r="A5259" s="8" t="str">
        <f>IF(AND(ISBLANK(D5259),ISBLANK(E5259)),"",IF(ISBLANK(D5259),VLOOKUP(E5259,'[3]Wheels $'!$A:$J,2,FALSE),IF(ISBLANK(E5259),VLOOKUP(D5259,'[3]Wheels $'!$A:$J,2,FALSE),VLOOKUP(D5259,'[3]Wheels $'!$A:$J,2,FALSE))))</f>
        <v/>
      </c>
      <c r="B5259" s="8" t="str">
        <f>IF(ISBLANK(D5259),"",VLOOKUP(D5259,'[3]Wheels €'!A:J,3,FALSE))</f>
        <v/>
      </c>
      <c r="C5259" s="8" t="str">
        <f>IF(ISBLANK(E5259),"",VLOOKUP(E5259,'[3]Wheels €'!A:J,3,FALSE))</f>
        <v/>
      </c>
      <c r="D5259" s="9"/>
      <c r="E5259" s="9"/>
      <c r="F5259" s="10"/>
      <c r="G5259" s="11"/>
      <c r="H5259" s="12"/>
      <c r="I5259" s="11"/>
      <c r="J5259" s="10"/>
      <c r="K5259" s="89"/>
      <c r="L5259" s="90"/>
      <c r="M5259" s="90"/>
      <c r="N5259" s="90"/>
      <c r="O5259" s="17" t="str">
        <f t="shared" si="68"/>
        <v/>
      </c>
      <c r="P5259" s="91"/>
      <c r="Q5259" s="91"/>
      <c r="R5259" s="100"/>
      <c r="S5259" s="91"/>
      <c r="T5259" s="112"/>
      <c r="U5259" s="108"/>
      <c r="V5259" s="113"/>
      <c r="W5259" s="13"/>
      <c r="X5259" s="102"/>
      <c r="Y5259" s="103"/>
      <c r="Z5259" s="96"/>
      <c r="AA5259" s="97"/>
      <c r="AB5259" s="98"/>
      <c r="AC5259" s="104"/>
      <c r="AD5259" s="96"/>
      <c r="AE5259" s="97"/>
      <c r="AF5259" s="104"/>
      <c r="AG5259" s="27"/>
      <c r="AH5259" s="139" t="str">
        <f>IF(ISBLANK(D5259),"0",IF(AG5259="EXW Asia",VLOOKUP(D5259,'[3]Wheels $'!$A:$L,9,FALSE),IF(AG5259="DAP Taiwan &amp; American ports Wheels",VLOOKUP(D5259,'[3]Wheels $'!$A:$L,10,FALSE),IF(AG5259="DAP Taiwan &amp; American ports Rims",VLOOKUP(D5259,'[3]Wheels $'!$A:$L,10,FALSE),IF(AG5259="EXW Jalco (Asian Rims)",VLOOKUP(D5259,'[3]Wheels $'!$A:$L,11,FALSE),IF(AG5259="C&amp;F Taiwan (Asian Rims)",VLOOKUP(D5259,'[3]Wheels $'!$A:$L,12,FALSE),""))))))</f>
        <v>0</v>
      </c>
      <c r="AI5259" s="140" t="str">
        <f>IF(ISBLANK(E5259),"0",IF(AG5259="EXW Asia",VLOOKUP(E5259,'[3]Wheels $'!$A:$L,9,FALSE),IF(AG5259="DAP Taiwan &amp; American ports Wheels",VLOOKUP(E5259,'[3]Wheels $'!$A:$L,10,FALSE),IF(AG5259="DAP Taiwan &amp; American ports Rims",VLOOKUP(D5259,'[3]Wheels $'!$A:$L,10,FALSE),IF(AG5259="EXW Jalco (Asian Rims)",VLOOKUP(E5259,'[3]Wheels $'!$A:$L,11,FALSE),IF(AG5259="C&amp;F Taiwan (Asian Rims)",VLOOKUP(E5259,'[3]Wheels $'!$A:$L,12,FALSE),""))))))</f>
        <v>0</v>
      </c>
      <c r="AJ5259" s="141">
        <f t="shared" si="58"/>
        <v>0</v>
      </c>
      <c r="AK5259" s="142">
        <f t="shared" si="59"/>
        <v>0</v>
      </c>
      <c r="AL5259" s="143">
        <f t="shared" si="59"/>
        <v>0</v>
      </c>
      <c r="AM5259" s="144">
        <f t="shared" si="64"/>
        <v>0</v>
      </c>
      <c r="AN5259" s="105"/>
      <c r="AO5259" s="145">
        <f t="shared" si="60"/>
        <v>0</v>
      </c>
      <c r="AP5259" s="146">
        <f t="shared" si="60"/>
        <v>0</v>
      </c>
      <c r="AQ5259" s="147">
        <f t="shared" si="65"/>
        <v>0</v>
      </c>
      <c r="AR5259" s="148"/>
      <c r="AS5259" s="149">
        <f t="shared" si="61"/>
        <v>0</v>
      </c>
      <c r="AT5259" s="150">
        <f t="shared" si="61"/>
        <v>0</v>
      </c>
      <c r="AU5259" s="151">
        <f t="shared" si="66"/>
        <v>0</v>
      </c>
      <c r="AV5259" s="152">
        <f t="shared" si="62"/>
        <v>0</v>
      </c>
      <c r="AW5259" s="153">
        <f t="shared" si="63"/>
        <v>0</v>
      </c>
      <c r="AX5259" s="154"/>
      <c r="AY5259" s="155">
        <f t="shared" si="67"/>
        <v>0</v>
      </c>
      <c r="AZ5259" s="7"/>
    </row>
    <row r="5260" spans="1:52">
      <c r="A5260" s="8" t="str">
        <f>IF(AND(ISBLANK(D5260),ISBLANK(E5260)),"",IF(ISBLANK(D5260),VLOOKUP(E5260,'[3]Wheels $'!$A:$J,2,FALSE),IF(ISBLANK(E5260),VLOOKUP(D5260,'[3]Wheels $'!$A:$J,2,FALSE),VLOOKUP(D5260,'[3]Wheels $'!$A:$J,2,FALSE))))</f>
        <v/>
      </c>
      <c r="B5260" s="8" t="str">
        <f>IF(ISBLANK(D5260),"",VLOOKUP(D5260,'[3]Wheels €'!A:J,3,FALSE))</f>
        <v/>
      </c>
      <c r="C5260" s="8" t="str">
        <f>IF(ISBLANK(E5260),"",VLOOKUP(E5260,'[3]Wheels €'!A:J,3,FALSE))</f>
        <v/>
      </c>
      <c r="D5260" s="9"/>
      <c r="E5260" s="9"/>
      <c r="F5260" s="10"/>
      <c r="G5260" s="11"/>
      <c r="H5260" s="12"/>
      <c r="I5260" s="11"/>
      <c r="J5260" s="10"/>
      <c r="K5260" s="89"/>
      <c r="L5260" s="90"/>
      <c r="M5260" s="90"/>
      <c r="N5260" s="90"/>
      <c r="O5260" s="17" t="str">
        <f t="shared" si="68"/>
        <v/>
      </c>
      <c r="P5260" s="91"/>
      <c r="Q5260" s="91"/>
      <c r="R5260" s="91"/>
      <c r="S5260" s="91"/>
      <c r="T5260" s="112"/>
      <c r="U5260" s="108"/>
      <c r="V5260" s="113"/>
      <c r="W5260" s="13"/>
      <c r="X5260" s="102"/>
      <c r="Y5260" s="103"/>
      <c r="Z5260" s="96"/>
      <c r="AA5260" s="97"/>
      <c r="AB5260" s="98"/>
      <c r="AC5260" s="104"/>
      <c r="AD5260" s="96"/>
      <c r="AE5260" s="97"/>
      <c r="AF5260" s="104"/>
      <c r="AG5260" s="27"/>
      <c r="AH5260" s="139" t="str">
        <f>IF(ISBLANK(D5260),"0",IF(AG5260="EXW Asia",VLOOKUP(D5260,'[3]Wheels $'!$A:$L,9,FALSE),IF(AG5260="DAP Taiwan &amp; American ports Wheels",VLOOKUP(D5260,'[3]Wheels $'!$A:$L,10,FALSE),IF(AG5260="DAP Taiwan &amp; American ports Rims",VLOOKUP(D5260,'[3]Wheels $'!$A:$L,10,FALSE),IF(AG5260="EXW Jalco (Asian Rims)",VLOOKUP(D5260,'[3]Wheels $'!$A:$L,11,FALSE),IF(AG5260="C&amp;F Taiwan (Asian Rims)",VLOOKUP(D5260,'[3]Wheels $'!$A:$L,12,FALSE),""))))))</f>
        <v>0</v>
      </c>
      <c r="AI5260" s="140" t="str">
        <f>IF(ISBLANK(E5260),"0",IF(AG5260="EXW Asia",VLOOKUP(E5260,'[3]Wheels $'!$A:$L,9,FALSE),IF(AG5260="DAP Taiwan &amp; American ports Wheels",VLOOKUP(E5260,'[3]Wheels $'!$A:$L,10,FALSE),IF(AG5260="DAP Taiwan &amp; American ports Rims",VLOOKUP(D5260,'[3]Wheels $'!$A:$L,10,FALSE),IF(AG5260="EXW Jalco (Asian Rims)",VLOOKUP(E5260,'[3]Wheels $'!$A:$L,11,FALSE),IF(AG5260="C&amp;F Taiwan (Asian Rims)",VLOOKUP(E5260,'[3]Wheels $'!$A:$L,12,FALSE),""))))))</f>
        <v>0</v>
      </c>
      <c r="AJ5260" s="141">
        <f t="shared" si="58"/>
        <v>0</v>
      </c>
      <c r="AK5260" s="142">
        <f t="shared" si="59"/>
        <v>0</v>
      </c>
      <c r="AL5260" s="143">
        <f t="shared" si="59"/>
        <v>0</v>
      </c>
      <c r="AM5260" s="144">
        <f t="shared" si="64"/>
        <v>0</v>
      </c>
      <c r="AN5260" s="105"/>
      <c r="AO5260" s="145">
        <f t="shared" si="60"/>
        <v>0</v>
      </c>
      <c r="AP5260" s="146">
        <f t="shared" si="60"/>
        <v>0</v>
      </c>
      <c r="AQ5260" s="147">
        <f t="shared" si="65"/>
        <v>0</v>
      </c>
      <c r="AR5260" s="148"/>
      <c r="AS5260" s="149">
        <f t="shared" si="61"/>
        <v>0</v>
      </c>
      <c r="AT5260" s="150">
        <f t="shared" si="61"/>
        <v>0</v>
      </c>
      <c r="AU5260" s="151">
        <f t="shared" si="66"/>
        <v>0</v>
      </c>
      <c r="AV5260" s="152">
        <f t="shared" si="62"/>
        <v>0</v>
      </c>
      <c r="AW5260" s="153">
        <f t="shared" si="63"/>
        <v>0</v>
      </c>
      <c r="AX5260" s="154"/>
      <c r="AY5260" s="155">
        <f t="shared" si="67"/>
        <v>0</v>
      </c>
      <c r="AZ5260" s="7"/>
    </row>
    <row r="5261" spans="1:52">
      <c r="A5261" s="8" t="str">
        <f>IF(AND(ISBLANK(D5261),ISBLANK(E5261)),"",IF(ISBLANK(D5261),VLOOKUP(E5261,'[3]Wheels $'!$A:$J,2,FALSE),IF(ISBLANK(E5261),VLOOKUP(D5261,'[3]Wheels $'!$A:$J,2,FALSE),VLOOKUP(D5261,'[3]Wheels $'!$A:$J,2,FALSE))))</f>
        <v/>
      </c>
      <c r="B5261" s="8" t="str">
        <f>IF(ISBLANK(D5261),"",VLOOKUP(D5261,'[3]Wheels €'!A:J,3,FALSE))</f>
        <v/>
      </c>
      <c r="C5261" s="8" t="str">
        <f>IF(ISBLANK(E5261),"",VLOOKUP(E5261,'[3]Wheels €'!A:J,3,FALSE))</f>
        <v/>
      </c>
      <c r="D5261" s="9"/>
      <c r="E5261" s="9"/>
      <c r="F5261" s="10"/>
      <c r="G5261" s="11"/>
      <c r="H5261" s="12"/>
      <c r="I5261" s="11"/>
      <c r="J5261" s="10"/>
      <c r="K5261" s="89"/>
      <c r="L5261" s="90"/>
      <c r="M5261" s="90"/>
      <c r="N5261" s="90"/>
      <c r="O5261" s="17" t="str">
        <f t="shared" si="68"/>
        <v/>
      </c>
      <c r="P5261" s="91"/>
      <c r="Q5261" s="91"/>
      <c r="R5261" s="91"/>
      <c r="S5261" s="91"/>
      <c r="T5261" s="112"/>
      <c r="U5261" s="108"/>
      <c r="V5261" s="113"/>
      <c r="W5261" s="13"/>
      <c r="X5261" s="102"/>
      <c r="Y5261" s="103"/>
      <c r="Z5261" s="96"/>
      <c r="AA5261" s="97"/>
      <c r="AB5261" s="98"/>
      <c r="AC5261" s="104"/>
      <c r="AD5261" s="96"/>
      <c r="AE5261" s="97"/>
      <c r="AF5261" s="104"/>
      <c r="AG5261" s="27"/>
      <c r="AH5261" s="139" t="str">
        <f>IF(ISBLANK(D5261),"0",IF(AG5261="EXW Asia",VLOOKUP(D5261,'[3]Wheels $'!$A:$L,9,FALSE),IF(AG5261="DAP Taiwan &amp; American ports Wheels",VLOOKUP(D5261,'[3]Wheels $'!$A:$L,10,FALSE),IF(AG5261="DAP Taiwan &amp; American ports Rims",VLOOKUP(D5261,'[3]Wheels $'!$A:$L,10,FALSE),IF(AG5261="EXW Jalco (Asian Rims)",VLOOKUP(D5261,'[3]Wheels $'!$A:$L,11,FALSE),IF(AG5261="C&amp;F Taiwan (Asian Rims)",VLOOKUP(D5261,'[3]Wheels $'!$A:$L,12,FALSE),""))))))</f>
        <v>0</v>
      </c>
      <c r="AI5261" s="140" t="str">
        <f>IF(ISBLANK(E5261),"0",IF(AG5261="EXW Asia",VLOOKUP(E5261,'[3]Wheels $'!$A:$L,9,FALSE),IF(AG5261="DAP Taiwan &amp; American ports Wheels",VLOOKUP(E5261,'[3]Wheels $'!$A:$L,10,FALSE),IF(AG5261="DAP Taiwan &amp; American ports Rims",VLOOKUP(D5261,'[3]Wheels $'!$A:$L,10,FALSE),IF(AG5261="EXW Jalco (Asian Rims)",VLOOKUP(E5261,'[3]Wheels $'!$A:$L,11,FALSE),IF(AG5261="C&amp;F Taiwan (Asian Rims)",VLOOKUP(E5261,'[3]Wheels $'!$A:$L,12,FALSE),""))))))</f>
        <v>0</v>
      </c>
      <c r="AJ5261" s="141">
        <f t="shared" si="58"/>
        <v>0</v>
      </c>
      <c r="AK5261" s="142">
        <f t="shared" si="59"/>
        <v>0</v>
      </c>
      <c r="AL5261" s="143">
        <f t="shared" si="59"/>
        <v>0</v>
      </c>
      <c r="AM5261" s="144">
        <f t="shared" si="64"/>
        <v>0</v>
      </c>
      <c r="AN5261" s="105"/>
      <c r="AO5261" s="145">
        <f t="shared" si="60"/>
        <v>0</v>
      </c>
      <c r="AP5261" s="146">
        <f t="shared" si="60"/>
        <v>0</v>
      </c>
      <c r="AQ5261" s="147">
        <f t="shared" si="65"/>
        <v>0</v>
      </c>
      <c r="AR5261" s="148"/>
      <c r="AS5261" s="149">
        <f t="shared" si="61"/>
        <v>0</v>
      </c>
      <c r="AT5261" s="150">
        <f t="shared" si="61"/>
        <v>0</v>
      </c>
      <c r="AU5261" s="151">
        <f t="shared" si="66"/>
        <v>0</v>
      </c>
      <c r="AV5261" s="152">
        <f t="shared" si="62"/>
        <v>0</v>
      </c>
      <c r="AW5261" s="153">
        <f t="shared" si="63"/>
        <v>0</v>
      </c>
      <c r="AX5261" s="154"/>
      <c r="AY5261" s="155">
        <f t="shared" si="67"/>
        <v>0</v>
      </c>
      <c r="AZ5261" s="7"/>
    </row>
    <row r="5262" spans="1:52">
      <c r="A5262" s="8" t="str">
        <f>IF(AND(ISBLANK(D5262),ISBLANK(E5262)),"",IF(ISBLANK(D5262),VLOOKUP(E5262,'[3]Wheels $'!$A:$J,2,FALSE),IF(ISBLANK(E5262),VLOOKUP(D5262,'[3]Wheels $'!$A:$J,2,FALSE),VLOOKUP(D5262,'[3]Wheels $'!$A:$J,2,FALSE))))</f>
        <v/>
      </c>
      <c r="B5262" s="8" t="str">
        <f>IF(ISBLANK(D5262),"",VLOOKUP(D5262,'[3]Wheels €'!A:J,3,FALSE))</f>
        <v/>
      </c>
      <c r="C5262" s="8" t="str">
        <f>IF(ISBLANK(E5262),"",VLOOKUP(E5262,'[3]Wheels €'!A:J,3,FALSE))</f>
        <v/>
      </c>
      <c r="D5262" s="9"/>
      <c r="E5262" s="9"/>
      <c r="F5262" s="10"/>
      <c r="G5262" s="11"/>
      <c r="H5262" s="12"/>
      <c r="I5262" s="11"/>
      <c r="J5262" s="10"/>
      <c r="K5262" s="89"/>
      <c r="L5262" s="90"/>
      <c r="M5262" s="90"/>
      <c r="N5262" s="90"/>
      <c r="O5262" s="17" t="str">
        <f t="shared" si="68"/>
        <v/>
      </c>
      <c r="P5262" s="91"/>
      <c r="Q5262" s="91"/>
      <c r="R5262" s="91"/>
      <c r="S5262" s="91"/>
      <c r="T5262" s="112"/>
      <c r="U5262" s="108"/>
      <c r="V5262" s="113"/>
      <c r="W5262" s="13"/>
      <c r="X5262" s="102"/>
      <c r="Y5262" s="103"/>
      <c r="Z5262" s="96"/>
      <c r="AA5262" s="97"/>
      <c r="AB5262" s="98"/>
      <c r="AC5262" s="104"/>
      <c r="AD5262" s="96"/>
      <c r="AE5262" s="97"/>
      <c r="AF5262" s="104"/>
      <c r="AG5262" s="27"/>
      <c r="AH5262" s="139" t="str">
        <f>IF(ISBLANK(D5262),"0",IF(AG5262="EXW Asia",VLOOKUP(D5262,'[3]Wheels $'!$A:$L,9,FALSE),IF(AG5262="DAP Taiwan &amp; American ports Wheels",VLOOKUP(D5262,'[3]Wheels $'!$A:$L,10,FALSE),IF(AG5262="DAP Taiwan &amp; American ports Rims",VLOOKUP(D5262,'[3]Wheels $'!$A:$L,10,FALSE),IF(AG5262="EXW Jalco (Asian Rims)",VLOOKUP(D5262,'[3]Wheels $'!$A:$L,11,FALSE),IF(AG5262="C&amp;F Taiwan (Asian Rims)",VLOOKUP(D5262,'[3]Wheels $'!$A:$L,12,FALSE),""))))))</f>
        <v>0</v>
      </c>
      <c r="AI5262" s="140" t="str">
        <f>IF(ISBLANK(E5262),"0",IF(AG5262="EXW Asia",VLOOKUP(E5262,'[3]Wheels $'!$A:$L,9,FALSE),IF(AG5262="DAP Taiwan &amp; American ports Wheels",VLOOKUP(E5262,'[3]Wheels $'!$A:$L,10,FALSE),IF(AG5262="DAP Taiwan &amp; American ports Rims",VLOOKUP(D5262,'[3]Wheels $'!$A:$L,10,FALSE),IF(AG5262="EXW Jalco (Asian Rims)",VLOOKUP(E5262,'[3]Wheels $'!$A:$L,11,FALSE),IF(AG5262="C&amp;F Taiwan (Asian Rims)",VLOOKUP(E5262,'[3]Wheels $'!$A:$L,12,FALSE),""))))))</f>
        <v>0</v>
      </c>
      <c r="AJ5262" s="141">
        <f t="shared" si="58"/>
        <v>0</v>
      </c>
      <c r="AK5262" s="142">
        <f t="shared" si="59"/>
        <v>0</v>
      </c>
      <c r="AL5262" s="143">
        <f t="shared" si="59"/>
        <v>0</v>
      </c>
      <c r="AM5262" s="144">
        <f t="shared" si="64"/>
        <v>0</v>
      </c>
      <c r="AN5262" s="105"/>
      <c r="AO5262" s="145">
        <f t="shared" si="60"/>
        <v>0</v>
      </c>
      <c r="AP5262" s="146">
        <f t="shared" si="60"/>
        <v>0</v>
      </c>
      <c r="AQ5262" s="147">
        <f t="shared" si="65"/>
        <v>0</v>
      </c>
      <c r="AR5262" s="148"/>
      <c r="AS5262" s="149">
        <f t="shared" si="61"/>
        <v>0</v>
      </c>
      <c r="AT5262" s="150">
        <f t="shared" si="61"/>
        <v>0</v>
      </c>
      <c r="AU5262" s="151">
        <f t="shared" si="66"/>
        <v>0</v>
      </c>
      <c r="AV5262" s="152">
        <f t="shared" si="62"/>
        <v>0</v>
      </c>
      <c r="AW5262" s="153">
        <f t="shared" si="63"/>
        <v>0</v>
      </c>
      <c r="AX5262" s="154"/>
      <c r="AY5262" s="155">
        <f t="shared" si="67"/>
        <v>0</v>
      </c>
      <c r="AZ5262" s="7"/>
    </row>
    <row r="5263" spans="1:52">
      <c r="A5263" s="8" t="str">
        <f>IF(AND(ISBLANK(D5263),ISBLANK(E5263)),"",IF(ISBLANK(D5263),VLOOKUP(E5263,'[3]Wheels $'!$A:$J,2,FALSE),IF(ISBLANK(E5263),VLOOKUP(D5263,'[3]Wheels $'!$A:$J,2,FALSE),VLOOKUP(D5263,'[3]Wheels $'!$A:$J,2,FALSE))))</f>
        <v/>
      </c>
      <c r="B5263" s="8" t="str">
        <f>IF(ISBLANK(D5263),"",VLOOKUP(D5263,'[3]Wheels €'!A:J,3,FALSE))</f>
        <v/>
      </c>
      <c r="C5263" s="8" t="str">
        <f>IF(ISBLANK(E5263),"",VLOOKUP(E5263,'[3]Wheels €'!A:J,3,FALSE))</f>
        <v/>
      </c>
      <c r="D5263" s="9"/>
      <c r="E5263" s="9"/>
      <c r="F5263" s="10"/>
      <c r="G5263" s="11"/>
      <c r="H5263" s="12"/>
      <c r="I5263" s="11"/>
      <c r="J5263" s="10"/>
      <c r="K5263" s="89"/>
      <c r="L5263" s="90"/>
      <c r="M5263" s="90"/>
      <c r="N5263" s="90"/>
      <c r="O5263" s="17" t="str">
        <f t="shared" si="68"/>
        <v/>
      </c>
      <c r="P5263" s="91"/>
      <c r="Q5263" s="91"/>
      <c r="R5263" s="91"/>
      <c r="S5263" s="91"/>
      <c r="T5263" s="112"/>
      <c r="U5263" s="108"/>
      <c r="V5263" s="113"/>
      <c r="W5263" s="13"/>
      <c r="X5263" s="102"/>
      <c r="Y5263" s="103"/>
      <c r="Z5263" s="96"/>
      <c r="AA5263" s="97"/>
      <c r="AB5263" s="98"/>
      <c r="AC5263" s="104"/>
      <c r="AD5263" s="96"/>
      <c r="AE5263" s="97"/>
      <c r="AF5263" s="104"/>
      <c r="AG5263" s="27"/>
      <c r="AH5263" s="139" t="str">
        <f>IF(ISBLANK(D5263),"0",IF(AG5263="EXW Asia",VLOOKUP(D5263,'[3]Wheels $'!$A:$L,9,FALSE),IF(AG5263="DAP Taiwan &amp; American ports Wheels",VLOOKUP(D5263,'[3]Wheels $'!$A:$L,10,FALSE),IF(AG5263="DAP Taiwan &amp; American ports Rims",VLOOKUP(D5263,'[3]Wheels $'!$A:$L,10,FALSE),IF(AG5263="EXW Jalco (Asian Rims)",VLOOKUP(D5263,'[3]Wheels $'!$A:$L,11,FALSE),IF(AG5263="C&amp;F Taiwan (Asian Rims)",VLOOKUP(D5263,'[3]Wheels $'!$A:$L,12,FALSE),""))))))</f>
        <v>0</v>
      </c>
      <c r="AI5263" s="140" t="str">
        <f>IF(ISBLANK(E5263),"0",IF(AG5263="EXW Asia",VLOOKUP(E5263,'[3]Wheels $'!$A:$L,9,FALSE),IF(AG5263="DAP Taiwan &amp; American ports Wheels",VLOOKUP(E5263,'[3]Wheels $'!$A:$L,10,FALSE),IF(AG5263="DAP Taiwan &amp; American ports Rims",VLOOKUP(D5263,'[3]Wheels $'!$A:$L,10,FALSE),IF(AG5263="EXW Jalco (Asian Rims)",VLOOKUP(E5263,'[3]Wheels $'!$A:$L,11,FALSE),IF(AG5263="C&amp;F Taiwan (Asian Rims)",VLOOKUP(E5263,'[3]Wheels $'!$A:$L,12,FALSE),""))))))</f>
        <v>0</v>
      </c>
      <c r="AJ5263" s="141">
        <f t="shared" si="58"/>
        <v>0</v>
      </c>
      <c r="AK5263" s="142">
        <f t="shared" si="59"/>
        <v>0</v>
      </c>
      <c r="AL5263" s="143">
        <f t="shared" si="59"/>
        <v>0</v>
      </c>
      <c r="AM5263" s="144">
        <f t="shared" si="64"/>
        <v>0</v>
      </c>
      <c r="AN5263" s="105"/>
      <c r="AO5263" s="145">
        <f t="shared" si="60"/>
        <v>0</v>
      </c>
      <c r="AP5263" s="146">
        <f t="shared" si="60"/>
        <v>0</v>
      </c>
      <c r="AQ5263" s="147">
        <f t="shared" si="65"/>
        <v>0</v>
      </c>
      <c r="AR5263" s="148"/>
      <c r="AS5263" s="149">
        <f t="shared" si="61"/>
        <v>0</v>
      </c>
      <c r="AT5263" s="150">
        <f t="shared" si="61"/>
        <v>0</v>
      </c>
      <c r="AU5263" s="151">
        <f t="shared" si="66"/>
        <v>0</v>
      </c>
      <c r="AV5263" s="152">
        <f t="shared" si="62"/>
        <v>0</v>
      </c>
      <c r="AW5263" s="153">
        <f t="shared" si="63"/>
        <v>0</v>
      </c>
      <c r="AX5263" s="154"/>
      <c r="AY5263" s="155">
        <f t="shared" si="67"/>
        <v>0</v>
      </c>
      <c r="AZ5263" s="7"/>
    </row>
    <row r="5264" spans="1:52">
      <c r="A5264" s="8" t="str">
        <f>IF(AND(ISBLANK(D5264),ISBLANK(E5264)),"",IF(ISBLANK(D5264),VLOOKUP(E5264,'[3]Wheels $'!$A:$J,2,FALSE),IF(ISBLANK(E5264),VLOOKUP(D5264,'[3]Wheels $'!$A:$J,2,FALSE),VLOOKUP(D5264,'[3]Wheels $'!$A:$J,2,FALSE))))</f>
        <v/>
      </c>
      <c r="B5264" s="8" t="str">
        <f>IF(ISBLANK(D5264),"",VLOOKUP(D5264,'[3]Wheels €'!A:J,3,FALSE))</f>
        <v/>
      </c>
      <c r="C5264" s="8" t="str">
        <f>IF(ISBLANK(E5264),"",VLOOKUP(E5264,'[3]Wheels €'!A:J,3,FALSE))</f>
        <v/>
      </c>
      <c r="D5264" s="9"/>
      <c r="E5264" s="9"/>
      <c r="F5264" s="10"/>
      <c r="G5264" s="11"/>
      <c r="H5264" s="12"/>
      <c r="I5264" s="11"/>
      <c r="J5264" s="10"/>
      <c r="K5264" s="89"/>
      <c r="L5264" s="90"/>
      <c r="M5264" s="90"/>
      <c r="N5264" s="90"/>
      <c r="O5264" s="17" t="str">
        <f t="shared" si="68"/>
        <v/>
      </c>
      <c r="P5264" s="91"/>
      <c r="Q5264" s="91"/>
      <c r="R5264" s="91"/>
      <c r="S5264" s="91"/>
      <c r="T5264" s="112"/>
      <c r="U5264" s="108"/>
      <c r="V5264" s="113"/>
      <c r="W5264" s="13"/>
      <c r="X5264" s="102"/>
      <c r="Y5264" s="103"/>
      <c r="Z5264" s="96"/>
      <c r="AA5264" s="97"/>
      <c r="AB5264" s="98"/>
      <c r="AC5264" s="104"/>
      <c r="AD5264" s="96"/>
      <c r="AE5264" s="97"/>
      <c r="AF5264" s="104"/>
      <c r="AG5264" s="27"/>
      <c r="AH5264" s="139" t="str">
        <f>IF(ISBLANK(D5264),"0",IF(AG5264="EXW Asia",VLOOKUP(D5264,'[3]Wheels $'!$A:$L,9,FALSE),IF(AG5264="DAP Taiwan &amp; American ports Wheels",VLOOKUP(D5264,'[3]Wheels $'!$A:$L,10,FALSE),IF(AG5264="DAP Taiwan &amp; American ports Rims",VLOOKUP(D5264,'[3]Wheels $'!$A:$L,10,FALSE),IF(AG5264="EXW Jalco (Asian Rims)",VLOOKUP(D5264,'[3]Wheels $'!$A:$L,11,FALSE),IF(AG5264="C&amp;F Taiwan (Asian Rims)",VLOOKUP(D5264,'[3]Wheels $'!$A:$L,12,FALSE),""))))))</f>
        <v>0</v>
      </c>
      <c r="AI5264" s="140" t="str">
        <f>IF(ISBLANK(E5264),"0",IF(AG5264="EXW Asia",VLOOKUP(E5264,'[3]Wheels $'!$A:$L,9,FALSE),IF(AG5264="DAP Taiwan &amp; American ports Wheels",VLOOKUP(E5264,'[3]Wheels $'!$A:$L,10,FALSE),IF(AG5264="DAP Taiwan &amp; American ports Rims",VLOOKUP(D5264,'[3]Wheels $'!$A:$L,10,FALSE),IF(AG5264="EXW Jalco (Asian Rims)",VLOOKUP(E5264,'[3]Wheels $'!$A:$L,11,FALSE),IF(AG5264="C&amp;F Taiwan (Asian Rims)",VLOOKUP(E5264,'[3]Wheels $'!$A:$L,12,FALSE),""))))))</f>
        <v>0</v>
      </c>
      <c r="AJ5264" s="141">
        <f t="shared" si="58"/>
        <v>0</v>
      </c>
      <c r="AK5264" s="142">
        <f t="shared" si="59"/>
        <v>0</v>
      </c>
      <c r="AL5264" s="143">
        <f t="shared" si="59"/>
        <v>0</v>
      </c>
      <c r="AM5264" s="144">
        <f t="shared" si="64"/>
        <v>0</v>
      </c>
      <c r="AN5264" s="105"/>
      <c r="AO5264" s="145">
        <f t="shared" si="60"/>
        <v>0</v>
      </c>
      <c r="AP5264" s="146">
        <f t="shared" si="60"/>
        <v>0</v>
      </c>
      <c r="AQ5264" s="147">
        <f t="shared" si="65"/>
        <v>0</v>
      </c>
      <c r="AR5264" s="148"/>
      <c r="AS5264" s="149">
        <f t="shared" si="61"/>
        <v>0</v>
      </c>
      <c r="AT5264" s="150">
        <f t="shared" si="61"/>
        <v>0</v>
      </c>
      <c r="AU5264" s="151">
        <f t="shared" si="66"/>
        <v>0</v>
      </c>
      <c r="AV5264" s="152">
        <f t="shared" si="62"/>
        <v>0</v>
      </c>
      <c r="AW5264" s="153">
        <f t="shared" si="63"/>
        <v>0</v>
      </c>
      <c r="AX5264" s="154"/>
      <c r="AY5264" s="155">
        <f t="shared" si="67"/>
        <v>0</v>
      </c>
      <c r="AZ5264" s="7"/>
    </row>
    <row r="5265" spans="1:52">
      <c r="A5265" s="8" t="str">
        <f>IF(AND(ISBLANK(D5265),ISBLANK(E5265)),"",IF(ISBLANK(D5265),VLOOKUP(E5265,'[3]Wheels $'!$A:$J,2,FALSE),IF(ISBLANK(E5265),VLOOKUP(D5265,'[3]Wheels $'!$A:$J,2,FALSE),VLOOKUP(D5265,'[3]Wheels $'!$A:$J,2,FALSE))))</f>
        <v/>
      </c>
      <c r="B5265" s="8" t="str">
        <f>IF(ISBLANK(D5265),"",VLOOKUP(D5265,'[3]Wheels €'!A:J,3,FALSE))</f>
        <v/>
      </c>
      <c r="C5265" s="8" t="str">
        <f>IF(ISBLANK(E5265),"",VLOOKUP(E5265,'[3]Wheels €'!A:J,3,FALSE))</f>
        <v/>
      </c>
      <c r="D5265" s="9"/>
      <c r="E5265" s="9"/>
      <c r="F5265" s="10"/>
      <c r="G5265" s="11"/>
      <c r="H5265" s="12"/>
      <c r="I5265" s="11"/>
      <c r="J5265" s="10"/>
      <c r="K5265" s="89"/>
      <c r="L5265" s="90"/>
      <c r="M5265" s="90"/>
      <c r="N5265" s="90"/>
      <c r="O5265" s="17" t="str">
        <f t="shared" si="68"/>
        <v/>
      </c>
      <c r="P5265" s="91"/>
      <c r="Q5265" s="91"/>
      <c r="R5265" s="91"/>
      <c r="S5265" s="91"/>
      <c r="T5265" s="112"/>
      <c r="U5265" s="108"/>
      <c r="V5265" s="113"/>
      <c r="W5265" s="13"/>
      <c r="X5265" s="102"/>
      <c r="Y5265" s="103"/>
      <c r="Z5265" s="96"/>
      <c r="AA5265" s="97"/>
      <c r="AB5265" s="98"/>
      <c r="AC5265" s="104"/>
      <c r="AD5265" s="96"/>
      <c r="AE5265" s="97"/>
      <c r="AF5265" s="104"/>
      <c r="AG5265" s="27"/>
      <c r="AH5265" s="139" t="str">
        <f>IF(ISBLANK(D5265),"0",IF(AG5265="EXW Asia",VLOOKUP(D5265,'[3]Wheels $'!$A:$L,9,FALSE),IF(AG5265="DAP Taiwan &amp; American ports Wheels",VLOOKUP(D5265,'[3]Wheels $'!$A:$L,10,FALSE),IF(AG5265="DAP Taiwan &amp; American ports Rims",VLOOKUP(D5265,'[3]Wheels $'!$A:$L,10,FALSE),IF(AG5265="EXW Jalco (Asian Rims)",VLOOKUP(D5265,'[3]Wheels $'!$A:$L,11,FALSE),IF(AG5265="C&amp;F Taiwan (Asian Rims)",VLOOKUP(D5265,'[3]Wheels $'!$A:$L,12,FALSE),""))))))</f>
        <v>0</v>
      </c>
      <c r="AI5265" s="140" t="str">
        <f>IF(ISBLANK(E5265),"0",IF(AG5265="EXW Asia",VLOOKUP(E5265,'[3]Wheels $'!$A:$L,9,FALSE),IF(AG5265="DAP Taiwan &amp; American ports Wheels",VLOOKUP(E5265,'[3]Wheels $'!$A:$L,10,FALSE),IF(AG5265="DAP Taiwan &amp; American ports Rims",VLOOKUP(D5265,'[3]Wheels $'!$A:$L,10,FALSE),IF(AG5265="EXW Jalco (Asian Rims)",VLOOKUP(E5265,'[3]Wheels $'!$A:$L,11,FALSE),IF(AG5265="C&amp;F Taiwan (Asian Rims)",VLOOKUP(E5265,'[3]Wheels $'!$A:$L,12,FALSE),""))))))</f>
        <v>0</v>
      </c>
      <c r="AJ5265" s="141">
        <f t="shared" si="58"/>
        <v>0</v>
      </c>
      <c r="AK5265" s="142">
        <f t="shared" si="59"/>
        <v>0</v>
      </c>
      <c r="AL5265" s="143">
        <f t="shared" si="59"/>
        <v>0</v>
      </c>
      <c r="AM5265" s="144">
        <f t="shared" si="64"/>
        <v>0</v>
      </c>
      <c r="AN5265" s="105"/>
      <c r="AO5265" s="145">
        <f t="shared" si="60"/>
        <v>0</v>
      </c>
      <c r="AP5265" s="146">
        <f t="shared" si="60"/>
        <v>0</v>
      </c>
      <c r="AQ5265" s="147">
        <f t="shared" si="65"/>
        <v>0</v>
      </c>
      <c r="AR5265" s="148"/>
      <c r="AS5265" s="149">
        <f t="shared" si="61"/>
        <v>0</v>
      </c>
      <c r="AT5265" s="150">
        <f t="shared" si="61"/>
        <v>0</v>
      </c>
      <c r="AU5265" s="151">
        <f t="shared" si="66"/>
        <v>0</v>
      </c>
      <c r="AV5265" s="152">
        <f t="shared" si="62"/>
        <v>0</v>
      </c>
      <c r="AW5265" s="153">
        <f t="shared" si="63"/>
        <v>0</v>
      </c>
      <c r="AX5265" s="154"/>
      <c r="AY5265" s="155">
        <f t="shared" si="67"/>
        <v>0</v>
      </c>
      <c r="AZ5265" s="7"/>
    </row>
    <row r="5266" spans="1:52">
      <c r="A5266" s="8" t="str">
        <f>IF(AND(ISBLANK(D5266),ISBLANK(E5266)),"",IF(ISBLANK(D5266),VLOOKUP(E5266,'[3]Wheels $'!$A:$J,2,FALSE),IF(ISBLANK(E5266),VLOOKUP(D5266,'[3]Wheels $'!$A:$J,2,FALSE),VLOOKUP(D5266,'[3]Wheels $'!$A:$J,2,FALSE))))</f>
        <v/>
      </c>
      <c r="B5266" s="8" t="str">
        <f>IF(ISBLANK(D5266),"",VLOOKUP(D5266,'[3]Wheels €'!A:J,3,FALSE))</f>
        <v/>
      </c>
      <c r="C5266" s="8" t="str">
        <f>IF(ISBLANK(E5266),"",VLOOKUP(E5266,'[3]Wheels €'!A:J,3,FALSE))</f>
        <v/>
      </c>
      <c r="D5266" s="9"/>
      <c r="E5266" s="9"/>
      <c r="F5266" s="10"/>
      <c r="G5266" s="11"/>
      <c r="H5266" s="12"/>
      <c r="I5266" s="11"/>
      <c r="J5266" s="10"/>
      <c r="K5266" s="89"/>
      <c r="L5266" s="90"/>
      <c r="M5266" s="90"/>
      <c r="N5266" s="90"/>
      <c r="O5266" s="17" t="str">
        <f t="shared" si="68"/>
        <v/>
      </c>
      <c r="P5266" s="91"/>
      <c r="Q5266" s="91"/>
      <c r="R5266" s="91"/>
      <c r="S5266" s="91"/>
      <c r="T5266" s="112"/>
      <c r="U5266" s="108"/>
      <c r="V5266" s="113"/>
      <c r="W5266" s="13"/>
      <c r="X5266" s="102"/>
      <c r="Y5266" s="103"/>
      <c r="Z5266" s="96"/>
      <c r="AA5266" s="97"/>
      <c r="AB5266" s="98"/>
      <c r="AC5266" s="104"/>
      <c r="AD5266" s="96"/>
      <c r="AE5266" s="97"/>
      <c r="AF5266" s="104"/>
      <c r="AG5266" s="27"/>
      <c r="AH5266" s="139" t="str">
        <f>IF(ISBLANK(D5266),"0",IF(AG5266="EXW Asia",VLOOKUP(D5266,'[3]Wheels $'!$A:$L,9,FALSE),IF(AG5266="DAP Taiwan &amp; American ports Wheels",VLOOKUP(D5266,'[3]Wheels $'!$A:$L,10,FALSE),IF(AG5266="DAP Taiwan &amp; American ports Rims",VLOOKUP(D5266,'[3]Wheels $'!$A:$L,10,FALSE),IF(AG5266="EXW Jalco (Asian Rims)",VLOOKUP(D5266,'[3]Wheels $'!$A:$L,11,FALSE),IF(AG5266="C&amp;F Taiwan (Asian Rims)",VLOOKUP(D5266,'[3]Wheels $'!$A:$L,12,FALSE),""))))))</f>
        <v>0</v>
      </c>
      <c r="AI5266" s="140" t="str">
        <f>IF(ISBLANK(E5266),"0",IF(AG5266="EXW Asia",VLOOKUP(E5266,'[3]Wheels $'!$A:$L,9,FALSE),IF(AG5266="DAP Taiwan &amp; American ports Wheels",VLOOKUP(E5266,'[3]Wheels $'!$A:$L,10,FALSE),IF(AG5266="DAP Taiwan &amp; American ports Rims",VLOOKUP(D5266,'[3]Wheels $'!$A:$L,10,FALSE),IF(AG5266="EXW Jalco (Asian Rims)",VLOOKUP(E5266,'[3]Wheels $'!$A:$L,11,FALSE),IF(AG5266="C&amp;F Taiwan (Asian Rims)",VLOOKUP(E5266,'[3]Wheels $'!$A:$L,12,FALSE),""))))))</f>
        <v>0</v>
      </c>
      <c r="AJ5266" s="141">
        <f t="shared" si="58"/>
        <v>0</v>
      </c>
      <c r="AK5266" s="142">
        <f t="shared" si="59"/>
        <v>0</v>
      </c>
      <c r="AL5266" s="143">
        <f t="shared" si="59"/>
        <v>0</v>
      </c>
      <c r="AM5266" s="144">
        <f t="shared" si="64"/>
        <v>0</v>
      </c>
      <c r="AN5266" s="105"/>
      <c r="AO5266" s="145">
        <f t="shared" si="60"/>
        <v>0</v>
      </c>
      <c r="AP5266" s="146">
        <f t="shared" si="60"/>
        <v>0</v>
      </c>
      <c r="AQ5266" s="147">
        <f t="shared" si="65"/>
        <v>0</v>
      </c>
      <c r="AR5266" s="148"/>
      <c r="AS5266" s="149">
        <f t="shared" si="61"/>
        <v>0</v>
      </c>
      <c r="AT5266" s="150">
        <f t="shared" si="61"/>
        <v>0</v>
      </c>
      <c r="AU5266" s="151">
        <f t="shared" si="66"/>
        <v>0</v>
      </c>
      <c r="AV5266" s="152">
        <f t="shared" si="62"/>
        <v>0</v>
      </c>
      <c r="AW5266" s="153">
        <f t="shared" si="63"/>
        <v>0</v>
      </c>
      <c r="AX5266" s="154"/>
      <c r="AY5266" s="155">
        <f t="shared" si="67"/>
        <v>0</v>
      </c>
      <c r="AZ5266" s="7"/>
    </row>
    <row r="5267" spans="1:52">
      <c r="A5267" s="8" t="str">
        <f>IF(AND(ISBLANK(D5267),ISBLANK(E5267)),"",IF(ISBLANK(D5267),VLOOKUP(E5267,'[3]Wheels $'!$A:$J,2,FALSE),IF(ISBLANK(E5267),VLOOKUP(D5267,'[3]Wheels $'!$A:$J,2,FALSE),VLOOKUP(D5267,'[3]Wheels $'!$A:$J,2,FALSE))))</f>
        <v/>
      </c>
      <c r="B5267" s="8" t="str">
        <f>IF(ISBLANK(D5267),"",VLOOKUP(D5267,'[3]Wheels €'!A:J,3,FALSE))</f>
        <v/>
      </c>
      <c r="C5267" s="8" t="str">
        <f>IF(ISBLANK(E5267),"",VLOOKUP(E5267,'[3]Wheels €'!A:J,3,FALSE))</f>
        <v/>
      </c>
      <c r="D5267" s="9"/>
      <c r="E5267" s="9"/>
      <c r="F5267" s="10"/>
      <c r="G5267" s="11"/>
      <c r="H5267" s="12"/>
      <c r="I5267" s="11"/>
      <c r="J5267" s="10"/>
      <c r="K5267" s="89"/>
      <c r="L5267" s="90"/>
      <c r="M5267" s="90"/>
      <c r="N5267" s="90"/>
      <c r="O5267" s="17" t="str">
        <f t="shared" si="68"/>
        <v/>
      </c>
      <c r="P5267" s="91"/>
      <c r="Q5267" s="91"/>
      <c r="R5267" s="91"/>
      <c r="S5267" s="91"/>
      <c r="T5267" s="112"/>
      <c r="U5267" s="108"/>
      <c r="V5267" s="113"/>
      <c r="W5267" s="13"/>
      <c r="X5267" s="102"/>
      <c r="Y5267" s="103"/>
      <c r="Z5267" s="96"/>
      <c r="AA5267" s="97"/>
      <c r="AB5267" s="98"/>
      <c r="AC5267" s="104"/>
      <c r="AD5267" s="96"/>
      <c r="AE5267" s="97"/>
      <c r="AF5267" s="104"/>
      <c r="AG5267" s="27"/>
      <c r="AH5267" s="139" t="str">
        <f>IF(ISBLANK(D5267),"0",IF(AG5267="EXW Asia",VLOOKUP(D5267,'[3]Wheels $'!$A:$L,9,FALSE),IF(AG5267="DAP Taiwan &amp; American ports Wheels",VLOOKUP(D5267,'[3]Wheels $'!$A:$L,10,FALSE),IF(AG5267="DAP Taiwan &amp; American ports Rims",VLOOKUP(D5267,'[3]Wheels $'!$A:$L,10,FALSE),IF(AG5267="EXW Jalco (Asian Rims)",VLOOKUP(D5267,'[3]Wheels $'!$A:$L,11,FALSE),IF(AG5267="C&amp;F Taiwan (Asian Rims)",VLOOKUP(D5267,'[3]Wheels $'!$A:$L,12,FALSE),""))))))</f>
        <v>0</v>
      </c>
      <c r="AI5267" s="140" t="str">
        <f>IF(ISBLANK(E5267),"0",IF(AG5267="EXW Asia",VLOOKUP(E5267,'[3]Wheels $'!$A:$L,9,FALSE),IF(AG5267="DAP Taiwan &amp; American ports Wheels",VLOOKUP(E5267,'[3]Wheels $'!$A:$L,10,FALSE),IF(AG5267="DAP Taiwan &amp; American ports Rims",VLOOKUP(D5267,'[3]Wheels $'!$A:$L,10,FALSE),IF(AG5267="EXW Jalco (Asian Rims)",VLOOKUP(E5267,'[3]Wheels $'!$A:$L,11,FALSE),IF(AG5267="C&amp;F Taiwan (Asian Rims)",VLOOKUP(E5267,'[3]Wheels $'!$A:$L,12,FALSE),""))))))</f>
        <v>0</v>
      </c>
      <c r="AJ5267" s="141">
        <f t="shared" si="58"/>
        <v>0</v>
      </c>
      <c r="AK5267" s="142">
        <f t="shared" si="59"/>
        <v>0</v>
      </c>
      <c r="AL5267" s="143">
        <f t="shared" si="59"/>
        <v>0</v>
      </c>
      <c r="AM5267" s="144">
        <f t="shared" si="64"/>
        <v>0</v>
      </c>
      <c r="AN5267" s="105"/>
      <c r="AO5267" s="145">
        <f t="shared" si="60"/>
        <v>0</v>
      </c>
      <c r="AP5267" s="146">
        <f t="shared" si="60"/>
        <v>0</v>
      </c>
      <c r="AQ5267" s="147">
        <f t="shared" si="65"/>
        <v>0</v>
      </c>
      <c r="AR5267" s="148"/>
      <c r="AS5267" s="149">
        <f t="shared" si="61"/>
        <v>0</v>
      </c>
      <c r="AT5267" s="150">
        <f t="shared" si="61"/>
        <v>0</v>
      </c>
      <c r="AU5267" s="151">
        <f t="shared" si="66"/>
        <v>0</v>
      </c>
      <c r="AV5267" s="152">
        <f t="shared" si="62"/>
        <v>0</v>
      </c>
      <c r="AW5267" s="153">
        <f t="shared" si="63"/>
        <v>0</v>
      </c>
      <c r="AX5267" s="154"/>
      <c r="AY5267" s="155">
        <f t="shared" si="67"/>
        <v>0</v>
      </c>
      <c r="AZ5267" s="7"/>
    </row>
    <row r="5268" spans="1:52">
      <c r="A5268" s="8" t="str">
        <f>IF(AND(ISBLANK(D5268),ISBLANK(E5268)),"",IF(ISBLANK(D5268),VLOOKUP(E5268,'[3]Wheels $'!$A:$J,2,FALSE),IF(ISBLANK(E5268),VLOOKUP(D5268,'[3]Wheels $'!$A:$J,2,FALSE),VLOOKUP(D5268,'[3]Wheels $'!$A:$J,2,FALSE))))</f>
        <v/>
      </c>
      <c r="B5268" s="8" t="str">
        <f>IF(ISBLANK(D5268),"",VLOOKUP(D5268,'[3]Wheels €'!A:J,3,FALSE))</f>
        <v/>
      </c>
      <c r="C5268" s="8" t="str">
        <f>IF(ISBLANK(E5268),"",VLOOKUP(E5268,'[3]Wheels €'!A:J,3,FALSE))</f>
        <v/>
      </c>
      <c r="D5268" s="9"/>
      <c r="E5268" s="9"/>
      <c r="F5268" s="10"/>
      <c r="G5268" s="11"/>
      <c r="H5268" s="12"/>
      <c r="I5268" s="11"/>
      <c r="J5268" s="10"/>
      <c r="K5268" s="89"/>
      <c r="L5268" s="90"/>
      <c r="M5268" s="90"/>
      <c r="N5268" s="90"/>
      <c r="O5268" s="17" t="str">
        <f t="shared" si="68"/>
        <v/>
      </c>
      <c r="P5268" s="91"/>
      <c r="Q5268" s="91"/>
      <c r="R5268" s="91"/>
      <c r="S5268" s="91"/>
      <c r="T5268" s="112"/>
      <c r="U5268" s="108"/>
      <c r="V5268" s="113"/>
      <c r="W5268" s="13"/>
      <c r="X5268" s="102"/>
      <c r="Y5268" s="103"/>
      <c r="Z5268" s="96"/>
      <c r="AA5268" s="97"/>
      <c r="AB5268" s="98"/>
      <c r="AC5268" s="104"/>
      <c r="AD5268" s="96"/>
      <c r="AE5268" s="97"/>
      <c r="AF5268" s="104"/>
      <c r="AG5268" s="27"/>
      <c r="AH5268" s="139" t="str">
        <f>IF(ISBLANK(D5268),"0",IF(AG5268="EXW Asia",VLOOKUP(D5268,'[3]Wheels $'!$A:$L,9,FALSE),IF(AG5268="DAP Taiwan &amp; American ports Wheels",VLOOKUP(D5268,'[3]Wheels $'!$A:$L,10,FALSE),IF(AG5268="DAP Taiwan &amp; American ports Rims",VLOOKUP(D5268,'[3]Wheels $'!$A:$L,10,FALSE),IF(AG5268="EXW Jalco (Asian Rims)",VLOOKUP(D5268,'[3]Wheels $'!$A:$L,11,FALSE),IF(AG5268="C&amp;F Taiwan (Asian Rims)",VLOOKUP(D5268,'[3]Wheels $'!$A:$L,12,FALSE),""))))))</f>
        <v>0</v>
      </c>
      <c r="AI5268" s="140" t="str">
        <f>IF(ISBLANK(E5268),"0",IF(AG5268="EXW Asia",VLOOKUP(E5268,'[3]Wheels $'!$A:$L,9,FALSE),IF(AG5268="DAP Taiwan &amp; American ports Wheels",VLOOKUP(E5268,'[3]Wheels $'!$A:$L,10,FALSE),IF(AG5268="DAP Taiwan &amp; American ports Rims",VLOOKUP(D5268,'[3]Wheels $'!$A:$L,10,FALSE),IF(AG5268="EXW Jalco (Asian Rims)",VLOOKUP(E5268,'[3]Wheels $'!$A:$L,11,FALSE),IF(AG5268="C&amp;F Taiwan (Asian Rims)",VLOOKUP(E5268,'[3]Wheels $'!$A:$L,12,FALSE),""))))))</f>
        <v>0</v>
      </c>
      <c r="AJ5268" s="141">
        <f t="shared" si="58"/>
        <v>0</v>
      </c>
      <c r="AK5268" s="142">
        <f t="shared" si="59"/>
        <v>0</v>
      </c>
      <c r="AL5268" s="143">
        <f t="shared" si="59"/>
        <v>0</v>
      </c>
      <c r="AM5268" s="144">
        <f t="shared" si="64"/>
        <v>0</v>
      </c>
      <c r="AN5268" s="105"/>
      <c r="AO5268" s="145">
        <f t="shared" si="60"/>
        <v>0</v>
      </c>
      <c r="AP5268" s="146">
        <f t="shared" si="60"/>
        <v>0</v>
      </c>
      <c r="AQ5268" s="147">
        <f t="shared" si="65"/>
        <v>0</v>
      </c>
      <c r="AR5268" s="148"/>
      <c r="AS5268" s="149">
        <f t="shared" si="61"/>
        <v>0</v>
      </c>
      <c r="AT5268" s="150">
        <f t="shared" si="61"/>
        <v>0</v>
      </c>
      <c r="AU5268" s="151">
        <f t="shared" si="66"/>
        <v>0</v>
      </c>
      <c r="AV5268" s="152">
        <f t="shared" si="62"/>
        <v>0</v>
      </c>
      <c r="AW5268" s="153">
        <f t="shared" si="63"/>
        <v>0</v>
      </c>
      <c r="AX5268" s="154"/>
      <c r="AY5268" s="155">
        <f t="shared" si="67"/>
        <v>0</v>
      </c>
      <c r="AZ5268" s="7"/>
    </row>
    <row r="5269" spans="1:52">
      <c r="A5269" s="8" t="str">
        <f>IF(AND(ISBLANK(D5269),ISBLANK(E5269)),"",IF(ISBLANK(D5269),VLOOKUP(E5269,'[3]Wheels $'!$A:$J,2,FALSE),IF(ISBLANK(E5269),VLOOKUP(D5269,'[3]Wheels $'!$A:$J,2,FALSE),VLOOKUP(D5269,'[3]Wheels $'!$A:$J,2,FALSE))))</f>
        <v/>
      </c>
      <c r="B5269" s="8" t="str">
        <f>IF(ISBLANK(D5269),"",VLOOKUP(D5269,'[3]Wheels €'!A:J,3,FALSE))</f>
        <v/>
      </c>
      <c r="C5269" s="8" t="str">
        <f>IF(ISBLANK(E5269),"",VLOOKUP(E5269,'[3]Wheels €'!A:J,3,FALSE))</f>
        <v/>
      </c>
      <c r="D5269" s="9"/>
      <c r="E5269" s="9"/>
      <c r="F5269" s="10"/>
      <c r="G5269" s="11"/>
      <c r="H5269" s="12"/>
      <c r="I5269" s="11"/>
      <c r="J5269" s="10"/>
      <c r="K5269" s="89"/>
      <c r="L5269" s="90"/>
      <c r="M5269" s="90"/>
      <c r="N5269" s="90"/>
      <c r="O5269" s="17" t="str">
        <f t="shared" si="68"/>
        <v/>
      </c>
      <c r="P5269" s="91"/>
      <c r="Q5269" s="91"/>
      <c r="R5269" s="91"/>
      <c r="S5269" s="91"/>
      <c r="T5269" s="112"/>
      <c r="U5269" s="108"/>
      <c r="V5269" s="113"/>
      <c r="W5269" s="13"/>
      <c r="X5269" s="94"/>
      <c r="Y5269" s="95"/>
      <c r="Z5269" s="96"/>
      <c r="AA5269" s="97"/>
      <c r="AB5269" s="98"/>
      <c r="AC5269" s="104"/>
      <c r="AD5269" s="96"/>
      <c r="AE5269" s="97"/>
      <c r="AF5269" s="104"/>
      <c r="AG5269" s="27"/>
      <c r="AH5269" s="139" t="str">
        <f>IF(ISBLANK(D5269),"0",IF(AG5269="EXW Asia",VLOOKUP(D5269,'[3]Wheels $'!$A:$L,9,FALSE),IF(AG5269="DAP Taiwan &amp; American ports Wheels",VLOOKUP(D5269,'[3]Wheels $'!$A:$L,10,FALSE),IF(AG5269="DAP Taiwan &amp; American ports Rims",VLOOKUP(D5269,'[3]Wheels $'!$A:$L,10,FALSE),IF(AG5269="EXW Jalco (Asian Rims)",VLOOKUP(D5269,'[3]Wheels $'!$A:$L,11,FALSE),IF(AG5269="C&amp;F Taiwan (Asian Rims)",VLOOKUP(D5269,'[3]Wheels $'!$A:$L,12,FALSE),""))))))</f>
        <v>0</v>
      </c>
      <c r="AI5269" s="140" t="str">
        <f>IF(ISBLANK(E5269),"0",IF(AG5269="EXW Asia",VLOOKUP(E5269,'[3]Wheels $'!$A:$L,9,FALSE),IF(AG5269="DAP Taiwan &amp; American ports Wheels",VLOOKUP(E5269,'[3]Wheels $'!$A:$L,10,FALSE),IF(AG5269="DAP Taiwan &amp; American ports Rims",VLOOKUP(D5269,'[3]Wheels $'!$A:$L,10,FALSE),IF(AG5269="EXW Jalco (Asian Rims)",VLOOKUP(E5269,'[3]Wheels $'!$A:$L,11,FALSE),IF(AG5269="C&amp;F Taiwan (Asian Rims)",VLOOKUP(E5269,'[3]Wheels $'!$A:$L,12,FALSE),""))))))</f>
        <v>0</v>
      </c>
      <c r="AJ5269" s="141">
        <f t="shared" si="58"/>
        <v>0</v>
      </c>
      <c r="AK5269" s="142">
        <f t="shared" si="59"/>
        <v>0</v>
      </c>
      <c r="AL5269" s="143">
        <f t="shared" si="59"/>
        <v>0</v>
      </c>
      <c r="AM5269" s="144">
        <f t="shared" si="64"/>
        <v>0</v>
      </c>
      <c r="AN5269" s="105"/>
      <c r="AO5269" s="145">
        <f t="shared" si="60"/>
        <v>0</v>
      </c>
      <c r="AP5269" s="146">
        <f t="shared" si="60"/>
        <v>0</v>
      </c>
      <c r="AQ5269" s="147">
        <f t="shared" si="65"/>
        <v>0</v>
      </c>
      <c r="AR5269" s="148"/>
      <c r="AS5269" s="149">
        <f t="shared" si="61"/>
        <v>0</v>
      </c>
      <c r="AT5269" s="150">
        <f t="shared" si="61"/>
        <v>0</v>
      </c>
      <c r="AU5269" s="151">
        <f t="shared" si="66"/>
        <v>0</v>
      </c>
      <c r="AV5269" s="152">
        <f t="shared" si="62"/>
        <v>0</v>
      </c>
      <c r="AW5269" s="153">
        <f t="shared" si="63"/>
        <v>0</v>
      </c>
      <c r="AX5269" s="154"/>
      <c r="AY5269" s="155">
        <f t="shared" si="67"/>
        <v>0</v>
      </c>
      <c r="AZ5269" s="7"/>
    </row>
    <row r="5270" spans="1:52">
      <c r="A5270" s="8" t="str">
        <f>IF(AND(ISBLANK(D5270),ISBLANK(E5270)),"",IF(ISBLANK(D5270),VLOOKUP(E5270,'[3]Wheels $'!$A:$J,2,FALSE),IF(ISBLANK(E5270),VLOOKUP(D5270,'[3]Wheels $'!$A:$J,2,FALSE),VLOOKUP(D5270,'[3]Wheels $'!$A:$J,2,FALSE))))</f>
        <v/>
      </c>
      <c r="B5270" s="8" t="str">
        <f>IF(ISBLANK(D5270),"",VLOOKUP(D5270,'[3]Wheels €'!A:J,3,FALSE))</f>
        <v/>
      </c>
      <c r="C5270" s="8" t="str">
        <f>IF(ISBLANK(E5270),"",VLOOKUP(E5270,'[3]Wheels €'!A:J,3,FALSE))</f>
        <v/>
      </c>
      <c r="D5270" s="9"/>
      <c r="E5270" s="9"/>
      <c r="F5270" s="10"/>
      <c r="G5270" s="11"/>
      <c r="H5270" s="12"/>
      <c r="I5270" s="11"/>
      <c r="J5270" s="10"/>
      <c r="K5270" s="89"/>
      <c r="L5270" s="90"/>
      <c r="M5270" s="90"/>
      <c r="N5270" s="90"/>
      <c r="O5270" s="17" t="str">
        <f t="shared" si="68"/>
        <v/>
      </c>
      <c r="P5270" s="91"/>
      <c r="Q5270" s="91"/>
      <c r="R5270" s="100"/>
      <c r="S5270" s="91"/>
      <c r="T5270" s="112"/>
      <c r="U5270" s="108"/>
      <c r="V5270" s="113"/>
      <c r="W5270" s="13"/>
      <c r="X5270" s="102"/>
      <c r="Y5270" s="103"/>
      <c r="Z5270" s="96"/>
      <c r="AA5270" s="97"/>
      <c r="AB5270" s="98"/>
      <c r="AC5270" s="104"/>
      <c r="AD5270" s="96"/>
      <c r="AE5270" s="97"/>
      <c r="AF5270" s="104"/>
      <c r="AG5270" s="27"/>
      <c r="AH5270" s="139" t="str">
        <f>IF(ISBLANK(D5270),"0",IF(AG5270="EXW Asia",VLOOKUP(D5270,'[3]Wheels $'!$A:$L,9,FALSE),IF(AG5270="DAP Taiwan &amp; American ports Wheels",VLOOKUP(D5270,'[3]Wheels $'!$A:$L,10,FALSE),IF(AG5270="DAP Taiwan &amp; American ports Rims",VLOOKUP(D5270,'[3]Wheels $'!$A:$L,10,FALSE),IF(AG5270="EXW Jalco (Asian Rims)",VLOOKUP(D5270,'[3]Wheels $'!$A:$L,11,FALSE),IF(AG5270="C&amp;F Taiwan (Asian Rims)",VLOOKUP(D5270,'[3]Wheels $'!$A:$L,12,FALSE),""))))))</f>
        <v>0</v>
      </c>
      <c r="AI5270" s="140" t="str">
        <f>IF(ISBLANK(E5270),"0",IF(AG5270="EXW Asia",VLOOKUP(E5270,'[3]Wheels $'!$A:$L,9,FALSE),IF(AG5270="DAP Taiwan &amp; American ports Wheels",VLOOKUP(E5270,'[3]Wheels $'!$A:$L,10,FALSE),IF(AG5270="DAP Taiwan &amp; American ports Rims",VLOOKUP(D5270,'[3]Wheels $'!$A:$L,10,FALSE),IF(AG5270="EXW Jalco (Asian Rims)",VLOOKUP(E5270,'[3]Wheels $'!$A:$L,11,FALSE),IF(AG5270="C&amp;F Taiwan (Asian Rims)",VLOOKUP(E5270,'[3]Wheels $'!$A:$L,12,FALSE),""))))))</f>
        <v>0</v>
      </c>
      <c r="AJ5270" s="141">
        <f t="shared" si="58"/>
        <v>0</v>
      </c>
      <c r="AK5270" s="142">
        <f t="shared" si="59"/>
        <v>0</v>
      </c>
      <c r="AL5270" s="143">
        <f t="shared" si="59"/>
        <v>0</v>
      </c>
      <c r="AM5270" s="144">
        <f t="shared" si="64"/>
        <v>0</v>
      </c>
      <c r="AN5270" s="105"/>
      <c r="AO5270" s="145">
        <f t="shared" si="60"/>
        <v>0</v>
      </c>
      <c r="AP5270" s="146">
        <f t="shared" si="60"/>
        <v>0</v>
      </c>
      <c r="AQ5270" s="147">
        <f t="shared" si="65"/>
        <v>0</v>
      </c>
      <c r="AR5270" s="148"/>
      <c r="AS5270" s="149">
        <f t="shared" si="61"/>
        <v>0</v>
      </c>
      <c r="AT5270" s="150">
        <f t="shared" si="61"/>
        <v>0</v>
      </c>
      <c r="AU5270" s="151">
        <f t="shared" si="66"/>
        <v>0</v>
      </c>
      <c r="AV5270" s="152">
        <f t="shared" si="62"/>
        <v>0</v>
      </c>
      <c r="AW5270" s="153">
        <f t="shared" si="63"/>
        <v>0</v>
      </c>
      <c r="AX5270" s="154"/>
      <c r="AY5270" s="155">
        <f t="shared" si="67"/>
        <v>0</v>
      </c>
      <c r="AZ5270" s="7"/>
    </row>
    <row r="5271" spans="1:52">
      <c r="A5271" s="8" t="str">
        <f>IF(AND(ISBLANK(D5271),ISBLANK(E5271)),"",IF(ISBLANK(D5271),VLOOKUP(E5271,'[3]Wheels $'!$A:$J,2,FALSE),IF(ISBLANK(E5271),VLOOKUP(D5271,'[3]Wheels $'!$A:$J,2,FALSE),VLOOKUP(D5271,'[3]Wheels $'!$A:$J,2,FALSE))))</f>
        <v/>
      </c>
      <c r="B5271" s="8" t="str">
        <f>IF(ISBLANK(D5271),"",VLOOKUP(D5271,'[3]Wheels €'!A:J,3,FALSE))</f>
        <v/>
      </c>
      <c r="C5271" s="8" t="str">
        <f>IF(ISBLANK(E5271),"",VLOOKUP(E5271,'[3]Wheels €'!A:J,3,FALSE))</f>
        <v/>
      </c>
      <c r="D5271" s="9"/>
      <c r="E5271" s="9"/>
      <c r="F5271" s="10"/>
      <c r="G5271" s="11"/>
      <c r="H5271" s="12"/>
      <c r="I5271" s="11"/>
      <c r="J5271" s="10"/>
      <c r="K5271" s="89"/>
      <c r="L5271" s="90"/>
      <c r="M5271" s="90"/>
      <c r="N5271" s="90"/>
      <c r="O5271" s="17" t="str">
        <f t="shared" si="68"/>
        <v/>
      </c>
      <c r="P5271" s="91"/>
      <c r="Q5271" s="91"/>
      <c r="R5271" s="91"/>
      <c r="S5271" s="91"/>
      <c r="T5271" s="112"/>
      <c r="U5271" s="108"/>
      <c r="V5271" s="113"/>
      <c r="W5271" s="13"/>
      <c r="X5271" s="94"/>
      <c r="Y5271" s="95"/>
      <c r="Z5271" s="96"/>
      <c r="AA5271" s="97"/>
      <c r="AB5271" s="98"/>
      <c r="AC5271" s="104"/>
      <c r="AD5271" s="96"/>
      <c r="AE5271" s="97"/>
      <c r="AF5271" s="104"/>
      <c r="AG5271" s="27"/>
      <c r="AH5271" s="139" t="str">
        <f>IF(ISBLANK(D5271),"0",IF(AG5271="EXW Asia",VLOOKUP(D5271,'[3]Wheels $'!$A:$L,9,FALSE),IF(AG5271="DAP Taiwan &amp; American ports Wheels",VLOOKUP(D5271,'[3]Wheels $'!$A:$L,10,FALSE),IF(AG5271="DAP Taiwan &amp; American ports Rims",VLOOKUP(D5271,'[3]Wheels $'!$A:$L,10,FALSE),IF(AG5271="EXW Jalco (Asian Rims)",VLOOKUP(D5271,'[3]Wheels $'!$A:$L,11,FALSE),IF(AG5271="C&amp;F Taiwan (Asian Rims)",VLOOKUP(D5271,'[3]Wheels $'!$A:$L,12,FALSE),""))))))</f>
        <v>0</v>
      </c>
      <c r="AI5271" s="140" t="str">
        <f>IF(ISBLANK(E5271),"0",IF(AG5271="EXW Asia",VLOOKUP(E5271,'[3]Wheels $'!$A:$L,9,FALSE),IF(AG5271="DAP Taiwan &amp; American ports Wheels",VLOOKUP(E5271,'[3]Wheels $'!$A:$L,10,FALSE),IF(AG5271="DAP Taiwan &amp; American ports Rims",VLOOKUP(D5271,'[3]Wheels $'!$A:$L,10,FALSE),IF(AG5271="EXW Jalco (Asian Rims)",VLOOKUP(E5271,'[3]Wheels $'!$A:$L,11,FALSE),IF(AG5271="C&amp;F Taiwan (Asian Rims)",VLOOKUP(E5271,'[3]Wheels $'!$A:$L,12,FALSE),""))))))</f>
        <v>0</v>
      </c>
      <c r="AJ5271" s="141">
        <f t="shared" si="58"/>
        <v>0</v>
      </c>
      <c r="AK5271" s="142">
        <f t="shared" si="59"/>
        <v>0</v>
      </c>
      <c r="AL5271" s="143">
        <f t="shared" si="59"/>
        <v>0</v>
      </c>
      <c r="AM5271" s="144">
        <f t="shared" si="64"/>
        <v>0</v>
      </c>
      <c r="AN5271" s="105"/>
      <c r="AO5271" s="145">
        <f t="shared" si="60"/>
        <v>0</v>
      </c>
      <c r="AP5271" s="146">
        <f t="shared" si="60"/>
        <v>0</v>
      </c>
      <c r="AQ5271" s="147">
        <f t="shared" si="65"/>
        <v>0</v>
      </c>
      <c r="AR5271" s="148"/>
      <c r="AS5271" s="149">
        <f t="shared" si="61"/>
        <v>0</v>
      </c>
      <c r="AT5271" s="150">
        <f t="shared" si="61"/>
        <v>0</v>
      </c>
      <c r="AU5271" s="151">
        <f t="shared" si="66"/>
        <v>0</v>
      </c>
      <c r="AV5271" s="152">
        <f t="shared" si="62"/>
        <v>0</v>
      </c>
      <c r="AW5271" s="153">
        <f t="shared" si="63"/>
        <v>0</v>
      </c>
      <c r="AX5271" s="154"/>
      <c r="AY5271" s="155">
        <f t="shared" si="67"/>
        <v>0</v>
      </c>
      <c r="AZ5271" s="7"/>
    </row>
    <row r="5272" spans="1:52">
      <c r="A5272" s="8" t="str">
        <f>IF(AND(ISBLANK(D5272),ISBLANK(E5272)),"",IF(ISBLANK(D5272),VLOOKUP(E5272,'[3]Wheels $'!$A:$J,2,FALSE),IF(ISBLANK(E5272),VLOOKUP(D5272,'[3]Wheels $'!$A:$J,2,FALSE),VLOOKUP(D5272,'[3]Wheels $'!$A:$J,2,FALSE))))</f>
        <v/>
      </c>
      <c r="B5272" s="8" t="str">
        <f>IF(ISBLANK(D5272),"",VLOOKUP(D5272,'[3]Wheels €'!A:J,3,FALSE))</f>
        <v/>
      </c>
      <c r="C5272" s="8" t="str">
        <f>IF(ISBLANK(E5272),"",VLOOKUP(E5272,'[3]Wheels €'!A:J,3,FALSE))</f>
        <v/>
      </c>
      <c r="D5272" s="9"/>
      <c r="E5272" s="9"/>
      <c r="F5272" s="10"/>
      <c r="G5272" s="11"/>
      <c r="H5272" s="12"/>
      <c r="I5272" s="11"/>
      <c r="J5272" s="10"/>
      <c r="K5272" s="89"/>
      <c r="L5272" s="90"/>
      <c r="M5272" s="90"/>
      <c r="N5272" s="90"/>
      <c r="O5272" s="17" t="str">
        <f t="shared" si="68"/>
        <v/>
      </c>
      <c r="P5272" s="91"/>
      <c r="Q5272" s="91"/>
      <c r="R5272" s="100"/>
      <c r="S5272" s="91"/>
      <c r="T5272" s="112"/>
      <c r="U5272" s="108"/>
      <c r="V5272" s="113"/>
      <c r="W5272" s="13"/>
      <c r="X5272" s="102"/>
      <c r="Y5272" s="103"/>
      <c r="Z5272" s="96"/>
      <c r="AA5272" s="97"/>
      <c r="AB5272" s="98"/>
      <c r="AC5272" s="104"/>
      <c r="AD5272" s="96"/>
      <c r="AE5272" s="97"/>
      <c r="AF5272" s="104"/>
      <c r="AG5272" s="27"/>
      <c r="AH5272" s="139" t="str">
        <f>IF(ISBLANK(D5272),"0",IF(AG5272="EXW Asia",VLOOKUP(D5272,'[3]Wheels $'!$A:$L,9,FALSE),IF(AG5272="DAP Taiwan &amp; American ports Wheels",VLOOKUP(D5272,'[3]Wheels $'!$A:$L,10,FALSE),IF(AG5272="DAP Taiwan &amp; American ports Rims",VLOOKUP(D5272,'[3]Wheels $'!$A:$L,10,FALSE),IF(AG5272="EXW Jalco (Asian Rims)",VLOOKUP(D5272,'[3]Wheels $'!$A:$L,11,FALSE),IF(AG5272="C&amp;F Taiwan (Asian Rims)",VLOOKUP(D5272,'[3]Wheels $'!$A:$L,12,FALSE),""))))))</f>
        <v>0</v>
      </c>
      <c r="AI5272" s="140" t="str">
        <f>IF(ISBLANK(E5272),"0",IF(AG5272="EXW Asia",VLOOKUP(E5272,'[3]Wheels $'!$A:$L,9,FALSE),IF(AG5272="DAP Taiwan &amp; American ports Wheels",VLOOKUP(E5272,'[3]Wheels $'!$A:$L,10,FALSE),IF(AG5272="DAP Taiwan &amp; American ports Rims",VLOOKUP(D5272,'[3]Wheels $'!$A:$L,10,FALSE),IF(AG5272="EXW Jalco (Asian Rims)",VLOOKUP(E5272,'[3]Wheels $'!$A:$L,11,FALSE),IF(AG5272="C&amp;F Taiwan (Asian Rims)",VLOOKUP(E5272,'[3]Wheels $'!$A:$L,12,FALSE),""))))))</f>
        <v>0</v>
      </c>
      <c r="AJ5272" s="141">
        <f t="shared" si="58"/>
        <v>0</v>
      </c>
      <c r="AK5272" s="142">
        <f t="shared" si="59"/>
        <v>0</v>
      </c>
      <c r="AL5272" s="143">
        <f t="shared" si="59"/>
        <v>0</v>
      </c>
      <c r="AM5272" s="144">
        <f t="shared" si="64"/>
        <v>0</v>
      </c>
      <c r="AN5272" s="105"/>
      <c r="AO5272" s="145">
        <f t="shared" si="60"/>
        <v>0</v>
      </c>
      <c r="AP5272" s="146">
        <f t="shared" si="60"/>
        <v>0</v>
      </c>
      <c r="AQ5272" s="147">
        <f t="shared" si="65"/>
        <v>0</v>
      </c>
      <c r="AR5272" s="148"/>
      <c r="AS5272" s="149">
        <f t="shared" si="61"/>
        <v>0</v>
      </c>
      <c r="AT5272" s="150">
        <f t="shared" si="61"/>
        <v>0</v>
      </c>
      <c r="AU5272" s="151">
        <f t="shared" si="66"/>
        <v>0</v>
      </c>
      <c r="AV5272" s="152">
        <f t="shared" si="62"/>
        <v>0</v>
      </c>
      <c r="AW5272" s="153">
        <f t="shared" si="63"/>
        <v>0</v>
      </c>
      <c r="AX5272" s="154"/>
      <c r="AY5272" s="155">
        <f t="shared" si="67"/>
        <v>0</v>
      </c>
      <c r="AZ5272" s="7"/>
    </row>
    <row r="5273" spans="1:52">
      <c r="A5273" s="8" t="str">
        <f>IF(AND(ISBLANK(D5273),ISBLANK(E5273)),"",IF(ISBLANK(D5273),VLOOKUP(E5273,'[3]Wheels $'!$A:$J,2,FALSE),IF(ISBLANK(E5273),VLOOKUP(D5273,'[3]Wheels $'!$A:$J,2,FALSE),VLOOKUP(D5273,'[3]Wheels $'!$A:$J,2,FALSE))))</f>
        <v/>
      </c>
      <c r="B5273" s="8" t="str">
        <f>IF(ISBLANK(D5273),"",VLOOKUP(D5273,'[3]Wheels €'!A:J,3,FALSE))</f>
        <v/>
      </c>
      <c r="C5273" s="8" t="str">
        <f>IF(ISBLANK(E5273),"",VLOOKUP(E5273,'[3]Wheels €'!A:J,3,FALSE))</f>
        <v/>
      </c>
      <c r="D5273" s="9"/>
      <c r="E5273" s="9"/>
      <c r="F5273" s="10"/>
      <c r="G5273" s="11"/>
      <c r="H5273" s="12"/>
      <c r="I5273" s="11"/>
      <c r="J5273" s="10"/>
      <c r="K5273" s="89"/>
      <c r="L5273" s="90"/>
      <c r="M5273" s="90"/>
      <c r="N5273" s="90"/>
      <c r="O5273" s="17" t="str">
        <f t="shared" si="68"/>
        <v/>
      </c>
      <c r="P5273" s="91"/>
      <c r="Q5273" s="91"/>
      <c r="R5273" s="100"/>
      <c r="S5273" s="91"/>
      <c r="T5273" s="112"/>
      <c r="U5273" s="108"/>
      <c r="V5273" s="113"/>
      <c r="W5273" s="13"/>
      <c r="X5273" s="102"/>
      <c r="Y5273" s="103"/>
      <c r="Z5273" s="96"/>
      <c r="AA5273" s="97"/>
      <c r="AB5273" s="98"/>
      <c r="AC5273" s="104"/>
      <c r="AD5273" s="96"/>
      <c r="AE5273" s="97"/>
      <c r="AF5273" s="104"/>
      <c r="AG5273" s="27"/>
      <c r="AH5273" s="139" t="str">
        <f>IF(ISBLANK(D5273),"0",IF(AG5273="EXW Asia",VLOOKUP(D5273,'[3]Wheels $'!$A:$L,9,FALSE),IF(AG5273="DAP Taiwan &amp; American ports Wheels",VLOOKUP(D5273,'[3]Wheels $'!$A:$L,10,FALSE),IF(AG5273="DAP Taiwan &amp; American ports Rims",VLOOKUP(D5273,'[3]Wheels $'!$A:$L,10,FALSE),IF(AG5273="EXW Jalco (Asian Rims)",VLOOKUP(D5273,'[3]Wheels $'!$A:$L,11,FALSE),IF(AG5273="C&amp;F Taiwan (Asian Rims)",VLOOKUP(D5273,'[3]Wheels $'!$A:$L,12,FALSE),""))))))</f>
        <v>0</v>
      </c>
      <c r="AI5273" s="140" t="str">
        <f>IF(ISBLANK(E5273),"0",IF(AG5273="EXW Asia",VLOOKUP(E5273,'[3]Wheels $'!$A:$L,9,FALSE),IF(AG5273="DAP Taiwan &amp; American ports Wheels",VLOOKUP(E5273,'[3]Wheels $'!$A:$L,10,FALSE),IF(AG5273="DAP Taiwan &amp; American ports Rims",VLOOKUP(D5273,'[3]Wheels $'!$A:$L,10,FALSE),IF(AG5273="EXW Jalco (Asian Rims)",VLOOKUP(E5273,'[3]Wheels $'!$A:$L,11,FALSE),IF(AG5273="C&amp;F Taiwan (Asian Rims)",VLOOKUP(E5273,'[3]Wheels $'!$A:$L,12,FALSE),""))))))</f>
        <v>0</v>
      </c>
      <c r="AJ5273" s="141">
        <f t="shared" si="58"/>
        <v>0</v>
      </c>
      <c r="AK5273" s="142">
        <f t="shared" si="59"/>
        <v>0</v>
      </c>
      <c r="AL5273" s="143">
        <f t="shared" si="59"/>
        <v>0</v>
      </c>
      <c r="AM5273" s="144">
        <f t="shared" si="64"/>
        <v>0</v>
      </c>
      <c r="AN5273" s="105"/>
      <c r="AO5273" s="145">
        <f t="shared" si="60"/>
        <v>0</v>
      </c>
      <c r="AP5273" s="146">
        <f t="shared" si="60"/>
        <v>0</v>
      </c>
      <c r="AQ5273" s="147">
        <f t="shared" si="65"/>
        <v>0</v>
      </c>
      <c r="AR5273" s="148"/>
      <c r="AS5273" s="149">
        <f t="shared" si="61"/>
        <v>0</v>
      </c>
      <c r="AT5273" s="150">
        <f t="shared" si="61"/>
        <v>0</v>
      </c>
      <c r="AU5273" s="151">
        <f t="shared" si="66"/>
        <v>0</v>
      </c>
      <c r="AV5273" s="152">
        <f t="shared" si="62"/>
        <v>0</v>
      </c>
      <c r="AW5273" s="153">
        <f t="shared" si="63"/>
        <v>0</v>
      </c>
      <c r="AX5273" s="154"/>
      <c r="AY5273" s="155">
        <f t="shared" si="67"/>
        <v>0</v>
      </c>
      <c r="AZ5273" s="7"/>
    </row>
    <row r="5274" spans="1:52">
      <c r="A5274" s="8" t="str">
        <f>IF(AND(ISBLANK(D5274),ISBLANK(E5274)),"",IF(ISBLANK(D5274),VLOOKUP(E5274,'[3]Wheels $'!$A:$J,2,FALSE),IF(ISBLANK(E5274),VLOOKUP(D5274,'[3]Wheels $'!$A:$J,2,FALSE),VLOOKUP(D5274,'[3]Wheels $'!$A:$J,2,FALSE))))</f>
        <v/>
      </c>
      <c r="B5274" s="8" t="str">
        <f>IF(ISBLANK(D5274),"",VLOOKUP(D5274,'[3]Wheels €'!A:J,3,FALSE))</f>
        <v/>
      </c>
      <c r="C5274" s="8" t="str">
        <f>IF(ISBLANK(E5274),"",VLOOKUP(E5274,'[3]Wheels €'!A:J,3,FALSE))</f>
        <v/>
      </c>
      <c r="D5274" s="9"/>
      <c r="E5274" s="9"/>
      <c r="F5274" s="10"/>
      <c r="G5274" s="11"/>
      <c r="H5274" s="12"/>
      <c r="I5274" s="11"/>
      <c r="J5274" s="10"/>
      <c r="K5274" s="89"/>
      <c r="L5274" s="90"/>
      <c r="M5274" s="90"/>
      <c r="N5274" s="90"/>
      <c r="O5274" s="17" t="str">
        <f t="shared" si="68"/>
        <v/>
      </c>
      <c r="P5274" s="91"/>
      <c r="Q5274" s="91"/>
      <c r="R5274" s="100"/>
      <c r="S5274" s="91"/>
      <c r="T5274" s="112"/>
      <c r="U5274" s="108"/>
      <c r="V5274" s="113"/>
      <c r="W5274" s="13"/>
      <c r="X5274" s="102"/>
      <c r="Y5274" s="103"/>
      <c r="Z5274" s="96"/>
      <c r="AA5274" s="97"/>
      <c r="AB5274" s="98"/>
      <c r="AC5274" s="104"/>
      <c r="AD5274" s="96"/>
      <c r="AE5274" s="97"/>
      <c r="AF5274" s="104"/>
      <c r="AG5274" s="27"/>
      <c r="AH5274" s="139" t="str">
        <f>IF(ISBLANK(D5274),"0",IF(AG5274="EXW Asia",VLOOKUP(D5274,'[3]Wheels $'!$A:$L,9,FALSE),IF(AG5274="DAP Taiwan &amp; American ports Wheels",VLOOKUP(D5274,'[3]Wheels $'!$A:$L,10,FALSE),IF(AG5274="DAP Taiwan &amp; American ports Rims",VLOOKUP(D5274,'[3]Wheels $'!$A:$L,10,FALSE),IF(AG5274="EXW Jalco (Asian Rims)",VLOOKUP(D5274,'[3]Wheels $'!$A:$L,11,FALSE),IF(AG5274="C&amp;F Taiwan (Asian Rims)",VLOOKUP(D5274,'[3]Wheels $'!$A:$L,12,FALSE),""))))))</f>
        <v>0</v>
      </c>
      <c r="AI5274" s="140" t="str">
        <f>IF(ISBLANK(E5274),"0",IF(AG5274="EXW Asia",VLOOKUP(E5274,'[3]Wheels $'!$A:$L,9,FALSE),IF(AG5274="DAP Taiwan &amp; American ports Wheels",VLOOKUP(E5274,'[3]Wheels $'!$A:$L,10,FALSE),IF(AG5274="DAP Taiwan &amp; American ports Rims",VLOOKUP(D5274,'[3]Wheels $'!$A:$L,10,FALSE),IF(AG5274="EXW Jalco (Asian Rims)",VLOOKUP(E5274,'[3]Wheels $'!$A:$L,11,FALSE),IF(AG5274="C&amp;F Taiwan (Asian Rims)",VLOOKUP(E5274,'[3]Wheels $'!$A:$L,12,FALSE),""))))))</f>
        <v>0</v>
      </c>
      <c r="AJ5274" s="141">
        <f t="shared" si="58"/>
        <v>0</v>
      </c>
      <c r="AK5274" s="142">
        <f t="shared" si="59"/>
        <v>0</v>
      </c>
      <c r="AL5274" s="143">
        <f t="shared" si="59"/>
        <v>0</v>
      </c>
      <c r="AM5274" s="144">
        <f t="shared" si="64"/>
        <v>0</v>
      </c>
      <c r="AN5274" s="105"/>
      <c r="AO5274" s="145">
        <f t="shared" si="60"/>
        <v>0</v>
      </c>
      <c r="AP5274" s="146">
        <f t="shared" si="60"/>
        <v>0</v>
      </c>
      <c r="AQ5274" s="147">
        <f t="shared" si="65"/>
        <v>0</v>
      </c>
      <c r="AR5274" s="148"/>
      <c r="AS5274" s="149">
        <f t="shared" si="61"/>
        <v>0</v>
      </c>
      <c r="AT5274" s="150">
        <f t="shared" si="61"/>
        <v>0</v>
      </c>
      <c r="AU5274" s="151">
        <f t="shared" si="66"/>
        <v>0</v>
      </c>
      <c r="AV5274" s="152">
        <f t="shared" si="62"/>
        <v>0</v>
      </c>
      <c r="AW5274" s="153">
        <f t="shared" si="63"/>
        <v>0</v>
      </c>
      <c r="AX5274" s="154"/>
      <c r="AY5274" s="155">
        <f t="shared" si="67"/>
        <v>0</v>
      </c>
      <c r="AZ5274" s="7"/>
    </row>
    <row r="5275" spans="1:52">
      <c r="A5275" s="8" t="str">
        <f>IF(AND(ISBLANK(D5275),ISBLANK(E5275)),"",IF(ISBLANK(D5275),VLOOKUP(E5275,'[3]Wheels $'!$A:$J,2,FALSE),IF(ISBLANK(E5275),VLOOKUP(D5275,'[3]Wheels $'!$A:$J,2,FALSE),VLOOKUP(D5275,'[3]Wheels $'!$A:$J,2,FALSE))))</f>
        <v/>
      </c>
      <c r="B5275" s="8" t="str">
        <f>IF(ISBLANK(D5275),"",VLOOKUP(D5275,'[3]Wheels €'!A:J,3,FALSE))</f>
        <v/>
      </c>
      <c r="C5275" s="8" t="str">
        <f>IF(ISBLANK(E5275),"",VLOOKUP(E5275,'[3]Wheels €'!A:J,3,FALSE))</f>
        <v/>
      </c>
      <c r="D5275" s="9"/>
      <c r="E5275" s="9"/>
      <c r="F5275" s="10"/>
      <c r="G5275" s="11"/>
      <c r="H5275" s="12"/>
      <c r="I5275" s="11"/>
      <c r="J5275" s="10"/>
      <c r="K5275" s="89"/>
      <c r="L5275" s="90"/>
      <c r="M5275" s="90"/>
      <c r="N5275" s="90"/>
      <c r="O5275" s="17" t="str">
        <f t="shared" si="68"/>
        <v/>
      </c>
      <c r="P5275" s="91"/>
      <c r="Q5275" s="91"/>
      <c r="R5275" s="100"/>
      <c r="S5275" s="91"/>
      <c r="T5275" s="112"/>
      <c r="U5275" s="108"/>
      <c r="V5275" s="113"/>
      <c r="W5275" s="13"/>
      <c r="X5275" s="102"/>
      <c r="Y5275" s="103"/>
      <c r="Z5275" s="96"/>
      <c r="AA5275" s="97"/>
      <c r="AB5275" s="98"/>
      <c r="AC5275" s="104"/>
      <c r="AD5275" s="96"/>
      <c r="AE5275" s="97"/>
      <c r="AF5275" s="104"/>
      <c r="AG5275" s="27"/>
      <c r="AH5275" s="139" t="str">
        <f>IF(ISBLANK(D5275),"0",IF(AG5275="EXW Asia",VLOOKUP(D5275,'[3]Wheels $'!$A:$L,9,FALSE),IF(AG5275="DAP Taiwan &amp; American ports Wheels",VLOOKUP(D5275,'[3]Wheels $'!$A:$L,10,FALSE),IF(AG5275="DAP Taiwan &amp; American ports Rims",VLOOKUP(D5275,'[3]Wheels $'!$A:$L,10,FALSE),IF(AG5275="EXW Jalco (Asian Rims)",VLOOKUP(D5275,'[3]Wheels $'!$A:$L,11,FALSE),IF(AG5275="C&amp;F Taiwan (Asian Rims)",VLOOKUP(D5275,'[3]Wheels $'!$A:$L,12,FALSE),""))))))</f>
        <v>0</v>
      </c>
      <c r="AI5275" s="140" t="str">
        <f>IF(ISBLANK(E5275),"0",IF(AG5275="EXW Asia",VLOOKUP(E5275,'[3]Wheels $'!$A:$L,9,FALSE),IF(AG5275="DAP Taiwan &amp; American ports Wheels",VLOOKUP(E5275,'[3]Wheels $'!$A:$L,10,FALSE),IF(AG5275="DAP Taiwan &amp; American ports Rims",VLOOKUP(D5275,'[3]Wheels $'!$A:$L,10,FALSE),IF(AG5275="EXW Jalco (Asian Rims)",VLOOKUP(E5275,'[3]Wheels $'!$A:$L,11,FALSE),IF(AG5275="C&amp;F Taiwan (Asian Rims)",VLOOKUP(E5275,'[3]Wheels $'!$A:$L,12,FALSE),""))))))</f>
        <v>0</v>
      </c>
      <c r="AJ5275" s="141">
        <f t="shared" si="58"/>
        <v>0</v>
      </c>
      <c r="AK5275" s="142">
        <f t="shared" si="59"/>
        <v>0</v>
      </c>
      <c r="AL5275" s="143">
        <f t="shared" si="59"/>
        <v>0</v>
      </c>
      <c r="AM5275" s="144">
        <f t="shared" si="64"/>
        <v>0</v>
      </c>
      <c r="AN5275" s="105"/>
      <c r="AO5275" s="145">
        <f t="shared" si="60"/>
        <v>0</v>
      </c>
      <c r="AP5275" s="146">
        <f t="shared" si="60"/>
        <v>0</v>
      </c>
      <c r="AQ5275" s="147">
        <f t="shared" si="65"/>
        <v>0</v>
      </c>
      <c r="AR5275" s="148"/>
      <c r="AS5275" s="149">
        <f t="shared" si="61"/>
        <v>0</v>
      </c>
      <c r="AT5275" s="150">
        <f t="shared" si="61"/>
        <v>0</v>
      </c>
      <c r="AU5275" s="151">
        <f t="shared" si="66"/>
        <v>0</v>
      </c>
      <c r="AV5275" s="152">
        <f t="shared" si="62"/>
        <v>0</v>
      </c>
      <c r="AW5275" s="153">
        <f t="shared" si="63"/>
        <v>0</v>
      </c>
      <c r="AX5275" s="154"/>
      <c r="AY5275" s="155">
        <f t="shared" si="67"/>
        <v>0</v>
      </c>
      <c r="AZ5275" s="7"/>
    </row>
    <row r="5276" spans="1:52">
      <c r="A5276" s="8" t="str">
        <f>IF(AND(ISBLANK(D5276),ISBLANK(E5276)),"",IF(ISBLANK(D5276),VLOOKUP(E5276,'[3]Wheels $'!$A:$J,2,FALSE),IF(ISBLANK(E5276),VLOOKUP(D5276,'[3]Wheels $'!$A:$J,2,FALSE),VLOOKUP(D5276,'[3]Wheels $'!$A:$J,2,FALSE))))</f>
        <v/>
      </c>
      <c r="B5276" s="8" t="str">
        <f>IF(ISBLANK(D5276),"",VLOOKUP(D5276,'[3]Wheels €'!A:J,3,FALSE))</f>
        <v/>
      </c>
      <c r="C5276" s="8" t="str">
        <f>IF(ISBLANK(E5276),"",VLOOKUP(E5276,'[3]Wheels €'!A:J,3,FALSE))</f>
        <v/>
      </c>
      <c r="D5276" s="9"/>
      <c r="E5276" s="9"/>
      <c r="F5276" s="10"/>
      <c r="G5276" s="11"/>
      <c r="H5276" s="12"/>
      <c r="I5276" s="11"/>
      <c r="J5276" s="10"/>
      <c r="K5276" s="89"/>
      <c r="L5276" s="90"/>
      <c r="M5276" s="90"/>
      <c r="N5276" s="90"/>
      <c r="O5276" s="17" t="str">
        <f t="shared" si="68"/>
        <v/>
      </c>
      <c r="P5276" s="91"/>
      <c r="Q5276" s="91"/>
      <c r="R5276" s="100"/>
      <c r="S5276" s="91"/>
      <c r="T5276" s="112"/>
      <c r="U5276" s="108"/>
      <c r="V5276" s="113"/>
      <c r="W5276" s="13"/>
      <c r="X5276" s="102"/>
      <c r="Y5276" s="103"/>
      <c r="Z5276" s="96"/>
      <c r="AA5276" s="97"/>
      <c r="AB5276" s="98"/>
      <c r="AC5276" s="104"/>
      <c r="AD5276" s="96"/>
      <c r="AE5276" s="97"/>
      <c r="AF5276" s="104"/>
      <c r="AG5276" s="27"/>
      <c r="AH5276" s="139" t="str">
        <f>IF(ISBLANK(D5276),"0",IF(AG5276="EXW Asia",VLOOKUP(D5276,'[3]Wheels $'!$A:$L,9,FALSE),IF(AG5276="DAP Taiwan &amp; American ports Wheels",VLOOKUP(D5276,'[3]Wheels $'!$A:$L,10,FALSE),IF(AG5276="DAP Taiwan &amp; American ports Rims",VLOOKUP(D5276,'[3]Wheels $'!$A:$L,10,FALSE),IF(AG5276="EXW Jalco (Asian Rims)",VLOOKUP(D5276,'[3]Wheels $'!$A:$L,11,FALSE),IF(AG5276="C&amp;F Taiwan (Asian Rims)",VLOOKUP(D5276,'[3]Wheels $'!$A:$L,12,FALSE),""))))))</f>
        <v>0</v>
      </c>
      <c r="AI5276" s="140" t="str">
        <f>IF(ISBLANK(E5276),"0",IF(AG5276="EXW Asia",VLOOKUP(E5276,'[3]Wheels $'!$A:$L,9,FALSE),IF(AG5276="DAP Taiwan &amp; American ports Wheels",VLOOKUP(E5276,'[3]Wheels $'!$A:$L,10,FALSE),IF(AG5276="DAP Taiwan &amp; American ports Rims",VLOOKUP(D5276,'[3]Wheels $'!$A:$L,10,FALSE),IF(AG5276="EXW Jalco (Asian Rims)",VLOOKUP(E5276,'[3]Wheels $'!$A:$L,11,FALSE),IF(AG5276="C&amp;F Taiwan (Asian Rims)",VLOOKUP(E5276,'[3]Wheels $'!$A:$L,12,FALSE),""))))))</f>
        <v>0</v>
      </c>
      <c r="AJ5276" s="141">
        <f t="shared" si="58"/>
        <v>0</v>
      </c>
      <c r="AK5276" s="142">
        <f t="shared" si="59"/>
        <v>0</v>
      </c>
      <c r="AL5276" s="143">
        <f t="shared" si="59"/>
        <v>0</v>
      </c>
      <c r="AM5276" s="144">
        <f t="shared" si="64"/>
        <v>0</v>
      </c>
      <c r="AN5276" s="105"/>
      <c r="AO5276" s="145">
        <f t="shared" si="60"/>
        <v>0</v>
      </c>
      <c r="AP5276" s="146">
        <f t="shared" si="60"/>
        <v>0</v>
      </c>
      <c r="AQ5276" s="147">
        <f t="shared" si="65"/>
        <v>0</v>
      </c>
      <c r="AR5276" s="148"/>
      <c r="AS5276" s="149">
        <f t="shared" si="61"/>
        <v>0</v>
      </c>
      <c r="AT5276" s="150">
        <f t="shared" si="61"/>
        <v>0</v>
      </c>
      <c r="AU5276" s="151">
        <f t="shared" si="66"/>
        <v>0</v>
      </c>
      <c r="AV5276" s="152">
        <f t="shared" si="62"/>
        <v>0</v>
      </c>
      <c r="AW5276" s="153">
        <f t="shared" si="63"/>
        <v>0</v>
      </c>
      <c r="AX5276" s="154"/>
      <c r="AY5276" s="155">
        <f t="shared" si="67"/>
        <v>0</v>
      </c>
      <c r="AZ5276" s="7"/>
    </row>
    <row r="5277" spans="1:52">
      <c r="A5277" s="8" t="str">
        <f>IF(AND(ISBLANK(D5277),ISBLANK(E5277)),"",IF(ISBLANK(D5277),VLOOKUP(E5277,'[3]Wheels $'!$A:$J,2,FALSE),IF(ISBLANK(E5277),VLOOKUP(D5277,'[3]Wheels $'!$A:$J,2,FALSE),VLOOKUP(D5277,'[3]Wheels $'!$A:$J,2,FALSE))))</f>
        <v/>
      </c>
      <c r="B5277" s="8" t="str">
        <f>IF(ISBLANK(D5277),"",VLOOKUP(D5277,'[3]Wheels €'!A:J,3,FALSE))</f>
        <v/>
      </c>
      <c r="C5277" s="8" t="str">
        <f>IF(ISBLANK(E5277),"",VLOOKUP(E5277,'[3]Wheels €'!A:J,3,FALSE))</f>
        <v/>
      </c>
      <c r="D5277" s="9"/>
      <c r="E5277" s="9"/>
      <c r="F5277" s="10"/>
      <c r="G5277" s="11"/>
      <c r="H5277" s="12"/>
      <c r="I5277" s="11"/>
      <c r="J5277" s="10"/>
      <c r="K5277" s="89"/>
      <c r="L5277" s="90"/>
      <c r="M5277" s="90"/>
      <c r="N5277" s="90"/>
      <c r="O5277" s="17" t="str">
        <f t="shared" si="68"/>
        <v/>
      </c>
      <c r="P5277" s="91"/>
      <c r="Q5277" s="91"/>
      <c r="R5277" s="100"/>
      <c r="S5277" s="91"/>
      <c r="T5277" s="112"/>
      <c r="U5277" s="108"/>
      <c r="V5277" s="113"/>
      <c r="W5277" s="13"/>
      <c r="X5277" s="102"/>
      <c r="Y5277" s="103"/>
      <c r="Z5277" s="96"/>
      <c r="AA5277" s="97"/>
      <c r="AB5277" s="98"/>
      <c r="AC5277" s="104"/>
      <c r="AD5277" s="96"/>
      <c r="AE5277" s="97"/>
      <c r="AF5277" s="104"/>
      <c r="AG5277" s="27"/>
      <c r="AH5277" s="139" t="str">
        <f>IF(ISBLANK(D5277),"0",IF(AG5277="EXW Asia",VLOOKUP(D5277,'[3]Wheels $'!$A:$L,9,FALSE),IF(AG5277="DAP Taiwan &amp; American ports Wheels",VLOOKUP(D5277,'[3]Wheels $'!$A:$L,10,FALSE),IF(AG5277="DAP Taiwan &amp; American ports Rims",VLOOKUP(D5277,'[3]Wheels $'!$A:$L,10,FALSE),IF(AG5277="EXW Jalco (Asian Rims)",VLOOKUP(D5277,'[3]Wheels $'!$A:$L,11,FALSE),IF(AG5277="C&amp;F Taiwan (Asian Rims)",VLOOKUP(D5277,'[3]Wheels $'!$A:$L,12,FALSE),""))))))</f>
        <v>0</v>
      </c>
      <c r="AI5277" s="140" t="str">
        <f>IF(ISBLANK(E5277),"0",IF(AG5277="EXW Asia",VLOOKUP(E5277,'[3]Wheels $'!$A:$L,9,FALSE),IF(AG5277="DAP Taiwan &amp; American ports Wheels",VLOOKUP(E5277,'[3]Wheels $'!$A:$L,10,FALSE),IF(AG5277="DAP Taiwan &amp; American ports Rims",VLOOKUP(D5277,'[3]Wheels $'!$A:$L,10,FALSE),IF(AG5277="EXW Jalco (Asian Rims)",VLOOKUP(E5277,'[3]Wheels $'!$A:$L,11,FALSE),IF(AG5277="C&amp;F Taiwan (Asian Rims)",VLOOKUP(E5277,'[3]Wheels $'!$A:$L,12,FALSE),""))))))</f>
        <v>0</v>
      </c>
      <c r="AJ5277" s="141">
        <f t="shared" si="58"/>
        <v>0</v>
      </c>
      <c r="AK5277" s="142">
        <f t="shared" si="59"/>
        <v>0</v>
      </c>
      <c r="AL5277" s="143">
        <f t="shared" si="59"/>
        <v>0</v>
      </c>
      <c r="AM5277" s="144">
        <f t="shared" si="64"/>
        <v>0</v>
      </c>
      <c r="AN5277" s="105"/>
      <c r="AO5277" s="145">
        <f t="shared" si="60"/>
        <v>0</v>
      </c>
      <c r="AP5277" s="146">
        <f t="shared" si="60"/>
        <v>0</v>
      </c>
      <c r="AQ5277" s="147">
        <f t="shared" si="65"/>
        <v>0</v>
      </c>
      <c r="AR5277" s="148"/>
      <c r="AS5277" s="149">
        <f t="shared" si="61"/>
        <v>0</v>
      </c>
      <c r="AT5277" s="150">
        <f t="shared" si="61"/>
        <v>0</v>
      </c>
      <c r="AU5277" s="151">
        <f t="shared" si="66"/>
        <v>0</v>
      </c>
      <c r="AV5277" s="152">
        <f t="shared" si="62"/>
        <v>0</v>
      </c>
      <c r="AW5277" s="153">
        <f t="shared" si="63"/>
        <v>0</v>
      </c>
      <c r="AX5277" s="154"/>
      <c r="AY5277" s="155">
        <f t="shared" si="67"/>
        <v>0</v>
      </c>
      <c r="AZ5277" s="7"/>
    </row>
    <row r="5278" spans="1:52">
      <c r="A5278" s="8" t="str">
        <f>IF(AND(ISBLANK(D5278),ISBLANK(E5278)),"",IF(ISBLANK(D5278),VLOOKUP(E5278,'[3]Wheels $'!$A:$J,2,FALSE),IF(ISBLANK(E5278),VLOOKUP(D5278,'[3]Wheels $'!$A:$J,2,FALSE),VLOOKUP(D5278,'[3]Wheels $'!$A:$J,2,FALSE))))</f>
        <v/>
      </c>
      <c r="B5278" s="8" t="str">
        <f>IF(ISBLANK(D5278),"",VLOOKUP(D5278,'[3]Wheels €'!A:J,3,FALSE))</f>
        <v/>
      </c>
      <c r="C5278" s="8" t="str">
        <f>IF(ISBLANK(E5278),"",VLOOKUP(E5278,'[3]Wheels €'!A:J,3,FALSE))</f>
        <v/>
      </c>
      <c r="D5278" s="9"/>
      <c r="E5278" s="9"/>
      <c r="F5278" s="10"/>
      <c r="G5278" s="11"/>
      <c r="H5278" s="12"/>
      <c r="I5278" s="11"/>
      <c r="J5278" s="10"/>
      <c r="K5278" s="89"/>
      <c r="L5278" s="90"/>
      <c r="M5278" s="90"/>
      <c r="N5278" s="90"/>
      <c r="O5278" s="17" t="str">
        <f t="shared" si="68"/>
        <v/>
      </c>
      <c r="P5278" s="91"/>
      <c r="Q5278" s="91"/>
      <c r="R5278" s="100"/>
      <c r="S5278" s="91"/>
      <c r="T5278" s="112"/>
      <c r="U5278" s="108"/>
      <c r="V5278" s="113"/>
      <c r="W5278" s="13"/>
      <c r="X5278" s="102"/>
      <c r="Y5278" s="103"/>
      <c r="Z5278" s="96"/>
      <c r="AA5278" s="97"/>
      <c r="AB5278" s="98"/>
      <c r="AC5278" s="104"/>
      <c r="AD5278" s="96"/>
      <c r="AE5278" s="97"/>
      <c r="AF5278" s="104"/>
      <c r="AG5278" s="27"/>
      <c r="AH5278" s="139" t="str">
        <f>IF(ISBLANK(D5278),"0",IF(AG5278="EXW Asia",VLOOKUP(D5278,'[3]Wheels $'!$A:$L,9,FALSE),IF(AG5278="DAP Taiwan &amp; American ports Wheels",VLOOKUP(D5278,'[3]Wheels $'!$A:$L,10,FALSE),IF(AG5278="DAP Taiwan &amp; American ports Rims",VLOOKUP(D5278,'[3]Wheels $'!$A:$L,10,FALSE),IF(AG5278="EXW Jalco (Asian Rims)",VLOOKUP(D5278,'[3]Wheels $'!$A:$L,11,FALSE),IF(AG5278="C&amp;F Taiwan (Asian Rims)",VLOOKUP(D5278,'[3]Wheels $'!$A:$L,12,FALSE),""))))))</f>
        <v>0</v>
      </c>
      <c r="AI5278" s="140" t="str">
        <f>IF(ISBLANK(E5278),"0",IF(AG5278="EXW Asia",VLOOKUP(E5278,'[3]Wheels $'!$A:$L,9,FALSE),IF(AG5278="DAP Taiwan &amp; American ports Wheels",VLOOKUP(E5278,'[3]Wheels $'!$A:$L,10,FALSE),IF(AG5278="DAP Taiwan &amp; American ports Rims",VLOOKUP(D5278,'[3]Wheels $'!$A:$L,10,FALSE),IF(AG5278="EXW Jalco (Asian Rims)",VLOOKUP(E5278,'[3]Wheels $'!$A:$L,11,FALSE),IF(AG5278="C&amp;F Taiwan (Asian Rims)",VLOOKUP(E5278,'[3]Wheels $'!$A:$L,12,FALSE),""))))))</f>
        <v>0</v>
      </c>
      <c r="AJ5278" s="141">
        <f t="shared" si="58"/>
        <v>0</v>
      </c>
      <c r="AK5278" s="142">
        <f t="shared" si="59"/>
        <v>0</v>
      </c>
      <c r="AL5278" s="143">
        <f t="shared" si="59"/>
        <v>0</v>
      </c>
      <c r="AM5278" s="144">
        <f t="shared" si="64"/>
        <v>0</v>
      </c>
      <c r="AN5278" s="105"/>
      <c r="AO5278" s="145">
        <f t="shared" si="60"/>
        <v>0</v>
      </c>
      <c r="AP5278" s="146">
        <f t="shared" si="60"/>
        <v>0</v>
      </c>
      <c r="AQ5278" s="147">
        <f t="shared" si="65"/>
        <v>0</v>
      </c>
      <c r="AR5278" s="148"/>
      <c r="AS5278" s="149">
        <f t="shared" si="61"/>
        <v>0</v>
      </c>
      <c r="AT5278" s="150">
        <f t="shared" si="61"/>
        <v>0</v>
      </c>
      <c r="AU5278" s="151">
        <f t="shared" si="66"/>
        <v>0</v>
      </c>
      <c r="AV5278" s="152">
        <f t="shared" si="62"/>
        <v>0</v>
      </c>
      <c r="AW5278" s="153">
        <f t="shared" si="63"/>
        <v>0</v>
      </c>
      <c r="AX5278" s="154"/>
      <c r="AY5278" s="155">
        <f t="shared" si="67"/>
        <v>0</v>
      </c>
      <c r="AZ5278" s="7"/>
    </row>
    <row r="5279" spans="1:52">
      <c r="A5279" s="8" t="str">
        <f>IF(AND(ISBLANK(D5279),ISBLANK(E5279)),"",IF(ISBLANK(D5279),VLOOKUP(E5279,'[3]Wheels $'!$A:$J,2,FALSE),IF(ISBLANK(E5279),VLOOKUP(D5279,'[3]Wheels $'!$A:$J,2,FALSE),VLOOKUP(D5279,'[3]Wheels $'!$A:$J,2,FALSE))))</f>
        <v/>
      </c>
      <c r="B5279" s="8" t="str">
        <f>IF(ISBLANK(D5279),"",VLOOKUP(D5279,'[3]Wheels €'!A:J,3,FALSE))</f>
        <v/>
      </c>
      <c r="C5279" s="8" t="str">
        <f>IF(ISBLANK(E5279),"",VLOOKUP(E5279,'[3]Wheels €'!A:J,3,FALSE))</f>
        <v/>
      </c>
      <c r="D5279" s="9"/>
      <c r="E5279" s="9"/>
      <c r="F5279" s="10"/>
      <c r="G5279" s="11"/>
      <c r="H5279" s="12"/>
      <c r="I5279" s="11"/>
      <c r="J5279" s="10"/>
      <c r="K5279" s="89"/>
      <c r="L5279" s="90"/>
      <c r="M5279" s="90"/>
      <c r="N5279" s="90"/>
      <c r="O5279" s="17" t="str">
        <f t="shared" si="68"/>
        <v/>
      </c>
      <c r="P5279" s="91"/>
      <c r="Q5279" s="91"/>
      <c r="R5279" s="100"/>
      <c r="S5279" s="91"/>
      <c r="T5279" s="112"/>
      <c r="U5279" s="108"/>
      <c r="V5279" s="113"/>
      <c r="W5279" s="13"/>
      <c r="X5279" s="102"/>
      <c r="Y5279" s="103"/>
      <c r="Z5279" s="96"/>
      <c r="AA5279" s="97"/>
      <c r="AB5279" s="98"/>
      <c r="AC5279" s="104"/>
      <c r="AD5279" s="96"/>
      <c r="AE5279" s="97"/>
      <c r="AF5279" s="104"/>
      <c r="AG5279" s="27"/>
      <c r="AH5279" s="139" t="str">
        <f>IF(ISBLANK(D5279),"0",IF(AG5279="EXW Asia",VLOOKUP(D5279,'[3]Wheels $'!$A:$L,9,FALSE),IF(AG5279="DAP Taiwan &amp; American ports Wheels",VLOOKUP(D5279,'[3]Wheels $'!$A:$L,10,FALSE),IF(AG5279="DAP Taiwan &amp; American ports Rims",VLOOKUP(D5279,'[3]Wheels $'!$A:$L,10,FALSE),IF(AG5279="EXW Jalco (Asian Rims)",VLOOKUP(D5279,'[3]Wheels $'!$A:$L,11,FALSE),IF(AG5279="C&amp;F Taiwan (Asian Rims)",VLOOKUP(D5279,'[3]Wheels $'!$A:$L,12,FALSE),""))))))</f>
        <v>0</v>
      </c>
      <c r="AI5279" s="140" t="str">
        <f>IF(ISBLANK(E5279),"0",IF(AG5279="EXW Asia",VLOOKUP(E5279,'[3]Wheels $'!$A:$L,9,FALSE),IF(AG5279="DAP Taiwan &amp; American ports Wheels",VLOOKUP(E5279,'[3]Wheels $'!$A:$L,10,FALSE),IF(AG5279="DAP Taiwan &amp; American ports Rims",VLOOKUP(D5279,'[3]Wheels $'!$A:$L,10,FALSE),IF(AG5279="EXW Jalco (Asian Rims)",VLOOKUP(E5279,'[3]Wheels $'!$A:$L,11,FALSE),IF(AG5279="C&amp;F Taiwan (Asian Rims)",VLOOKUP(E5279,'[3]Wheels $'!$A:$L,12,FALSE),""))))))</f>
        <v>0</v>
      </c>
      <c r="AJ5279" s="141">
        <f t="shared" si="58"/>
        <v>0</v>
      </c>
      <c r="AK5279" s="142">
        <f t="shared" si="59"/>
        <v>0</v>
      </c>
      <c r="AL5279" s="143">
        <f t="shared" si="59"/>
        <v>0</v>
      </c>
      <c r="AM5279" s="144">
        <f t="shared" si="64"/>
        <v>0</v>
      </c>
      <c r="AN5279" s="105"/>
      <c r="AO5279" s="145">
        <f t="shared" si="60"/>
        <v>0</v>
      </c>
      <c r="AP5279" s="146">
        <f t="shared" si="60"/>
        <v>0</v>
      </c>
      <c r="AQ5279" s="147">
        <f t="shared" si="65"/>
        <v>0</v>
      </c>
      <c r="AR5279" s="148"/>
      <c r="AS5279" s="149">
        <f t="shared" si="61"/>
        <v>0</v>
      </c>
      <c r="AT5279" s="150">
        <f t="shared" si="61"/>
        <v>0</v>
      </c>
      <c r="AU5279" s="151">
        <f t="shared" si="66"/>
        <v>0</v>
      </c>
      <c r="AV5279" s="152">
        <f t="shared" si="62"/>
        <v>0</v>
      </c>
      <c r="AW5279" s="153">
        <f t="shared" si="63"/>
        <v>0</v>
      </c>
      <c r="AX5279" s="154"/>
      <c r="AY5279" s="155">
        <f t="shared" si="67"/>
        <v>0</v>
      </c>
      <c r="AZ5279" s="7"/>
    </row>
    <row r="5280" spans="1:52">
      <c r="A5280" s="8" t="str">
        <f>IF(AND(ISBLANK(D5280),ISBLANK(E5280)),"",IF(ISBLANK(D5280),VLOOKUP(E5280,'[3]Wheels $'!$A:$J,2,FALSE),IF(ISBLANK(E5280),VLOOKUP(D5280,'[3]Wheels $'!$A:$J,2,FALSE),VLOOKUP(D5280,'[3]Wheels $'!$A:$J,2,FALSE))))</f>
        <v/>
      </c>
      <c r="B5280" s="8" t="str">
        <f>IF(ISBLANK(D5280),"",VLOOKUP(D5280,'[3]Wheels €'!A:J,3,FALSE))</f>
        <v/>
      </c>
      <c r="C5280" s="8" t="str">
        <f>IF(ISBLANK(E5280),"",VLOOKUP(E5280,'[3]Wheels €'!A:J,3,FALSE))</f>
        <v/>
      </c>
      <c r="D5280" s="9"/>
      <c r="E5280" s="9"/>
      <c r="F5280" s="10"/>
      <c r="G5280" s="11"/>
      <c r="H5280" s="12"/>
      <c r="I5280" s="11"/>
      <c r="J5280" s="10"/>
      <c r="K5280" s="89"/>
      <c r="L5280" s="90"/>
      <c r="M5280" s="90"/>
      <c r="N5280" s="90"/>
      <c r="O5280" s="17" t="str">
        <f t="shared" si="68"/>
        <v/>
      </c>
      <c r="P5280" s="91"/>
      <c r="Q5280" s="91"/>
      <c r="R5280" s="100"/>
      <c r="S5280" s="91"/>
      <c r="T5280" s="112"/>
      <c r="U5280" s="108"/>
      <c r="V5280" s="113"/>
      <c r="W5280" s="13"/>
      <c r="X5280" s="102"/>
      <c r="Y5280" s="103"/>
      <c r="Z5280" s="96"/>
      <c r="AA5280" s="97"/>
      <c r="AB5280" s="98"/>
      <c r="AC5280" s="104"/>
      <c r="AD5280" s="96"/>
      <c r="AE5280" s="97"/>
      <c r="AF5280" s="104"/>
      <c r="AG5280" s="27"/>
      <c r="AH5280" s="139" t="str">
        <f>IF(ISBLANK(D5280),"0",IF(AG5280="EXW Asia",VLOOKUP(D5280,'[3]Wheels $'!$A:$L,9,FALSE),IF(AG5280="DAP Taiwan &amp; American ports Wheels",VLOOKUP(D5280,'[3]Wheels $'!$A:$L,10,FALSE),IF(AG5280="DAP Taiwan &amp; American ports Rims",VLOOKUP(D5280,'[3]Wheels $'!$A:$L,10,FALSE),IF(AG5280="EXW Jalco (Asian Rims)",VLOOKUP(D5280,'[3]Wheels $'!$A:$L,11,FALSE),IF(AG5280="C&amp;F Taiwan (Asian Rims)",VLOOKUP(D5280,'[3]Wheels $'!$A:$L,12,FALSE),""))))))</f>
        <v>0</v>
      </c>
      <c r="AI5280" s="140" t="str">
        <f>IF(ISBLANK(E5280),"0",IF(AG5280="EXW Asia",VLOOKUP(E5280,'[3]Wheels $'!$A:$L,9,FALSE),IF(AG5280="DAP Taiwan &amp; American ports Wheels",VLOOKUP(E5280,'[3]Wheels $'!$A:$L,10,FALSE),IF(AG5280="DAP Taiwan &amp; American ports Rims",VLOOKUP(D5280,'[3]Wheels $'!$A:$L,10,FALSE),IF(AG5280="EXW Jalco (Asian Rims)",VLOOKUP(E5280,'[3]Wheels $'!$A:$L,11,FALSE),IF(AG5280="C&amp;F Taiwan (Asian Rims)",VLOOKUP(E5280,'[3]Wheels $'!$A:$L,12,FALSE),""))))))</f>
        <v>0</v>
      </c>
      <c r="AJ5280" s="141">
        <f t="shared" si="58"/>
        <v>0</v>
      </c>
      <c r="AK5280" s="142">
        <f t="shared" si="59"/>
        <v>0</v>
      </c>
      <c r="AL5280" s="143">
        <f t="shared" si="59"/>
        <v>0</v>
      </c>
      <c r="AM5280" s="144">
        <f t="shared" si="64"/>
        <v>0</v>
      </c>
      <c r="AN5280" s="105"/>
      <c r="AO5280" s="145">
        <f t="shared" si="60"/>
        <v>0</v>
      </c>
      <c r="AP5280" s="146">
        <f t="shared" si="60"/>
        <v>0</v>
      </c>
      <c r="AQ5280" s="147">
        <f t="shared" si="65"/>
        <v>0</v>
      </c>
      <c r="AR5280" s="148"/>
      <c r="AS5280" s="149">
        <f t="shared" si="61"/>
        <v>0</v>
      </c>
      <c r="AT5280" s="150">
        <f t="shared" si="61"/>
        <v>0</v>
      </c>
      <c r="AU5280" s="151">
        <f t="shared" si="66"/>
        <v>0</v>
      </c>
      <c r="AV5280" s="152">
        <f t="shared" si="62"/>
        <v>0</v>
      </c>
      <c r="AW5280" s="153">
        <f t="shared" si="63"/>
        <v>0</v>
      </c>
      <c r="AX5280" s="154"/>
      <c r="AY5280" s="155">
        <f t="shared" si="67"/>
        <v>0</v>
      </c>
      <c r="AZ5280" s="7"/>
    </row>
    <row r="5281" spans="1:52">
      <c r="A5281" s="8" t="str">
        <f>IF(AND(ISBLANK(D5281),ISBLANK(E5281)),"",IF(ISBLANK(D5281),VLOOKUP(E5281,'[3]Wheels $'!$A:$J,2,FALSE),IF(ISBLANK(E5281),VLOOKUP(D5281,'[3]Wheels $'!$A:$J,2,FALSE),VLOOKUP(D5281,'[3]Wheels $'!$A:$J,2,FALSE))))</f>
        <v/>
      </c>
      <c r="B5281" s="8" t="str">
        <f>IF(ISBLANK(D5281),"",VLOOKUP(D5281,'[3]Wheels €'!A:J,3,FALSE))</f>
        <v/>
      </c>
      <c r="C5281" s="8" t="str">
        <f>IF(ISBLANK(E5281),"",VLOOKUP(E5281,'[3]Wheels €'!A:J,3,FALSE))</f>
        <v/>
      </c>
      <c r="D5281" s="9"/>
      <c r="E5281" s="9"/>
      <c r="F5281" s="10"/>
      <c r="G5281" s="11"/>
      <c r="H5281" s="12"/>
      <c r="I5281" s="11"/>
      <c r="J5281" s="10"/>
      <c r="K5281" s="89"/>
      <c r="L5281" s="90"/>
      <c r="M5281" s="90"/>
      <c r="N5281" s="90"/>
      <c r="O5281" s="17" t="str">
        <f t="shared" si="68"/>
        <v/>
      </c>
      <c r="P5281" s="91"/>
      <c r="Q5281" s="91"/>
      <c r="R5281" s="100"/>
      <c r="S5281" s="91"/>
      <c r="T5281" s="112"/>
      <c r="U5281" s="108"/>
      <c r="V5281" s="113"/>
      <c r="W5281" s="13"/>
      <c r="X5281" s="102"/>
      <c r="Y5281" s="103"/>
      <c r="Z5281" s="96"/>
      <c r="AA5281" s="97"/>
      <c r="AB5281" s="98"/>
      <c r="AC5281" s="104"/>
      <c r="AD5281" s="96"/>
      <c r="AE5281" s="97"/>
      <c r="AF5281" s="104"/>
      <c r="AG5281" s="27"/>
      <c r="AH5281" s="139" t="str">
        <f>IF(ISBLANK(D5281),"0",IF(AG5281="EXW Asia",VLOOKUP(D5281,'[3]Wheels $'!$A:$L,9,FALSE),IF(AG5281="DAP Taiwan &amp; American ports Wheels",VLOOKUP(D5281,'[3]Wheels $'!$A:$L,10,FALSE),IF(AG5281="DAP Taiwan &amp; American ports Rims",VLOOKUP(D5281,'[3]Wheels $'!$A:$L,10,FALSE),IF(AG5281="EXW Jalco (Asian Rims)",VLOOKUP(D5281,'[3]Wheels $'!$A:$L,11,FALSE),IF(AG5281="C&amp;F Taiwan (Asian Rims)",VLOOKUP(D5281,'[3]Wheels $'!$A:$L,12,FALSE),""))))))</f>
        <v>0</v>
      </c>
      <c r="AI5281" s="140" t="str">
        <f>IF(ISBLANK(E5281),"0",IF(AG5281="EXW Asia",VLOOKUP(E5281,'[3]Wheels $'!$A:$L,9,FALSE),IF(AG5281="DAP Taiwan &amp; American ports Wheels",VLOOKUP(E5281,'[3]Wheels $'!$A:$L,10,FALSE),IF(AG5281="DAP Taiwan &amp; American ports Rims",VLOOKUP(D5281,'[3]Wheels $'!$A:$L,10,FALSE),IF(AG5281="EXW Jalco (Asian Rims)",VLOOKUP(E5281,'[3]Wheels $'!$A:$L,11,FALSE),IF(AG5281="C&amp;F Taiwan (Asian Rims)",VLOOKUP(E5281,'[3]Wheels $'!$A:$L,12,FALSE),""))))))</f>
        <v>0</v>
      </c>
      <c r="AJ5281" s="141">
        <f t="shared" si="58"/>
        <v>0</v>
      </c>
      <c r="AK5281" s="142">
        <f t="shared" si="59"/>
        <v>0</v>
      </c>
      <c r="AL5281" s="143">
        <f t="shared" si="59"/>
        <v>0</v>
      </c>
      <c r="AM5281" s="144">
        <f t="shared" si="64"/>
        <v>0</v>
      </c>
      <c r="AN5281" s="105"/>
      <c r="AO5281" s="145">
        <f t="shared" si="60"/>
        <v>0</v>
      </c>
      <c r="AP5281" s="146">
        <f t="shared" si="60"/>
        <v>0</v>
      </c>
      <c r="AQ5281" s="147">
        <f t="shared" si="65"/>
        <v>0</v>
      </c>
      <c r="AR5281" s="148"/>
      <c r="AS5281" s="149">
        <f t="shared" si="61"/>
        <v>0</v>
      </c>
      <c r="AT5281" s="150">
        <f t="shared" si="61"/>
        <v>0</v>
      </c>
      <c r="AU5281" s="151">
        <f t="shared" si="66"/>
        <v>0</v>
      </c>
      <c r="AV5281" s="152">
        <f t="shared" si="62"/>
        <v>0</v>
      </c>
      <c r="AW5281" s="153">
        <f t="shared" si="63"/>
        <v>0</v>
      </c>
      <c r="AX5281" s="154"/>
      <c r="AY5281" s="155">
        <f t="shared" si="67"/>
        <v>0</v>
      </c>
      <c r="AZ5281" s="7"/>
    </row>
    <row r="5282" spans="1:52">
      <c r="A5282" s="8" t="str">
        <f>IF(AND(ISBLANK(D5282),ISBLANK(E5282)),"",IF(ISBLANK(D5282),VLOOKUP(E5282,'[3]Wheels $'!$A:$J,2,FALSE),IF(ISBLANK(E5282),VLOOKUP(D5282,'[3]Wheels $'!$A:$J,2,FALSE),VLOOKUP(D5282,'[3]Wheels $'!$A:$J,2,FALSE))))</f>
        <v/>
      </c>
      <c r="B5282" s="8" t="str">
        <f>IF(ISBLANK(D5282),"",VLOOKUP(D5282,'[3]Wheels €'!A:J,3,FALSE))</f>
        <v/>
      </c>
      <c r="C5282" s="8" t="str">
        <f>IF(ISBLANK(E5282),"",VLOOKUP(E5282,'[3]Wheels €'!A:J,3,FALSE))</f>
        <v/>
      </c>
      <c r="D5282" s="9"/>
      <c r="E5282" s="9"/>
      <c r="F5282" s="10"/>
      <c r="G5282" s="11"/>
      <c r="H5282" s="12"/>
      <c r="I5282" s="11"/>
      <c r="J5282" s="10"/>
      <c r="K5282" s="89"/>
      <c r="L5282" s="90"/>
      <c r="M5282" s="90"/>
      <c r="N5282" s="90"/>
      <c r="O5282" s="17" t="str">
        <f t="shared" si="68"/>
        <v/>
      </c>
      <c r="P5282" s="91"/>
      <c r="Q5282" s="91"/>
      <c r="R5282" s="91"/>
      <c r="S5282" s="91"/>
      <c r="T5282" s="112"/>
      <c r="U5282" s="108"/>
      <c r="V5282" s="113"/>
      <c r="W5282" s="13"/>
      <c r="X5282" s="94"/>
      <c r="Y5282" s="95"/>
      <c r="Z5282" s="96"/>
      <c r="AA5282" s="97"/>
      <c r="AB5282" s="98"/>
      <c r="AC5282" s="104"/>
      <c r="AD5282" s="96"/>
      <c r="AE5282" s="97"/>
      <c r="AF5282" s="104"/>
      <c r="AG5282" s="27"/>
      <c r="AH5282" s="139" t="str">
        <f>IF(ISBLANK(D5282),"0",IF(AG5282="EXW Asia",VLOOKUP(D5282,'[3]Wheels $'!$A:$L,9,FALSE),IF(AG5282="DAP Taiwan &amp; American ports Wheels",VLOOKUP(D5282,'[3]Wheels $'!$A:$L,10,FALSE),IF(AG5282="DAP Taiwan &amp; American ports Rims",VLOOKUP(D5282,'[3]Wheels $'!$A:$L,10,FALSE),IF(AG5282="EXW Jalco (Asian Rims)",VLOOKUP(D5282,'[3]Wheels $'!$A:$L,11,FALSE),IF(AG5282="C&amp;F Taiwan (Asian Rims)",VLOOKUP(D5282,'[3]Wheels $'!$A:$L,12,FALSE),""))))))</f>
        <v>0</v>
      </c>
      <c r="AI5282" s="140" t="str">
        <f>IF(ISBLANK(E5282),"0",IF(AG5282="EXW Asia",VLOOKUP(E5282,'[3]Wheels $'!$A:$L,9,FALSE),IF(AG5282="DAP Taiwan &amp; American ports Wheels",VLOOKUP(E5282,'[3]Wheels $'!$A:$L,10,FALSE),IF(AG5282="DAP Taiwan &amp; American ports Rims",VLOOKUP(D5282,'[3]Wheels $'!$A:$L,10,FALSE),IF(AG5282="EXW Jalco (Asian Rims)",VLOOKUP(E5282,'[3]Wheels $'!$A:$L,11,FALSE),IF(AG5282="C&amp;F Taiwan (Asian Rims)",VLOOKUP(E5282,'[3]Wheels $'!$A:$L,12,FALSE),""))))))</f>
        <v>0</v>
      </c>
      <c r="AJ5282" s="141">
        <f t="shared" si="58"/>
        <v>0</v>
      </c>
      <c r="AK5282" s="142">
        <f t="shared" si="59"/>
        <v>0</v>
      </c>
      <c r="AL5282" s="143">
        <f t="shared" si="59"/>
        <v>0</v>
      </c>
      <c r="AM5282" s="144">
        <f t="shared" si="64"/>
        <v>0</v>
      </c>
      <c r="AN5282" s="105"/>
      <c r="AO5282" s="145">
        <f t="shared" si="60"/>
        <v>0</v>
      </c>
      <c r="AP5282" s="146">
        <f t="shared" si="60"/>
        <v>0</v>
      </c>
      <c r="AQ5282" s="147">
        <f t="shared" si="65"/>
        <v>0</v>
      </c>
      <c r="AR5282" s="148"/>
      <c r="AS5282" s="149">
        <f t="shared" si="61"/>
        <v>0</v>
      </c>
      <c r="AT5282" s="150">
        <f t="shared" si="61"/>
        <v>0</v>
      </c>
      <c r="AU5282" s="151">
        <f t="shared" si="66"/>
        <v>0</v>
      </c>
      <c r="AV5282" s="152">
        <f t="shared" si="62"/>
        <v>0</v>
      </c>
      <c r="AW5282" s="153">
        <f t="shared" si="63"/>
        <v>0</v>
      </c>
      <c r="AX5282" s="154"/>
      <c r="AY5282" s="155">
        <f t="shared" si="67"/>
        <v>0</v>
      </c>
      <c r="AZ5282" s="7"/>
    </row>
    <row r="5283" spans="1:52">
      <c r="A5283" s="8" t="str">
        <f>IF(AND(ISBLANK(D5283),ISBLANK(E5283)),"",IF(ISBLANK(D5283),VLOOKUP(E5283,'[3]Wheels $'!$A:$J,2,FALSE),IF(ISBLANK(E5283),VLOOKUP(D5283,'[3]Wheels $'!$A:$J,2,FALSE),VLOOKUP(D5283,'[3]Wheels $'!$A:$J,2,FALSE))))</f>
        <v/>
      </c>
      <c r="B5283" s="8" t="str">
        <f>IF(ISBLANK(D5283),"",VLOOKUP(D5283,'[3]Wheels €'!A:J,3,FALSE))</f>
        <v/>
      </c>
      <c r="C5283" s="8" t="str">
        <f>IF(ISBLANK(E5283),"",VLOOKUP(E5283,'[3]Wheels €'!A:J,3,FALSE))</f>
        <v/>
      </c>
      <c r="D5283" s="9"/>
      <c r="E5283" s="9"/>
      <c r="F5283" s="10"/>
      <c r="G5283" s="11"/>
      <c r="H5283" s="12"/>
      <c r="I5283" s="11"/>
      <c r="J5283" s="10"/>
      <c r="K5283" s="89"/>
      <c r="L5283" s="90"/>
      <c r="M5283" s="90"/>
      <c r="N5283" s="90"/>
      <c r="O5283" s="17" t="str">
        <f t="shared" si="68"/>
        <v/>
      </c>
      <c r="P5283" s="91"/>
      <c r="Q5283" s="91"/>
      <c r="R5283" s="100"/>
      <c r="S5283" s="91"/>
      <c r="T5283" s="112"/>
      <c r="U5283" s="108"/>
      <c r="V5283" s="113"/>
      <c r="W5283" s="13"/>
      <c r="X5283" s="102"/>
      <c r="Y5283" s="103"/>
      <c r="Z5283" s="96"/>
      <c r="AA5283" s="97"/>
      <c r="AB5283" s="98"/>
      <c r="AC5283" s="104"/>
      <c r="AD5283" s="96"/>
      <c r="AE5283" s="97"/>
      <c r="AF5283" s="104"/>
      <c r="AG5283" s="27"/>
      <c r="AH5283" s="139" t="str">
        <f>IF(ISBLANK(D5283),"0",IF(AG5283="EXW Asia",VLOOKUP(D5283,'[3]Wheels $'!$A:$L,9,FALSE),IF(AG5283="DAP Taiwan &amp; American ports Wheels",VLOOKUP(D5283,'[3]Wheels $'!$A:$L,10,FALSE),IF(AG5283="DAP Taiwan &amp; American ports Rims",VLOOKUP(D5283,'[3]Wheels $'!$A:$L,10,FALSE),IF(AG5283="EXW Jalco (Asian Rims)",VLOOKUP(D5283,'[3]Wheels $'!$A:$L,11,FALSE),IF(AG5283="C&amp;F Taiwan (Asian Rims)",VLOOKUP(D5283,'[3]Wheels $'!$A:$L,12,FALSE),""))))))</f>
        <v>0</v>
      </c>
      <c r="AI5283" s="140" t="str">
        <f>IF(ISBLANK(E5283),"0",IF(AG5283="EXW Asia",VLOOKUP(E5283,'[3]Wheels $'!$A:$L,9,FALSE),IF(AG5283="DAP Taiwan &amp; American ports Wheels",VLOOKUP(E5283,'[3]Wheels $'!$A:$L,10,FALSE),IF(AG5283="DAP Taiwan &amp; American ports Rims",VLOOKUP(D5283,'[3]Wheels $'!$A:$L,10,FALSE),IF(AG5283="EXW Jalco (Asian Rims)",VLOOKUP(E5283,'[3]Wheels $'!$A:$L,11,FALSE),IF(AG5283="C&amp;F Taiwan (Asian Rims)",VLOOKUP(E5283,'[3]Wheels $'!$A:$L,12,FALSE),""))))))</f>
        <v>0</v>
      </c>
      <c r="AJ5283" s="141">
        <f t="shared" si="58"/>
        <v>0</v>
      </c>
      <c r="AK5283" s="142">
        <f t="shared" si="59"/>
        <v>0</v>
      </c>
      <c r="AL5283" s="143">
        <f t="shared" si="59"/>
        <v>0</v>
      </c>
      <c r="AM5283" s="144">
        <f t="shared" si="64"/>
        <v>0</v>
      </c>
      <c r="AN5283" s="105"/>
      <c r="AO5283" s="145">
        <f t="shared" si="60"/>
        <v>0</v>
      </c>
      <c r="AP5283" s="146">
        <f t="shared" si="60"/>
        <v>0</v>
      </c>
      <c r="AQ5283" s="147">
        <f t="shared" si="65"/>
        <v>0</v>
      </c>
      <c r="AR5283" s="148"/>
      <c r="AS5283" s="149">
        <f t="shared" si="61"/>
        <v>0</v>
      </c>
      <c r="AT5283" s="150">
        <f t="shared" si="61"/>
        <v>0</v>
      </c>
      <c r="AU5283" s="151">
        <f t="shared" si="66"/>
        <v>0</v>
      </c>
      <c r="AV5283" s="152">
        <f t="shared" si="62"/>
        <v>0</v>
      </c>
      <c r="AW5283" s="153">
        <f t="shared" si="63"/>
        <v>0</v>
      </c>
      <c r="AX5283" s="154"/>
      <c r="AY5283" s="155">
        <f t="shared" si="67"/>
        <v>0</v>
      </c>
      <c r="AZ5283" s="7"/>
    </row>
    <row r="5284" spans="1:52">
      <c r="A5284" s="8" t="str">
        <f>IF(AND(ISBLANK(D5284),ISBLANK(E5284)),"",IF(ISBLANK(D5284),VLOOKUP(E5284,'[3]Wheels $'!$A:$J,2,FALSE),IF(ISBLANK(E5284),VLOOKUP(D5284,'[3]Wheels $'!$A:$J,2,FALSE),VLOOKUP(D5284,'[3]Wheels $'!$A:$J,2,FALSE))))</f>
        <v/>
      </c>
      <c r="B5284" s="8" t="str">
        <f>IF(ISBLANK(D5284),"",VLOOKUP(D5284,'[3]Wheels €'!A:J,3,FALSE))</f>
        <v/>
      </c>
      <c r="C5284" s="8" t="str">
        <f>IF(ISBLANK(E5284),"",VLOOKUP(E5284,'[3]Wheels €'!A:J,3,FALSE))</f>
        <v/>
      </c>
      <c r="D5284" s="9"/>
      <c r="E5284" s="9"/>
      <c r="F5284" s="10"/>
      <c r="G5284" s="11"/>
      <c r="H5284" s="12"/>
      <c r="I5284" s="11"/>
      <c r="J5284" s="10"/>
      <c r="K5284" s="89"/>
      <c r="L5284" s="90"/>
      <c r="M5284" s="90"/>
      <c r="N5284" s="90"/>
      <c r="O5284" s="17" t="str">
        <f t="shared" si="68"/>
        <v/>
      </c>
      <c r="P5284" s="91"/>
      <c r="Q5284" s="91"/>
      <c r="R5284" s="91"/>
      <c r="S5284" s="91"/>
      <c r="T5284" s="112"/>
      <c r="U5284" s="108"/>
      <c r="V5284" s="113"/>
      <c r="W5284" s="13"/>
      <c r="X5284" s="102"/>
      <c r="Y5284" s="103"/>
      <c r="Z5284" s="96"/>
      <c r="AA5284" s="97"/>
      <c r="AB5284" s="98"/>
      <c r="AC5284" s="104"/>
      <c r="AD5284" s="96"/>
      <c r="AE5284" s="97"/>
      <c r="AF5284" s="104"/>
      <c r="AG5284" s="27"/>
      <c r="AH5284" s="139" t="str">
        <f>IF(ISBLANK(D5284),"0",IF(AG5284="EXW Asia",VLOOKUP(D5284,'[3]Wheels $'!$A:$L,9,FALSE),IF(AG5284="DAP Taiwan &amp; American ports Wheels",VLOOKUP(D5284,'[3]Wheels $'!$A:$L,10,FALSE),IF(AG5284="DAP Taiwan &amp; American ports Rims",VLOOKUP(D5284,'[3]Wheels $'!$A:$L,10,FALSE),IF(AG5284="EXW Jalco (Asian Rims)",VLOOKUP(D5284,'[3]Wheels $'!$A:$L,11,FALSE),IF(AG5284="C&amp;F Taiwan (Asian Rims)",VLOOKUP(D5284,'[3]Wheels $'!$A:$L,12,FALSE),""))))))</f>
        <v>0</v>
      </c>
      <c r="AI5284" s="140" t="str">
        <f>IF(ISBLANK(E5284),"0",IF(AG5284="EXW Asia",VLOOKUP(E5284,'[3]Wheels $'!$A:$L,9,FALSE),IF(AG5284="DAP Taiwan &amp; American ports Wheels",VLOOKUP(E5284,'[3]Wheels $'!$A:$L,10,FALSE),IF(AG5284="DAP Taiwan &amp; American ports Rims",VLOOKUP(D5284,'[3]Wheels $'!$A:$L,10,FALSE),IF(AG5284="EXW Jalco (Asian Rims)",VLOOKUP(E5284,'[3]Wheels $'!$A:$L,11,FALSE),IF(AG5284="C&amp;F Taiwan (Asian Rims)",VLOOKUP(E5284,'[3]Wheels $'!$A:$L,12,FALSE),""))))))</f>
        <v>0</v>
      </c>
      <c r="AJ5284" s="141">
        <f t="shared" si="58"/>
        <v>0</v>
      </c>
      <c r="AK5284" s="142">
        <f t="shared" si="59"/>
        <v>0</v>
      </c>
      <c r="AL5284" s="143">
        <f t="shared" si="59"/>
        <v>0</v>
      </c>
      <c r="AM5284" s="144">
        <f t="shared" si="64"/>
        <v>0</v>
      </c>
      <c r="AN5284" s="105"/>
      <c r="AO5284" s="145">
        <f t="shared" si="60"/>
        <v>0</v>
      </c>
      <c r="AP5284" s="146">
        <f t="shared" si="60"/>
        <v>0</v>
      </c>
      <c r="AQ5284" s="147">
        <f t="shared" si="65"/>
        <v>0</v>
      </c>
      <c r="AR5284" s="148"/>
      <c r="AS5284" s="149">
        <f t="shared" si="61"/>
        <v>0</v>
      </c>
      <c r="AT5284" s="150">
        <f t="shared" si="61"/>
        <v>0</v>
      </c>
      <c r="AU5284" s="151">
        <f t="shared" si="66"/>
        <v>0</v>
      </c>
      <c r="AV5284" s="152">
        <f t="shared" si="62"/>
        <v>0</v>
      </c>
      <c r="AW5284" s="153">
        <f t="shared" si="63"/>
        <v>0</v>
      </c>
      <c r="AX5284" s="154"/>
      <c r="AY5284" s="155">
        <f t="shared" si="67"/>
        <v>0</v>
      </c>
      <c r="AZ5284" s="7"/>
    </row>
    <row r="5285" spans="1:52" ht="15.75" thickBot="1">
      <c r="A5285" s="157" t="str">
        <f>IF(AND(ISBLANK(D5285),ISBLANK(E5285)),"",IF(ISBLANK(D5285),VLOOKUP(E5285,'[3]Wheels $'!$A:$J,2,FALSE),IF(ISBLANK(E5285),VLOOKUP(D5285,'[3]Wheels $'!$A:$J,2,FALSE),VLOOKUP(D5285,'[3]Wheels $'!$A:$J,2,FALSE))))</f>
        <v/>
      </c>
      <c r="B5285" s="157" t="str">
        <f>IF(ISBLANK(D5285),"",VLOOKUP(D5285,'[3]Wheels €'!A:J,3,FALSE))</f>
        <v/>
      </c>
      <c r="C5285" s="157" t="str">
        <f>IF(ISBLANK(E5285),"",VLOOKUP(E5285,'[3]Wheels €'!A:J,3,FALSE))</f>
        <v/>
      </c>
      <c r="D5285" s="158"/>
      <c r="E5285" s="158"/>
      <c r="F5285" s="159"/>
      <c r="G5285" s="160"/>
      <c r="H5285" s="161"/>
      <c r="I5285" s="160"/>
      <c r="J5285" s="159"/>
      <c r="K5285" s="162"/>
      <c r="L5285" s="163"/>
      <c r="M5285" s="163"/>
      <c r="N5285" s="163"/>
      <c r="O5285" s="164" t="str">
        <f t="shared" si="68"/>
        <v/>
      </c>
      <c r="P5285" s="165"/>
      <c r="Q5285" s="165"/>
      <c r="R5285" s="165"/>
      <c r="S5285" s="165"/>
      <c r="T5285" s="166"/>
      <c r="U5285" s="159"/>
      <c r="V5285" s="167"/>
      <c r="W5285" s="168"/>
      <c r="X5285" s="169"/>
      <c r="Y5285" s="170"/>
      <c r="Z5285" s="171"/>
      <c r="AA5285" s="172"/>
      <c r="AB5285" s="173"/>
      <c r="AC5285" s="174"/>
      <c r="AD5285" s="171"/>
      <c r="AE5285" s="172"/>
      <c r="AF5285" s="174"/>
      <c r="AG5285" s="158"/>
      <c r="AH5285" s="175" t="str">
        <f>IF(ISBLANK(D5285),"0",IF(AG5285="EXW Asia",VLOOKUP(D5285,'[3]Wheels $'!$A:$L,9,FALSE),IF(AG5285="DAP Taiwan &amp; American ports Wheels",VLOOKUP(D5285,'[3]Wheels $'!$A:$L,10,FALSE),IF(AG5285="DAP Taiwan &amp; American ports Rims",VLOOKUP(D5285,'[3]Wheels $'!$A:$L,10,FALSE),IF(AG5285="EXW Jalco (Asian Rims)",VLOOKUP(D5285,'[3]Wheels $'!$A:$L,11,FALSE),IF(AG5285="C&amp;F Taiwan (Asian Rims)",VLOOKUP(D5285,'[3]Wheels $'!$A:$L,12,FALSE),""))))))</f>
        <v>0</v>
      </c>
      <c r="AI5285" s="176" t="str">
        <f>IF(ISBLANK(E5285),"0",IF(AG5285="EXW Asia",VLOOKUP(E5285,'[3]Wheels $'!$A:$L,9,FALSE),IF(AG5285="DAP Taiwan &amp; American ports Wheels",VLOOKUP(E5285,'[3]Wheels $'!$A:$L,10,FALSE),IF(AG5285="DAP Taiwan &amp; American ports Rims",VLOOKUP(D5285,'[3]Wheels $'!$A:$L,10,FALSE),IF(AG5285="EXW Jalco (Asian Rims)",VLOOKUP(E5285,'[3]Wheels $'!$A:$L,11,FALSE),IF(AG5285="C&amp;F Taiwan (Asian Rims)",VLOOKUP(E5285,'[3]Wheels $'!$A:$L,12,FALSE),""))))))</f>
        <v>0</v>
      </c>
      <c r="AJ5285" s="177">
        <f t="shared" si="58"/>
        <v>0</v>
      </c>
      <c r="AK5285" s="178">
        <f t="shared" si="59"/>
        <v>0</v>
      </c>
      <c r="AL5285" s="179">
        <f t="shared" si="59"/>
        <v>0</v>
      </c>
      <c r="AM5285" s="180">
        <f t="shared" si="64"/>
        <v>0</v>
      </c>
      <c r="AN5285" s="181"/>
      <c r="AO5285" s="182">
        <f t="shared" si="60"/>
        <v>0</v>
      </c>
      <c r="AP5285" s="183">
        <f t="shared" si="60"/>
        <v>0</v>
      </c>
      <c r="AQ5285" s="184">
        <f t="shared" si="65"/>
        <v>0</v>
      </c>
      <c r="AR5285" s="185"/>
      <c r="AS5285" s="186">
        <f t="shared" si="61"/>
        <v>0</v>
      </c>
      <c r="AT5285" s="187">
        <f t="shared" si="61"/>
        <v>0</v>
      </c>
      <c r="AU5285" s="188">
        <f t="shared" si="66"/>
        <v>0</v>
      </c>
      <c r="AV5285" s="189">
        <f t="shared" si="62"/>
        <v>0</v>
      </c>
      <c r="AW5285" s="190">
        <f t="shared" si="63"/>
        <v>0</v>
      </c>
      <c r="AX5285" s="191"/>
      <c r="AY5285" s="192">
        <f t="shared" si="67"/>
        <v>0</v>
      </c>
      <c r="AZ5285" s="7"/>
    </row>
  </sheetData>
  <mergeCells count="8">
    <mergeCell ref="A5236:G5236"/>
    <mergeCell ref="A4999:G4999"/>
    <mergeCell ref="A5046:G5046"/>
    <mergeCell ref="A5094:G5094"/>
    <mergeCell ref="A5141:G5141"/>
    <mergeCell ref="K5150:N5150"/>
    <mergeCell ref="A5189:G5189"/>
    <mergeCell ref="A2:G2"/>
  </mergeCells>
  <conditionalFormatting sqref="F5024:F5045 F5049:F5093">
    <cfRule type="cellIs" dxfId="37" priority="38" operator="equal">
      <formula>"SMU"</formula>
    </cfRule>
  </conditionalFormatting>
  <conditionalFormatting sqref="F5000 F5004 F5007">
    <cfRule type="cellIs" dxfId="36" priority="37" operator="equal">
      <formula>"SMU"</formula>
    </cfRule>
  </conditionalFormatting>
  <conditionalFormatting sqref="F5001">
    <cfRule type="cellIs" dxfId="35" priority="36" operator="equal">
      <formula>"SMU"</formula>
    </cfRule>
  </conditionalFormatting>
  <conditionalFormatting sqref="F5002">
    <cfRule type="cellIs" dxfId="34" priority="35" operator="equal">
      <formula>"SMU"</formula>
    </cfRule>
  </conditionalFormatting>
  <conditionalFormatting sqref="F5003">
    <cfRule type="cellIs" dxfId="33" priority="34" operator="equal">
      <formula>"SMU"</formula>
    </cfRule>
  </conditionalFormatting>
  <conditionalFormatting sqref="F5006">
    <cfRule type="cellIs" dxfId="32" priority="33" operator="equal">
      <formula>"SMU"</formula>
    </cfRule>
  </conditionalFormatting>
  <conditionalFormatting sqref="F5005">
    <cfRule type="cellIs" dxfId="31" priority="32" operator="equal">
      <formula>"SMU"</formula>
    </cfRule>
  </conditionalFormatting>
  <conditionalFormatting sqref="F5009">
    <cfRule type="cellIs" dxfId="30" priority="31" operator="equal">
      <formula>"SMU"</formula>
    </cfRule>
  </conditionalFormatting>
  <conditionalFormatting sqref="F5008">
    <cfRule type="cellIs" dxfId="29" priority="30" operator="equal">
      <formula>"SMU"</formula>
    </cfRule>
  </conditionalFormatting>
  <conditionalFormatting sqref="F5017:F5023">
    <cfRule type="cellIs" dxfId="28" priority="29" operator="equal">
      <formula>"SMU"</formula>
    </cfRule>
  </conditionalFormatting>
  <conditionalFormatting sqref="F5013 F5010">
    <cfRule type="cellIs" dxfId="27" priority="28" operator="equal">
      <formula>"SMU"</formula>
    </cfRule>
  </conditionalFormatting>
  <conditionalFormatting sqref="F5011">
    <cfRule type="cellIs" dxfId="26" priority="27" operator="equal">
      <formula>"SMU"</formula>
    </cfRule>
  </conditionalFormatting>
  <conditionalFormatting sqref="F5012">
    <cfRule type="cellIs" dxfId="25" priority="26" operator="equal">
      <formula>"SMU"</formula>
    </cfRule>
  </conditionalFormatting>
  <conditionalFormatting sqref="F5016">
    <cfRule type="cellIs" dxfId="24" priority="25" operator="equal">
      <formula>"SMU"</formula>
    </cfRule>
  </conditionalFormatting>
  <conditionalFormatting sqref="F5014">
    <cfRule type="cellIs" dxfId="23" priority="24" operator="equal">
      <formula>"SMU"</formula>
    </cfRule>
  </conditionalFormatting>
  <conditionalFormatting sqref="F5015">
    <cfRule type="cellIs" dxfId="22" priority="23" operator="equal">
      <formula>"SMU"</formula>
    </cfRule>
  </conditionalFormatting>
  <conditionalFormatting sqref="F5047">
    <cfRule type="cellIs" dxfId="21" priority="22" operator="equal">
      <formula>"SMU"</formula>
    </cfRule>
  </conditionalFormatting>
  <conditionalFormatting sqref="F5048">
    <cfRule type="cellIs" dxfId="20" priority="21" operator="equal">
      <formula>"SMU"</formula>
    </cfRule>
  </conditionalFormatting>
  <conditionalFormatting sqref="F5095:F5140 F5142:F5151 F5153:F5188">
    <cfRule type="cellIs" dxfId="19" priority="20" operator="equal">
      <formula>"SMU"</formula>
    </cfRule>
  </conditionalFormatting>
  <conditionalFormatting sqref="F5152">
    <cfRule type="cellIs" dxfId="18" priority="19" operator="equal">
      <formula>"SMU"</formula>
    </cfRule>
  </conditionalFormatting>
  <conditionalFormatting sqref="F5211:F5235 F5239:F5285">
    <cfRule type="cellIs" dxfId="17" priority="18" operator="equal">
      <formula>"SMU"</formula>
    </cfRule>
  </conditionalFormatting>
  <conditionalFormatting sqref="F5190:F5194">
    <cfRule type="cellIs" dxfId="16" priority="17" operator="equal">
      <formula>"SMU"</formula>
    </cfRule>
  </conditionalFormatting>
  <conditionalFormatting sqref="F5237:F5238">
    <cfRule type="cellIs" dxfId="15" priority="16" operator="equal">
      <formula>"SMU"</formula>
    </cfRule>
  </conditionalFormatting>
  <conditionalFormatting sqref="F5195">
    <cfRule type="cellIs" dxfId="14" priority="15" operator="equal">
      <formula>"SMU"</formula>
    </cfRule>
  </conditionalFormatting>
  <conditionalFormatting sqref="F5196">
    <cfRule type="cellIs" dxfId="13" priority="14" operator="equal">
      <formula>"SMU"</formula>
    </cfRule>
  </conditionalFormatting>
  <conditionalFormatting sqref="F5197">
    <cfRule type="cellIs" dxfId="12" priority="13" operator="equal">
      <formula>"SMU"</formula>
    </cfRule>
  </conditionalFormatting>
  <conditionalFormatting sqref="F5198">
    <cfRule type="cellIs" dxfId="11" priority="12" operator="equal">
      <formula>"SMU"</formula>
    </cfRule>
  </conditionalFormatting>
  <conditionalFormatting sqref="F5199">
    <cfRule type="cellIs" dxfId="10" priority="11" operator="equal">
      <formula>"SMU"</formula>
    </cfRule>
  </conditionalFormatting>
  <conditionalFormatting sqref="F5200">
    <cfRule type="cellIs" dxfId="9" priority="10" operator="equal">
      <formula>"SMU"</formula>
    </cfRule>
  </conditionalFormatting>
  <conditionalFormatting sqref="F5201">
    <cfRule type="cellIs" dxfId="8" priority="9" operator="equal">
      <formula>"SMU"</formula>
    </cfRule>
  </conditionalFormatting>
  <conditionalFormatting sqref="F5202">
    <cfRule type="cellIs" dxfId="7" priority="8" operator="equal">
      <formula>"SMU"</formula>
    </cfRule>
  </conditionalFormatting>
  <conditionalFormatting sqref="F5203">
    <cfRule type="cellIs" dxfId="6" priority="7" operator="equal">
      <formula>"SMU"</formula>
    </cfRule>
  </conditionalFormatting>
  <conditionalFormatting sqref="F5204">
    <cfRule type="cellIs" dxfId="5" priority="6" operator="equal">
      <formula>"SMU"</formula>
    </cfRule>
  </conditionalFormatting>
  <conditionalFormatting sqref="F5205">
    <cfRule type="cellIs" dxfId="4" priority="5" operator="equal">
      <formula>"SMU"</formula>
    </cfRule>
  </conditionalFormatting>
  <conditionalFormatting sqref="F5206">
    <cfRule type="cellIs" dxfId="3" priority="4" operator="equal">
      <formula>"SMU"</formula>
    </cfRule>
  </conditionalFormatting>
  <conditionalFormatting sqref="F5207">
    <cfRule type="cellIs" dxfId="2" priority="3" operator="equal">
      <formula>"SMU"</formula>
    </cfRule>
  </conditionalFormatting>
  <conditionalFormatting sqref="F5208">
    <cfRule type="cellIs" dxfId="1" priority="2" operator="equal">
      <formula>"SMU"</formula>
    </cfRule>
  </conditionalFormatting>
  <conditionalFormatting sqref="F5209:F5210">
    <cfRule type="cellIs" dxfId="0" priority="1" operator="equal">
      <formula>"SMU"</formula>
    </cfRule>
  </conditionalFormatting>
  <dataValidations count="10">
    <dataValidation type="list" allowBlank="1" showInputMessage="1" showErrorMessage="1" prompt="Road, E-Road, MTB, E-MTB_x000a_" sqref="I5000:I5045 I5047:I5048 I5095:I5140 I5152 I5237:I5238 I5190:I5195 I5197:I5235">
      <formula1>"Road,E-Road,MTB,E-MTB"</formula1>
    </dataValidation>
    <dataValidation type="list" allowBlank="1" showInputMessage="1" showErrorMessage="1" sqref="AG5000:AG5093 AG5095:AG5188 AG5190:AG5285">
      <formula1>"EXW Romania,DDP Europe,EXW Asia,DAP Taiwan &amp; American ports Wheels, DAP Taiwan &amp; American ports Rims,EXW Jalco (Asian Rims),C&amp;F Taiwan (Asian Rims)"</formula1>
    </dataValidation>
    <dataValidation type="list" allowBlank="1" showInputMessage="1" showErrorMessage="1" sqref="AB5000:AB5093 AB5095:AB5141 AB5153:AB5188 AF5194:AF5207 AB5190:AB5284">
      <formula1>"Europe, Asia,Americas"</formula1>
    </dataValidation>
    <dataValidation type="list" allowBlank="1" showInputMessage="1" showErrorMessage="1" prompt="SMU" sqref="F5000:F5045 F5047:F5093 F5095:F5140 F5142:F5188 F5237:F5285 F5190:F5235">
      <formula1>"SMU,No SMU"</formula1>
    </dataValidation>
    <dataValidation type="list" allowBlank="1" showInputMessage="1" showErrorMessage="1" prompt="Front axle" sqref="T5000:T5045 T5047:T5093 T5095:T5140 T5142:T5188 T5237:T5285 T5190:T5194 T5197:T5204 T5206:T5235">
      <formula1>"9x100,12x100,12x110,15x100,Boost 15x110,20x110"</formula1>
    </dataValidation>
    <dataValidation type="list" allowBlank="1" showInputMessage="1" showErrorMessage="1" prompt="Tyres" sqref="W5000:W5045 W5047:W5093 W5095:W5140 W5142:W5188 W5237:W5285 W5190:W5204 W5206:W5235">
      <formula1>"YES,NO"</formula1>
    </dataValidation>
    <dataValidation type="list" allowBlank="1" showInputMessage="1" showErrorMessage="1" prompt="Compatibility" sqref="V5000:V5045 V5047:V5093 V5095:V5140 V5142:V5188 V5237:V5285 V5190:V5194 V5197:V5204 V5206:V5235">
      <formula1>"HG,ED11,XD"</formula1>
    </dataValidation>
    <dataValidation type="list" allowBlank="1" showInputMessage="1" showErrorMessage="1" prompt="Rear axle" sqref="U5000:U5045 U5047:U5093 U5095:U5140 U5142:U5188 U5237:U5285 U5190:U5194 U5197:U5204 U5206:U5235">
      <formula1>"9x135,10x130,12x142,12x148,12x150,12x157,Boost 12x148,XD Boost 12x148,XD/12x142,XD/12x150,XD/12x157"</formula1>
    </dataValidation>
    <dataValidation type="list" allowBlank="1" showInputMessage="1" showErrorMessage="1" prompt="Road, E-Road, MTB, E-MTB" sqref="I5049:I5093 I5142:I5151 I5153:I5188 I5239:I5285">
      <formula1>"Road,E-Road,MTB,E-MTB"</formula1>
    </dataValidation>
    <dataValidation type="list" allowBlank="1" showInputMessage="1" showErrorMessage="1" sqref="G5047:G5093 G5000:G5045 AR5000:AR5045 AR5047:AR5093 G5095:G5140 AR5095:AR5140 G5142:G5188 AR5142:AR5188 AR5237:AR5285 AR5190:AR5235 G5237:G5285 G5190:G5235">
      <formula1>"YES,NO"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6" r:id="rId4" name="Button 112">
              <controlPr defaultSize="0" print="0" autoFill="0" autoPict="0" macro="[1]!Customer_Spec_Summary">
                <anchor moveWithCells="1" sizeWithCells="1">
                  <from>
                    <xdr:col>0</xdr:col>
                    <xdr:colOff>123825</xdr:colOff>
                    <xdr:row>4998</xdr:row>
                    <xdr:rowOff>114300</xdr:rowOff>
                  </from>
                  <to>
                    <xdr:col>1</xdr:col>
                    <xdr:colOff>3429000</xdr:colOff>
                    <xdr:row>4998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" name="Button 116">
              <controlPr defaultSize="0" print="0" autoFill="0" autoPict="0" macro="[2]!Macro2">
                <anchor moveWithCells="1" sizeWithCells="1">
                  <from>
                    <xdr:col>0</xdr:col>
                    <xdr:colOff>123825</xdr:colOff>
                    <xdr:row>5097</xdr:row>
                    <xdr:rowOff>114300</xdr:rowOff>
                  </from>
                  <to>
                    <xdr:col>1</xdr:col>
                    <xdr:colOff>3429000</xdr:colOff>
                    <xdr:row>5097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6" name="Button 122">
              <controlPr defaultSize="0" print="0" autoFill="0" autoPict="0" macro="[3]!Customer_Spec_Summary">
                <anchor moveWithCells="1" sizeWithCells="1">
                  <from>
                    <xdr:col>0</xdr:col>
                    <xdr:colOff>123825</xdr:colOff>
                    <xdr:row>5196</xdr:row>
                    <xdr:rowOff>114300</xdr:rowOff>
                  </from>
                  <to>
                    <xdr:col>1</xdr:col>
                    <xdr:colOff>3429000</xdr:colOff>
                    <xdr:row>5196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7" name="Button 125">
              <controlPr defaultSize="0" print="0" autoFill="0" autoPict="0" macro="[1]!Customer_Spec_Summary">
                <anchor moveWithCells="1" sizeWithCells="1">
                  <from>
                    <xdr:col>0</xdr:col>
                    <xdr:colOff>123825</xdr:colOff>
                    <xdr:row>5265</xdr:row>
                    <xdr:rowOff>114300</xdr:rowOff>
                  </from>
                  <to>
                    <xdr:col>1</xdr:col>
                    <xdr:colOff>3429000</xdr:colOff>
                    <xdr:row>5265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8" name="Button 129">
              <controlPr defaultSize="0" print="0" autoFill="0" autoPict="0" macro="[2]!Macro2">
                <anchor moveWithCells="1" sizeWithCells="1">
                  <from>
                    <xdr:col>0</xdr:col>
                    <xdr:colOff>123825</xdr:colOff>
                    <xdr:row>5334</xdr:row>
                    <xdr:rowOff>114300</xdr:rowOff>
                  </from>
                  <to>
                    <xdr:col>1</xdr:col>
                    <xdr:colOff>3429000</xdr:colOff>
                    <xdr:row>5334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9" name="Button 135">
              <controlPr defaultSize="0" print="0" autoFill="0" autoPict="0" macro="[3]!Customer_Spec_Summary">
                <anchor moveWithCells="1" sizeWithCells="1">
                  <from>
                    <xdr:col>0</xdr:col>
                    <xdr:colOff>123825</xdr:colOff>
                    <xdr:row>5403</xdr:row>
                    <xdr:rowOff>114300</xdr:rowOff>
                  </from>
                  <to>
                    <xdr:col>1</xdr:col>
                    <xdr:colOff>3429000</xdr:colOff>
                    <xdr:row>5403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10" name="Button 85">
              <controlPr defaultSize="0" print="0" autoFill="0" autoPict="0" macro="[1]!Customer_Spec_Summary">
                <anchor moveWithCells="1" sizeWithCells="1">
                  <from>
                    <xdr:col>0</xdr:col>
                    <xdr:colOff>123825</xdr:colOff>
                    <xdr:row>67</xdr:row>
                    <xdr:rowOff>114300</xdr:rowOff>
                  </from>
                  <to>
                    <xdr:col>1</xdr:col>
                    <xdr:colOff>3429000</xdr:colOff>
                    <xdr:row>67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11" name="Button 89">
              <controlPr defaultSize="0" print="0" autoFill="0" autoPict="0" macro="[2]!Macro2">
                <anchor moveWithCells="1" sizeWithCells="1">
                  <from>
                    <xdr:col>0</xdr:col>
                    <xdr:colOff>123825</xdr:colOff>
                    <xdr:row>135</xdr:row>
                    <xdr:rowOff>114300</xdr:rowOff>
                  </from>
                  <to>
                    <xdr:col>1</xdr:col>
                    <xdr:colOff>3429000</xdr:colOff>
                    <xdr:row>135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Amer Sports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Simon, Fanny</dc:creator>
  <cp:lastModifiedBy>Simon, Fanny</cp:lastModifiedBy>
  <dcterms:created xsi:type="dcterms:W3CDTF">2018-09-28T11:22:45Z</dcterms:created>
  <dcterms:modified xsi:type="dcterms:W3CDTF">2018-10-22T14:03:26Z</dcterms:modified>
</cp:coreProperties>
</file>