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20115" windowHeight="12090"/>
  </bookViews>
  <sheets>
    <sheet name="Feuil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E174" i="1"/>
  <c r="B174"/>
  <c r="E173"/>
  <c r="B173"/>
  <c r="E172"/>
  <c r="B172"/>
  <c r="E171"/>
  <c r="B171"/>
  <c r="E170"/>
  <c r="B170"/>
  <c r="E169"/>
  <c r="B169"/>
  <c r="E168"/>
  <c r="B168"/>
  <c r="E167"/>
  <c r="B167"/>
  <c r="E166"/>
  <c r="B166"/>
  <c r="E165"/>
  <c r="B165"/>
  <c r="E164"/>
  <c r="B164"/>
  <c r="E163"/>
  <c r="B163"/>
  <c r="E162"/>
  <c r="B162"/>
  <c r="E161"/>
  <c r="B161"/>
  <c r="E160"/>
  <c r="B160"/>
  <c r="E159"/>
  <c r="B159"/>
  <c r="E158"/>
  <c r="B158"/>
  <c r="E157"/>
  <c r="B157"/>
  <c r="E156"/>
  <c r="B156"/>
  <c r="E155"/>
  <c r="B155"/>
  <c r="E154"/>
  <c r="B154"/>
  <c r="E153"/>
  <c r="B153"/>
  <c r="E152"/>
  <c r="B152"/>
  <c r="E151"/>
  <c r="B151"/>
  <c r="E150"/>
  <c r="B150"/>
  <c r="E149"/>
  <c r="B149"/>
  <c r="E148"/>
  <c r="B148"/>
  <c r="E147"/>
  <c r="B147"/>
  <c r="E146"/>
  <c r="B146"/>
  <c r="E145"/>
  <c r="B145"/>
  <c r="E144"/>
  <c r="B144"/>
  <c r="E143"/>
  <c r="B143"/>
  <c r="E142"/>
  <c r="B142"/>
  <c r="E141"/>
  <c r="B141"/>
  <c r="E140"/>
  <c r="B140"/>
  <c r="E139"/>
  <c r="B139"/>
  <c r="E138"/>
  <c r="B138"/>
  <c r="E137"/>
  <c r="B137"/>
  <c r="E136"/>
  <c r="B136"/>
  <c r="E135"/>
  <c r="B135"/>
  <c r="E134"/>
  <c r="B134"/>
  <c r="E133"/>
  <c r="B133"/>
  <c r="E132"/>
  <c r="B132"/>
  <c r="E131"/>
  <c r="B131"/>
  <c r="E130"/>
  <c r="B130"/>
  <c r="E129"/>
  <c r="B129"/>
  <c r="E128"/>
  <c r="B128"/>
  <c r="E127"/>
  <c r="B127"/>
  <c r="E126"/>
  <c r="B126"/>
  <c r="E125"/>
  <c r="B125"/>
  <c r="E124"/>
  <c r="B124"/>
  <c r="E123"/>
  <c r="B123"/>
  <c r="E122"/>
  <c r="B122"/>
  <c r="E121"/>
  <c r="B121"/>
  <c r="E120"/>
  <c r="B120"/>
  <c r="E119"/>
  <c r="B119"/>
  <c r="E118"/>
  <c r="B118"/>
  <c r="E117"/>
  <c r="B117"/>
  <c r="E116"/>
  <c r="B116"/>
  <c r="E115"/>
  <c r="B115"/>
  <c r="E114"/>
  <c r="B114"/>
  <c r="E113"/>
  <c r="B113"/>
  <c r="E112"/>
  <c r="B112"/>
  <c r="E111"/>
  <c r="B111"/>
  <c r="E110"/>
  <c r="B110"/>
  <c r="E109"/>
  <c r="B109"/>
  <c r="E108"/>
  <c r="B108"/>
  <c r="E107"/>
  <c r="B107"/>
  <c r="E106"/>
  <c r="B106"/>
  <c r="E105"/>
  <c r="B105"/>
  <c r="E104"/>
  <c r="B104"/>
  <c r="E103"/>
  <c r="B103"/>
  <c r="E102"/>
  <c r="B102"/>
  <c r="E101"/>
  <c r="B101"/>
  <c r="E100"/>
  <c r="B100"/>
  <c r="E99"/>
  <c r="B99"/>
  <c r="E98"/>
  <c r="B98"/>
  <c r="E97"/>
  <c r="B97"/>
  <c r="E96"/>
  <c r="B96"/>
  <c r="E95"/>
  <c r="B95"/>
  <c r="E94"/>
  <c r="B94"/>
  <c r="E93"/>
  <c r="B93"/>
  <c r="E92"/>
  <c r="B92"/>
  <c r="E91"/>
  <c r="B91"/>
  <c r="E90"/>
  <c r="B90"/>
  <c r="E89"/>
  <c r="B89"/>
  <c r="E88"/>
  <c r="B88"/>
  <c r="E87"/>
  <c r="B87"/>
  <c r="E86"/>
  <c r="B86"/>
  <c r="E85"/>
  <c r="B85"/>
  <c r="E84"/>
  <c r="B84"/>
  <c r="E83"/>
  <c r="B83"/>
  <c r="E82"/>
  <c r="B82"/>
  <c r="E81"/>
  <c r="B81"/>
  <c r="E80"/>
  <c r="B80"/>
  <c r="E79"/>
  <c r="B79"/>
  <c r="E78"/>
  <c r="B78"/>
  <c r="E77"/>
  <c r="B77"/>
  <c r="E76"/>
  <c r="B76"/>
  <c r="E75"/>
  <c r="B75"/>
  <c r="E74"/>
  <c r="B74"/>
  <c r="E73"/>
  <c r="B73"/>
  <c r="E72"/>
  <c r="B72"/>
  <c r="E71"/>
  <c r="B71"/>
  <c r="E70"/>
  <c r="B70"/>
  <c r="E69"/>
  <c r="B69"/>
  <c r="E68"/>
  <c r="B68"/>
  <c r="E67"/>
  <c r="B67"/>
  <c r="E66"/>
  <c r="B66"/>
  <c r="E65"/>
  <c r="B65"/>
  <c r="E64"/>
  <c r="B64"/>
  <c r="E63"/>
  <c r="B63"/>
  <c r="E62"/>
  <c r="B62"/>
  <c r="E61"/>
  <c r="B61"/>
  <c r="E60"/>
  <c r="B60"/>
  <c r="E59"/>
  <c r="B59"/>
  <c r="E58"/>
  <c r="B58"/>
  <c r="E57"/>
  <c r="B57"/>
  <c r="E56"/>
  <c r="B56"/>
  <c r="E55"/>
  <c r="B55"/>
  <c r="E54"/>
  <c r="B54"/>
  <c r="E53"/>
  <c r="B53"/>
  <c r="E52"/>
  <c r="B52"/>
  <c r="E51"/>
  <c r="B51"/>
  <c r="E50"/>
  <c r="B50"/>
  <c r="E49"/>
  <c r="B49"/>
  <c r="E48"/>
  <c r="B48"/>
  <c r="E47"/>
  <c r="B47"/>
  <c r="E46"/>
  <c r="B46"/>
  <c r="E45"/>
  <c r="B45"/>
  <c r="E44"/>
  <c r="B44"/>
  <c r="E43"/>
  <c r="B43"/>
  <c r="E42"/>
  <c r="B42"/>
  <c r="E41"/>
  <c r="B41"/>
  <c r="E40"/>
  <c r="B40"/>
  <c r="E39"/>
  <c r="B39"/>
  <c r="E38"/>
  <c r="B38"/>
  <c r="E37"/>
  <c r="B37"/>
  <c r="E36"/>
  <c r="B36"/>
  <c r="E35"/>
  <c r="B35"/>
  <c r="E34"/>
  <c r="B34"/>
  <c r="E33"/>
  <c r="B33"/>
  <c r="E32"/>
  <c r="B32"/>
  <c r="E31"/>
  <c r="B31"/>
  <c r="E30"/>
  <c r="B30"/>
  <c r="E29"/>
  <c r="B29"/>
  <c r="E28"/>
  <c r="B28"/>
  <c r="E27"/>
  <c r="B27"/>
  <c r="E26"/>
  <c r="B26"/>
  <c r="E25"/>
  <c r="B25"/>
  <c r="E24"/>
  <c r="B24"/>
  <c r="E23"/>
  <c r="B23"/>
  <c r="E22"/>
  <c r="B22"/>
  <c r="E21"/>
  <c r="B21"/>
  <c r="E20"/>
  <c r="B20"/>
  <c r="E19"/>
  <c r="B19"/>
  <c r="E18"/>
  <c r="B18"/>
  <c r="E17"/>
  <c r="B17"/>
  <c r="E16"/>
  <c r="B16"/>
  <c r="E15"/>
  <c r="B15"/>
  <c r="E14"/>
  <c r="B14"/>
  <c r="E13"/>
  <c r="B13"/>
  <c r="E12"/>
  <c r="B12"/>
  <c r="E11"/>
  <c r="B11"/>
  <c r="E10"/>
  <c r="B10"/>
  <c r="E9"/>
  <c r="B9"/>
  <c r="B5" s="1"/>
  <c r="B4"/>
</calcChain>
</file>

<file path=xl/sharedStrings.xml><?xml version="1.0" encoding="utf-8"?>
<sst xmlns="http://schemas.openxmlformats.org/spreadsheetml/2006/main" count="7" uniqueCount="7">
  <si>
    <t>CHIFFRES D'AFFAIRES</t>
  </si>
  <si>
    <t>Cd CIP Client</t>
  </si>
  <si>
    <t>Colonne1</t>
  </si>
  <si>
    <t>CA 2017</t>
  </si>
  <si>
    <t>CA 2018</t>
  </si>
  <si>
    <t>% Evolution</t>
  </si>
  <si>
    <t>Colonne2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</si>
</sst>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" fontId="2" fillId="2" borderId="1" xfId="0" applyNumberFormat="1" applyFont="1" applyFill="1" applyBorder="1" applyAlignment="1">
      <alignment horizontal="center"/>
    </xf>
    <xf numFmtId="4" fontId="2" fillId="2" borderId="2" xfId="0" applyNumberFormat="1" applyFont="1" applyFill="1" applyBorder="1" applyAlignment="1">
      <alignment horizontal="center"/>
    </xf>
    <xf numFmtId="4" fontId="2" fillId="2" borderId="3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4" fontId="2" fillId="2" borderId="4" xfId="0" applyNumberFormat="1" applyFont="1" applyFill="1" applyBorder="1" applyAlignment="1">
      <alignment horizontal="center"/>
    </xf>
    <xf numFmtId="10" fontId="2" fillId="2" borderId="5" xfId="0" applyNumberFormat="1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6" xfId="0" applyBorder="1"/>
    <xf numFmtId="3" fontId="5" fillId="3" borderId="7" xfId="0" applyNumberFormat="1" applyFont="1" applyFill="1" applyBorder="1"/>
    <xf numFmtId="3" fontId="5" fillId="3" borderId="0" xfId="0" applyNumberFormat="1" applyFont="1" applyFill="1" applyBorder="1"/>
    <xf numFmtId="10" fontId="0" fillId="0" borderId="4" xfId="0" applyNumberFormat="1" applyBorder="1"/>
    <xf numFmtId="3" fontId="5" fillId="4" borderId="7" xfId="0" applyNumberFormat="1" applyFont="1" applyFill="1" applyBorder="1"/>
    <xf numFmtId="3" fontId="5" fillId="4" borderId="0" xfId="0" applyNumberFormat="1" applyFont="1" applyFill="1" applyBorder="1"/>
    <xf numFmtId="0" fontId="0" fillId="0" borderId="0" xfId="0" applyBorder="1"/>
    <xf numFmtId="4" fontId="0" fillId="0" borderId="0" xfId="0" applyNumberFormat="1" applyBorder="1" applyAlignment="1">
      <alignment horizontal="right"/>
    </xf>
    <xf numFmtId="4" fontId="3" fillId="0" borderId="0" xfId="0" applyNumberFormat="1" applyFont="1" applyBorder="1" applyAlignment="1">
      <alignment horizontal="left"/>
    </xf>
    <xf numFmtId="10" fontId="0" fillId="0" borderId="0" xfId="0" applyNumberFormat="1" applyFill="1" applyBorder="1" applyAlignment="1">
      <alignment horizontal="right"/>
    </xf>
  </cellXfs>
  <cellStyles count="1">
    <cellStyle name="Normal" xfId="0" builtinId="0"/>
  </cellStyles>
  <dxfs count="10">
    <dxf>
      <font>
        <color theme="0"/>
      </font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bottom" textRotation="0" wrapText="0" indent="0" relativeIndent="255" justifyLastLine="0" shrinkToFit="0" readingOrder="0"/>
    </dxf>
    <dxf>
      <numFmt numFmtId="14" formatCode="0.00%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EDIPRIX\RETOUR%20CA%20LABOS%20AU%2030-09-18\PRANARO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 N &amp; N-1"/>
      <sheetName val="CA N &amp; N-1 (2)"/>
      <sheetName val="Conditions RFA"/>
      <sheetName val="Liste Adhérents Mediprix"/>
    </sheetNames>
    <sheetDataSet>
      <sheetData sheetId="0"/>
      <sheetData sheetId="1"/>
      <sheetData sheetId="2"/>
      <sheetData sheetId="3">
        <row r="12">
          <cell r="A12" t="str">
            <v>CODE C.I.P.</v>
          </cell>
          <cell r="B12" t="str">
            <v>NOM</v>
          </cell>
          <cell r="C12" t="str">
            <v>Nbre</v>
          </cell>
          <cell r="D12" t="str">
            <v>TYPE D'ADHERENT</v>
          </cell>
          <cell r="E12" t="str">
            <v>Date d'adhésion</v>
          </cell>
          <cell r="F12" t="str">
            <v>n°</v>
          </cell>
          <cell r="G12" t="str">
            <v>Adresse</v>
          </cell>
          <cell r="H12" t="str">
            <v>CP</v>
          </cell>
          <cell r="I12" t="str">
            <v>VILLE</v>
          </cell>
          <cell r="J12" t="str">
            <v>N° SIREN</v>
          </cell>
          <cell r="K12" t="str">
            <v>CODE FINESS</v>
          </cell>
          <cell r="L12" t="str">
            <v>NOM TITULAIRE-SIGNATAIRES-RESPONSABLE</v>
          </cell>
          <cell r="M12" t="str">
            <v>N° TELEPHONE</v>
          </cell>
          <cell r="N12" t="str">
            <v>E MAIL</v>
          </cell>
        </row>
        <row r="13">
          <cell r="A13">
            <v>2096101</v>
          </cell>
          <cell r="B13" t="str">
            <v>PHARMACIE BAGARD</v>
          </cell>
          <cell r="C13">
            <v>1</v>
          </cell>
          <cell r="D13" t="str">
            <v>MARQUE BLANCHE</v>
          </cell>
          <cell r="F13">
            <v>18</v>
          </cell>
          <cell r="G13" t="str">
            <v>Route d'Alès</v>
          </cell>
          <cell r="H13">
            <v>30140</v>
          </cell>
          <cell r="I13" t="str">
            <v>BAGARD</v>
          </cell>
          <cell r="J13" t="str">
            <v>791 347 966</v>
          </cell>
          <cell r="L13" t="str">
            <v>Thomas TEISSONIERE</v>
          </cell>
          <cell r="M13" t="str">
            <v xml:space="preserve">04 66 60 74 67 </v>
          </cell>
          <cell r="N13" t="str">
            <v>pharmacie.bagard@hotmail.fr</v>
          </cell>
        </row>
        <row r="14">
          <cell r="A14">
            <v>2001729</v>
          </cell>
          <cell r="B14" t="str">
            <v>PHARMACIE BEAUNOISE (GRANDE)</v>
          </cell>
          <cell r="C14">
            <v>1</v>
          </cell>
          <cell r="D14" t="str">
            <v>MARQUE BLANCHE</v>
          </cell>
          <cell r="E14">
            <v>43252</v>
          </cell>
          <cell r="F14" t="str">
            <v>125 A</v>
          </cell>
          <cell r="G14" t="str">
            <v>Route de Dijon</v>
          </cell>
          <cell r="H14">
            <v>21200</v>
          </cell>
          <cell r="I14" t="str">
            <v>BEAUNE</v>
          </cell>
          <cell r="J14" t="str">
            <v>814412714</v>
          </cell>
          <cell r="L14" t="str">
            <v>Mme HAIDARE Caroline</v>
          </cell>
          <cell r="M14" t="str">
            <v>03 80 22 34 71</v>
          </cell>
          <cell r="N14" t="str">
            <v>grandepharmaciebeaunoise@gmail.com</v>
          </cell>
        </row>
        <row r="15">
          <cell r="A15">
            <v>2069502</v>
          </cell>
          <cell r="B15" t="str">
            <v>PHARMACIE BERNARD PAGES</v>
          </cell>
          <cell r="C15">
            <v>1</v>
          </cell>
          <cell r="D15" t="str">
            <v>MARQUE BLANCHE</v>
          </cell>
          <cell r="F15">
            <v>1</v>
          </cell>
          <cell r="G15" t="str">
            <v>Place de la République</v>
          </cell>
          <cell r="H15">
            <v>13270</v>
          </cell>
          <cell r="I15" t="str">
            <v>FOS SUR MER</v>
          </cell>
          <cell r="J15" t="str">
            <v>326104080</v>
          </cell>
          <cell r="K15">
            <v>132021759</v>
          </cell>
          <cell r="L15" t="str">
            <v>Mr Bernard PAGES</v>
          </cell>
          <cell r="M15" t="str">
            <v>04 42 05 04 12</v>
          </cell>
          <cell r="N15" t="str">
            <v>bernard.pages351@orange,fr</v>
          </cell>
        </row>
        <row r="16">
          <cell r="A16">
            <v>2012414</v>
          </cell>
          <cell r="B16" t="str">
            <v>PHARMACIE BOYER</v>
          </cell>
          <cell r="C16">
            <v>1</v>
          </cell>
          <cell r="D16" t="str">
            <v>MARQUE BLANCHE</v>
          </cell>
          <cell r="F16">
            <v>18</v>
          </cell>
          <cell r="G16" t="str">
            <v>Rue Basse Bourgade</v>
          </cell>
          <cell r="H16">
            <v>26290</v>
          </cell>
          <cell r="I16" t="str">
            <v>DONZERE</v>
          </cell>
          <cell r="J16" t="str">
            <v>383601853</v>
          </cell>
          <cell r="K16">
            <v>262002819</v>
          </cell>
          <cell r="L16" t="str">
            <v xml:space="preserve">Mmes BOYER Brigitte </v>
          </cell>
          <cell r="M16" t="str">
            <v>04 75 51 72 28</v>
          </cell>
          <cell r="N16" t="str">
            <v>pharmacie.boyer@wanadoo.fr</v>
          </cell>
        </row>
        <row r="17">
          <cell r="A17">
            <v>2175151</v>
          </cell>
          <cell r="B17" t="str">
            <v>PHARMACIE BRON-GENAS</v>
          </cell>
          <cell r="C17">
            <v>1</v>
          </cell>
          <cell r="D17" t="str">
            <v>MARQUE BLANCHE</v>
          </cell>
          <cell r="F17">
            <v>312</v>
          </cell>
          <cell r="G17" t="str">
            <v>Route de Genas</v>
          </cell>
          <cell r="H17">
            <v>69500</v>
          </cell>
          <cell r="I17" t="str">
            <v>BRON</v>
          </cell>
          <cell r="J17" t="str">
            <v>521815076</v>
          </cell>
          <cell r="K17">
            <v>692035652</v>
          </cell>
          <cell r="L17" t="str">
            <v>Mr Pierre COLLANGE</v>
          </cell>
          <cell r="M17" t="str">
            <v>04 78 26 17 05</v>
          </cell>
          <cell r="N17" t="str">
            <v>pcollangepro@gmail.com</v>
          </cell>
        </row>
        <row r="18">
          <cell r="A18">
            <v>2034768</v>
          </cell>
          <cell r="B18" t="str">
            <v>PHARMACIE CALUIRE II</v>
          </cell>
          <cell r="C18">
            <v>1</v>
          </cell>
          <cell r="D18" t="str">
            <v>PLANETE</v>
          </cell>
          <cell r="F18" t="str">
            <v>-</v>
          </cell>
          <cell r="G18" t="str">
            <v>C.Cial CALUIRE 10 Chemin Petit</v>
          </cell>
          <cell r="H18">
            <v>69300</v>
          </cell>
          <cell r="I18" t="str">
            <v>CALUIRE ET CUIRE</v>
          </cell>
          <cell r="J18" t="str">
            <v>479900565</v>
          </cell>
          <cell r="L18" t="str">
            <v>Mrs Daniel ABATE &amp; François KHOURI</v>
          </cell>
          <cell r="M18" t="str">
            <v>04 78 23 60 91</v>
          </cell>
          <cell r="N18" t="str">
            <v>pharmacaluire2@gmail.com</v>
          </cell>
        </row>
        <row r="19">
          <cell r="A19">
            <v>2072714</v>
          </cell>
          <cell r="B19" t="str">
            <v>PHARMACIE CANINO</v>
          </cell>
          <cell r="C19">
            <v>1</v>
          </cell>
          <cell r="D19" t="str">
            <v>MARKET</v>
          </cell>
          <cell r="F19">
            <v>15</v>
          </cell>
          <cell r="G19" t="str">
            <v>Chemin de Château Gombert</v>
          </cell>
          <cell r="H19">
            <v>13013</v>
          </cell>
          <cell r="I19" t="str">
            <v>MARSEILLE</v>
          </cell>
          <cell r="J19" t="str">
            <v>379658123</v>
          </cell>
          <cell r="L19" t="str">
            <v>Mme CANINO</v>
          </cell>
          <cell r="M19" t="str">
            <v>04 91 66 41 42</v>
          </cell>
          <cell r="N19" t="str">
            <v>pharmacanino@gmail.com</v>
          </cell>
        </row>
        <row r="20">
          <cell r="A20">
            <v>2263441</v>
          </cell>
          <cell r="B20" t="str">
            <v>PHARMACIE CAP COSTIERES</v>
          </cell>
          <cell r="C20">
            <v>1</v>
          </cell>
          <cell r="D20" t="str">
            <v>MARKET</v>
          </cell>
          <cell r="F20">
            <v>400</v>
          </cell>
          <cell r="G20" t="str">
            <v>Avenue Claude BAILLET</v>
          </cell>
          <cell r="H20">
            <v>30900</v>
          </cell>
          <cell r="I20" t="str">
            <v>NIMES</v>
          </cell>
          <cell r="J20" t="str">
            <v>379673874</v>
          </cell>
          <cell r="L20" t="str">
            <v>Mr et Mme PELISSIER</v>
          </cell>
          <cell r="M20" t="str">
            <v>04 66 67 26 89</v>
          </cell>
          <cell r="N20" t="str">
            <v>pharmaciecapcostieres@wanadoo.fr</v>
          </cell>
        </row>
        <row r="21">
          <cell r="A21">
            <v>2005365</v>
          </cell>
          <cell r="B21" t="str">
            <v>PHARMACIE CENTRALE</v>
          </cell>
          <cell r="C21">
            <v>1</v>
          </cell>
          <cell r="D21" t="str">
            <v>PLANETE</v>
          </cell>
          <cell r="F21">
            <v>47</v>
          </cell>
          <cell r="G21" t="str">
            <v>Avenue Frédéric CHEVILLON</v>
          </cell>
          <cell r="H21">
            <v>13380</v>
          </cell>
          <cell r="I21" t="str">
            <v>PLAN DE CUQUES</v>
          </cell>
          <cell r="J21" t="str">
            <v>520048810</v>
          </cell>
          <cell r="L21" t="str">
            <v>Mr LEMAITRE</v>
          </cell>
          <cell r="M21" t="str">
            <v>04 91 68 04 42</v>
          </cell>
          <cell r="N21" t="str">
            <v>lapharmaciecentrale@gmail.com</v>
          </cell>
        </row>
        <row r="22">
          <cell r="A22">
            <v>2170499</v>
          </cell>
          <cell r="B22" t="str">
            <v xml:space="preserve">PHARMACIE CLEMENCEAU </v>
          </cell>
          <cell r="C22">
            <v>1</v>
          </cell>
          <cell r="D22" t="str">
            <v>MARKET</v>
          </cell>
          <cell r="F22">
            <v>23</v>
          </cell>
          <cell r="G22" t="str">
            <v>Bld Clémenceau</v>
          </cell>
          <cell r="H22">
            <v>66000</v>
          </cell>
          <cell r="I22" t="str">
            <v>PERPIGNAN</v>
          </cell>
          <cell r="J22" t="str">
            <v>443 738 430</v>
          </cell>
          <cell r="K22">
            <v>662003086</v>
          </cell>
          <cell r="L22" t="str">
            <v>DARNER Florence</v>
          </cell>
          <cell r="M22" t="str">
            <v>04 68 35 18 23</v>
          </cell>
          <cell r="N22" t="str">
            <v>florencedarner@gmail.com</v>
          </cell>
        </row>
        <row r="23">
          <cell r="A23">
            <v>2041995</v>
          </cell>
          <cell r="B23" t="str">
            <v xml:space="preserve">PHARMACIE CLOT MONINO </v>
          </cell>
          <cell r="C23">
            <v>1</v>
          </cell>
          <cell r="D23" t="str">
            <v>PLANETE</v>
          </cell>
          <cell r="F23">
            <v>24</v>
          </cell>
          <cell r="G23" t="str">
            <v>Bd Docteur ARIBAT</v>
          </cell>
          <cell r="H23">
            <v>81100</v>
          </cell>
          <cell r="I23" t="str">
            <v>CASTRES</v>
          </cell>
          <cell r="J23" t="str">
            <v>503859803</v>
          </cell>
          <cell r="L23" t="str">
            <v>Mme C. MONINO et Mr L. CLOT</v>
          </cell>
          <cell r="M23" t="str">
            <v>05 63 35 35 18</v>
          </cell>
          <cell r="N23" t="str">
            <v>lagrandepharmacie81@orange.fr</v>
          </cell>
        </row>
        <row r="24">
          <cell r="A24">
            <v>2279870</v>
          </cell>
          <cell r="B24" t="str">
            <v xml:space="preserve">PHARMACIE CORSY </v>
          </cell>
          <cell r="C24">
            <v>1</v>
          </cell>
          <cell r="D24" t="str">
            <v>MARQUE BLANCHE</v>
          </cell>
          <cell r="F24">
            <v>685</v>
          </cell>
          <cell r="G24" t="str">
            <v>Avenue Jean DELMAS</v>
          </cell>
          <cell r="H24">
            <v>13090</v>
          </cell>
          <cell r="I24" t="str">
            <v>AIX EN PROVENCE</v>
          </cell>
          <cell r="J24" t="str">
            <v>533556346</v>
          </cell>
          <cell r="L24" t="str">
            <v>Mme CHAYIA</v>
          </cell>
          <cell r="M24" t="str">
            <v>04 42 64 46 82</v>
          </cell>
          <cell r="N24" t="str">
            <v>charlottechayia@hotmail.fr</v>
          </cell>
        </row>
        <row r="25">
          <cell r="A25">
            <v>2246007</v>
          </cell>
          <cell r="B25" t="str">
            <v>PHARMACIE D’AUBAIS</v>
          </cell>
          <cell r="C25">
            <v>1</v>
          </cell>
          <cell r="D25" t="str">
            <v>MARQUE BLANCHE</v>
          </cell>
          <cell r="F25">
            <v>24</v>
          </cell>
          <cell r="G25" t="str">
            <v xml:space="preserve">Avenue E. Léonard </v>
          </cell>
          <cell r="H25">
            <v>30250</v>
          </cell>
          <cell r="I25" t="str">
            <v>AUBAIS</v>
          </cell>
          <cell r="J25" t="str">
            <v>750261034</v>
          </cell>
          <cell r="K25">
            <v>302006218</v>
          </cell>
          <cell r="L25" t="str">
            <v>Mr Bertrand PAGES</v>
          </cell>
          <cell r="M25" t="str">
            <v>04-66-80-72,42</v>
          </cell>
          <cell r="N25" t="str">
            <v>pharma.aubais@gmail.com</v>
          </cell>
        </row>
        <row r="26">
          <cell r="A26">
            <v>2283227</v>
          </cell>
          <cell r="B26" t="str">
            <v>PHARMACIE D’ODYSSEUM (LA GRANDE)</v>
          </cell>
          <cell r="C26">
            <v>1</v>
          </cell>
          <cell r="D26" t="str">
            <v>PLANETE</v>
          </cell>
          <cell r="F26">
            <v>2</v>
          </cell>
          <cell r="G26" t="str">
            <v>Place de Lisbonne CC ODYSSEUM</v>
          </cell>
          <cell r="H26">
            <v>34000</v>
          </cell>
          <cell r="I26" t="str">
            <v>MONTPELLIER</v>
          </cell>
          <cell r="J26" t="str">
            <v>518866835</v>
          </cell>
          <cell r="K26">
            <v>342027125</v>
          </cell>
          <cell r="L26" t="str">
            <v xml:space="preserve"> Mme Malvina PAGES</v>
          </cell>
          <cell r="M26" t="str">
            <v>04-67-10-89-09</v>
          </cell>
          <cell r="N26" t="str">
            <v>directionpharmacieodysseum@gmail.com</v>
          </cell>
        </row>
        <row r="27">
          <cell r="A27">
            <v>2096164</v>
          </cell>
          <cell r="B27" t="str">
            <v>PHARMACIE DE BARJAC</v>
          </cell>
          <cell r="C27">
            <v>1</v>
          </cell>
          <cell r="D27" t="str">
            <v>MARQUE BLANCHE</v>
          </cell>
          <cell r="F27" t="str">
            <v>-</v>
          </cell>
          <cell r="G27" t="str">
            <v>Avenue JEAN TASSY</v>
          </cell>
          <cell r="H27">
            <v>30430</v>
          </cell>
          <cell r="I27" t="str">
            <v>BARJAC</v>
          </cell>
          <cell r="J27" t="str">
            <v>333 019 156</v>
          </cell>
          <cell r="L27" t="str">
            <v>Severine BARLE</v>
          </cell>
          <cell r="M27" t="str">
            <v>04 66 24 50 71</v>
          </cell>
          <cell r="N27" t="str">
            <v>pharmaciebarjac@gmail.com</v>
          </cell>
        </row>
        <row r="28">
          <cell r="A28">
            <v>2000914</v>
          </cell>
          <cell r="B28" t="str">
            <v xml:space="preserve">PHARMACIE DE BOUCONNE </v>
          </cell>
          <cell r="C28">
            <v>1</v>
          </cell>
          <cell r="D28" t="str">
            <v>MARQUE BLANCHE</v>
          </cell>
          <cell r="E28">
            <v>43101</v>
          </cell>
          <cell r="F28" t="str">
            <v>-</v>
          </cell>
          <cell r="G28" t="str">
            <v>Route de Toulouse</v>
          </cell>
          <cell r="H28">
            <v>31820</v>
          </cell>
          <cell r="I28" t="str">
            <v>PIBRAC</v>
          </cell>
          <cell r="J28" t="str">
            <v>808 410 211</v>
          </cell>
          <cell r="L28" t="str">
            <v>Mr Jean-Philippe VERA</v>
          </cell>
          <cell r="M28" t="str">
            <v>05 61 86 09 48</v>
          </cell>
          <cell r="N28" t="str">
            <v>pharmaciebouconne@gmail.com</v>
          </cell>
        </row>
        <row r="29">
          <cell r="A29">
            <v>2018065</v>
          </cell>
          <cell r="B29" t="str">
            <v>PHARMACIE DE CAPESTANG</v>
          </cell>
          <cell r="C29">
            <v>1</v>
          </cell>
          <cell r="D29" t="str">
            <v>MARQUE BLANCHE</v>
          </cell>
          <cell r="F29">
            <v>6</v>
          </cell>
          <cell r="G29" t="str">
            <v>Rue Jean JAURES</v>
          </cell>
          <cell r="H29">
            <v>34310</v>
          </cell>
          <cell r="I29" t="str">
            <v>CAPESTANG</v>
          </cell>
          <cell r="J29" t="str">
            <v>821774940</v>
          </cell>
          <cell r="K29">
            <v>340008093</v>
          </cell>
          <cell r="L29" t="str">
            <v>Mrs J. BOUDAUD et H. BRUSCHET</v>
          </cell>
          <cell r="M29" t="str">
            <v xml:space="preserve">04 67 93 31 42 </v>
          </cell>
          <cell r="N29" t="str">
            <v>pharmaciedecapestang@gmail.com</v>
          </cell>
        </row>
        <row r="30">
          <cell r="A30">
            <v>2095857</v>
          </cell>
          <cell r="B30" t="str">
            <v>PHARMACIE DE CLAVIERES</v>
          </cell>
          <cell r="C30">
            <v>1</v>
          </cell>
          <cell r="D30" t="str">
            <v>MARQUE BLANCHE</v>
          </cell>
          <cell r="E30">
            <v>43174</v>
          </cell>
          <cell r="F30" t="str">
            <v>-</v>
          </cell>
          <cell r="G30" t="str">
            <v>Espace Clavières</v>
          </cell>
          <cell r="H30">
            <v>30100</v>
          </cell>
          <cell r="I30" t="str">
            <v>ALES</v>
          </cell>
          <cell r="J30" t="str">
            <v>523 707 578</v>
          </cell>
          <cell r="L30" t="str">
            <v>MR Guillaume JOUTARD</v>
          </cell>
          <cell r="M30" t="str">
            <v>04 66 30 12 86</v>
          </cell>
          <cell r="N30" t="str">
            <v>gjoutard@hotmail.com</v>
          </cell>
        </row>
        <row r="31">
          <cell r="A31">
            <v>2021167</v>
          </cell>
          <cell r="B31" t="str">
            <v>PHARMACIE DE DAMPARIS</v>
          </cell>
          <cell r="C31">
            <v>1</v>
          </cell>
          <cell r="D31" t="str">
            <v>MARQUE BLANCHE</v>
          </cell>
          <cell r="E31">
            <v>43191</v>
          </cell>
          <cell r="F31">
            <v>33</v>
          </cell>
          <cell r="G31" t="str">
            <v>Rue de Dole</v>
          </cell>
          <cell r="H31">
            <v>39500</v>
          </cell>
          <cell r="I31" t="str">
            <v>DAMPARIS</v>
          </cell>
          <cell r="J31" t="str">
            <v>817 421 795</v>
          </cell>
          <cell r="L31" t="str">
            <v>MR RAFFOURT &amp; MME ROUSSEL</v>
          </cell>
          <cell r="M31" t="str">
            <v>03 84 71 43 83</v>
          </cell>
          <cell r="N31" t="str">
            <v>pharmaciededamparis@gmail.com</v>
          </cell>
        </row>
        <row r="32">
          <cell r="A32">
            <v>2043919</v>
          </cell>
          <cell r="B32" t="str">
            <v>PHARMACIE DE L ECLUSE</v>
          </cell>
          <cell r="C32">
            <v>1</v>
          </cell>
          <cell r="D32" t="str">
            <v>PLANETE</v>
          </cell>
          <cell r="F32" t="str">
            <v>-</v>
          </cell>
          <cell r="G32" t="str">
            <v>Ancienne Route St Paul Trois Chateaux C.C. LECLERC</v>
          </cell>
          <cell r="H32">
            <v>84500</v>
          </cell>
          <cell r="I32" t="str">
            <v>BOLLENE</v>
          </cell>
          <cell r="J32" t="str">
            <v>383050788</v>
          </cell>
          <cell r="K32">
            <v>840014054</v>
          </cell>
          <cell r="L32" t="str">
            <v>Mrs BOYER Patrice et Denis REMIA</v>
          </cell>
          <cell r="M32" t="str">
            <v>04 90 40 09 20</v>
          </cell>
          <cell r="N32" t="str">
            <v>dremia@club-internet.fr</v>
          </cell>
        </row>
        <row r="33">
          <cell r="A33">
            <v>2018259</v>
          </cell>
          <cell r="B33" t="str">
            <v>PHARMACIE DE L EUROPE</v>
          </cell>
          <cell r="C33">
            <v>1</v>
          </cell>
          <cell r="D33" t="str">
            <v>MARKET</v>
          </cell>
          <cell r="F33">
            <v>517</v>
          </cell>
          <cell r="G33" t="str">
            <v>Avenue de l'Europe</v>
          </cell>
          <cell r="H33">
            <v>34280</v>
          </cell>
          <cell r="I33" t="str">
            <v>LA GRANDE MOTTE</v>
          </cell>
          <cell r="J33" t="str">
            <v>309965994</v>
          </cell>
          <cell r="L33" t="str">
            <v>Mme Christine-Marie DELMAS</v>
          </cell>
          <cell r="N33" t="str">
            <v>pharmacie-de-l-europe@wanadoo.fr</v>
          </cell>
        </row>
        <row r="34">
          <cell r="A34">
            <v>2096604</v>
          </cell>
          <cell r="B34" t="str">
            <v>PHARMACIE DE LA 113</v>
          </cell>
          <cell r="C34">
            <v>1</v>
          </cell>
          <cell r="D34" t="str">
            <v>MARKET</v>
          </cell>
          <cell r="F34">
            <v>37</v>
          </cell>
          <cell r="G34" t="str">
            <v>Rue de l'Aubepin CC Intermarché</v>
          </cell>
          <cell r="H34">
            <v>30450</v>
          </cell>
          <cell r="I34" t="str">
            <v>MILHAUD</v>
          </cell>
          <cell r="J34" t="str">
            <v>530631738</v>
          </cell>
          <cell r="K34">
            <v>302006051</v>
          </cell>
          <cell r="L34" t="str">
            <v>Mrs Arnaud et Adrien FOURIE</v>
          </cell>
          <cell r="M34" t="str">
            <v>04 66 74 13 99</v>
          </cell>
          <cell r="N34" t="str">
            <v>adrien.fourie@orange.fr</v>
          </cell>
        </row>
        <row r="35">
          <cell r="A35">
            <v>2002868</v>
          </cell>
          <cell r="B35" t="str">
            <v>PHARMACIE DE LA DOMITIENNE SNC</v>
          </cell>
          <cell r="C35">
            <v>1</v>
          </cell>
          <cell r="D35" t="str">
            <v>MARKET</v>
          </cell>
          <cell r="F35" t="str">
            <v>-</v>
          </cell>
          <cell r="G35" t="str">
            <v>Le Port</v>
          </cell>
          <cell r="H35">
            <v>34440</v>
          </cell>
          <cell r="I35" t="str">
            <v xml:space="preserve">COLOMBIERS </v>
          </cell>
          <cell r="J35" t="str">
            <v>381533462</v>
          </cell>
          <cell r="K35">
            <v>342027315</v>
          </cell>
          <cell r="L35" t="str">
            <v>Mr DE GINESTET et CASTEL</v>
          </cell>
          <cell r="M35" t="str">
            <v>04 67 37 63 14 </v>
          </cell>
          <cell r="N35" t="str">
            <v>ph.domi@wanadoo.fr</v>
          </cell>
        </row>
        <row r="36">
          <cell r="A36">
            <v>2265805</v>
          </cell>
          <cell r="B36" t="str">
            <v>PHARMACIE DE LA DURANNE</v>
          </cell>
          <cell r="C36">
            <v>1</v>
          </cell>
          <cell r="D36" t="str">
            <v>MARKET</v>
          </cell>
          <cell r="F36">
            <v>210</v>
          </cell>
          <cell r="G36" t="str">
            <v>Avenue du Grand VALLAT - LES MILLES</v>
          </cell>
          <cell r="H36">
            <v>13100</v>
          </cell>
          <cell r="I36" t="str">
            <v>AIX EN PROVENCE</v>
          </cell>
          <cell r="J36" t="str">
            <v>752913210</v>
          </cell>
          <cell r="K36">
            <v>132040767</v>
          </cell>
          <cell r="L36" t="str">
            <v>Mr Philippe GASSER</v>
          </cell>
          <cell r="M36" t="str">
            <v>04 42 26 02 18</v>
          </cell>
          <cell r="N36" t="str">
            <v>pharmaciedeladuranne@gmail.com</v>
          </cell>
        </row>
        <row r="37">
          <cell r="A37">
            <v>2107694</v>
          </cell>
          <cell r="B37" t="str">
            <v>PHARMACIE DE LA FONETTE</v>
          </cell>
          <cell r="C37">
            <v>1</v>
          </cell>
          <cell r="D37" t="str">
            <v>MARQUE BLANCHE</v>
          </cell>
          <cell r="F37">
            <v>38</v>
          </cell>
          <cell r="G37" t="str">
            <v>Rue de Metz</v>
          </cell>
          <cell r="H37">
            <v>34230</v>
          </cell>
          <cell r="I37" t="str">
            <v>PAULHAN</v>
          </cell>
          <cell r="J37" t="str">
            <v>445344849</v>
          </cell>
          <cell r="L37" t="str">
            <v>Mr Teddy HEU</v>
          </cell>
          <cell r="M37" t="str">
            <v>04 67 25 00 45</v>
          </cell>
          <cell r="N37" t="str">
            <v>pharmaciedelafonette@gmail.com</v>
          </cell>
        </row>
        <row r="38">
          <cell r="A38">
            <v>2043657</v>
          </cell>
          <cell r="B38" t="str">
            <v>PHARMACIE DE LA LIBERTE</v>
          </cell>
          <cell r="C38">
            <v>1</v>
          </cell>
          <cell r="D38" t="str">
            <v>MARKET</v>
          </cell>
          <cell r="F38">
            <v>277</v>
          </cell>
          <cell r="G38" t="str">
            <v>Place de la Liberté</v>
          </cell>
          <cell r="H38">
            <v>83000</v>
          </cell>
          <cell r="I38" t="str">
            <v>TOULON</v>
          </cell>
          <cell r="J38" t="str">
            <v>480670710</v>
          </cell>
          <cell r="L38" t="str">
            <v>Mrs IFTICENE Nazim et REY Alain</v>
          </cell>
          <cell r="M38" t="str">
            <v>04 94 92 20 25</v>
          </cell>
          <cell r="N38" t="str">
            <v>nazim.ifticene@gmail.com</v>
          </cell>
        </row>
        <row r="39">
          <cell r="A39">
            <v>2171204</v>
          </cell>
          <cell r="B39" t="str">
            <v>PHARMACIE DE LA MARINADE</v>
          </cell>
          <cell r="C39">
            <v>1</v>
          </cell>
          <cell r="D39" t="str">
            <v>MARQUE BLANCHE</v>
          </cell>
          <cell r="F39">
            <v>10</v>
          </cell>
          <cell r="G39" t="str">
            <v>Bis Avenue de la Côte Vermeille</v>
          </cell>
          <cell r="H39">
            <v>66250</v>
          </cell>
          <cell r="I39" t="str">
            <v>ST LAURENT DE LA SALANQUE</v>
          </cell>
          <cell r="J39" t="str">
            <v>442878971</v>
          </cell>
          <cell r="L39" t="str">
            <v>Mr CASTRE et Mr DECOURT</v>
          </cell>
          <cell r="M39" t="str">
            <v>04 68 28 63 63</v>
          </cell>
          <cell r="N39" t="str">
            <v>phielamarinade@gmail.com</v>
          </cell>
        </row>
        <row r="40">
          <cell r="A40">
            <v>2006217</v>
          </cell>
          <cell r="B40" t="str">
            <v xml:space="preserve">PHARMACIE DE LA MONTAGNETTE </v>
          </cell>
          <cell r="C40">
            <v>1</v>
          </cell>
          <cell r="D40" t="str">
            <v>MARKET</v>
          </cell>
          <cell r="F40" t="str">
            <v>-</v>
          </cell>
          <cell r="G40" t="str">
            <v>Rue Auguste Chabaud</v>
          </cell>
          <cell r="H40">
            <v>13150</v>
          </cell>
          <cell r="I40" t="str">
            <v>TARASCON</v>
          </cell>
          <cell r="L40" t="str">
            <v xml:space="preserve">DELPECH Chloe 
ROLLIN Charlotte </v>
          </cell>
          <cell r="M40" t="str">
            <v>04 90 91 17 74</v>
          </cell>
          <cell r="N40" t="str">
            <v>chloedelpech@gmail.com</v>
          </cell>
        </row>
        <row r="41">
          <cell r="A41">
            <v>2106088</v>
          </cell>
          <cell r="B41" t="str">
            <v>PHARMACIE DE LA PISCINE</v>
          </cell>
          <cell r="C41">
            <v>1</v>
          </cell>
          <cell r="D41" t="str">
            <v>PLANETE</v>
          </cell>
          <cell r="E41">
            <v>43374</v>
          </cell>
          <cell r="F41">
            <v>55</v>
          </cell>
          <cell r="G41" t="str">
            <v>Avenue de Sete</v>
          </cell>
          <cell r="H41">
            <v>34300</v>
          </cell>
          <cell r="I41" t="str">
            <v>AGDE</v>
          </cell>
          <cell r="L41" t="str">
            <v>MME PIERUCCI LAURA</v>
          </cell>
          <cell r="M41" t="str">
            <v>04 67 21 22 54</v>
          </cell>
          <cell r="N41" t="str">
            <v>pharmacie.delapiscine@gmail.com</v>
          </cell>
        </row>
        <row r="42">
          <cell r="A42">
            <v>2117587</v>
          </cell>
          <cell r="B42" t="str">
            <v>PHARMACIE DE LA PLACE</v>
          </cell>
          <cell r="C42">
            <v>1</v>
          </cell>
          <cell r="D42" t="str">
            <v>MARQUE BLANCHE</v>
          </cell>
          <cell r="E42">
            <v>43374</v>
          </cell>
          <cell r="F42">
            <v>14</v>
          </cell>
          <cell r="G42" t="str">
            <v>Place Paul Doumer</v>
          </cell>
          <cell r="H42">
            <v>38450</v>
          </cell>
          <cell r="I42" t="str">
            <v>HEYRIEUX</v>
          </cell>
          <cell r="J42" t="str">
            <v>842243693</v>
          </cell>
          <cell r="L42" t="str">
            <v>MME AMELIE VAILLANT</v>
          </cell>
          <cell r="M42" t="str">
            <v>09 52 39 18 11</v>
          </cell>
          <cell r="N42" t="str">
            <v>vaillant.amelie@orange.fr</v>
          </cell>
        </row>
        <row r="43">
          <cell r="A43">
            <v>2115878</v>
          </cell>
          <cell r="B43" t="str">
            <v>PHARMACIE DE L'AVENUE</v>
          </cell>
          <cell r="C43">
            <v>1</v>
          </cell>
          <cell r="D43" t="str">
            <v>MARQUE BLANCHE</v>
          </cell>
          <cell r="E43">
            <v>43374</v>
          </cell>
          <cell r="F43">
            <v>44</v>
          </cell>
          <cell r="G43" t="str">
            <v>Avenue Maréchal Leclerc</v>
          </cell>
          <cell r="H43">
            <v>38540</v>
          </cell>
          <cell r="I43" t="str">
            <v>HEYRIEUX</v>
          </cell>
          <cell r="J43" t="str">
            <v>842243693</v>
          </cell>
          <cell r="L43" t="str">
            <v>MR ROMAIN BOASIS</v>
          </cell>
          <cell r="M43" t="str">
            <v>04 78 40 00 02</v>
          </cell>
          <cell r="N43" t="str">
            <v>romainboasis@gmail.com</v>
          </cell>
        </row>
        <row r="44">
          <cell r="A44">
            <v>2252424</v>
          </cell>
          <cell r="B44" t="str">
            <v>PHARMACIE DE L'OLIVIER</v>
          </cell>
          <cell r="C44">
            <v>1</v>
          </cell>
          <cell r="D44" t="str">
            <v>PLANETE</v>
          </cell>
          <cell r="F44">
            <v>2</v>
          </cell>
          <cell r="G44" t="str">
            <v>Bd GAMBETTA</v>
          </cell>
          <cell r="H44">
            <v>34800</v>
          </cell>
          <cell r="I44" t="str">
            <v>CLERMONT L'HERAULT</v>
          </cell>
          <cell r="J44" t="str">
            <v>448935718</v>
          </cell>
          <cell r="L44" t="str">
            <v>Mme AZEMAR Martine</v>
          </cell>
          <cell r="M44" t="str">
            <v>04 67 96 00 06</v>
          </cell>
          <cell r="N44" t="str">
            <v>pharmacie.l-olivier@wanadoo.fr</v>
          </cell>
        </row>
        <row r="45">
          <cell r="A45">
            <v>2014029</v>
          </cell>
          <cell r="B45" t="str">
            <v>PHARMACIE DE PORT CAMARGUE</v>
          </cell>
          <cell r="C45">
            <v>1</v>
          </cell>
          <cell r="D45" t="str">
            <v>MARQUE BLANCHE</v>
          </cell>
          <cell r="F45">
            <v>8</v>
          </cell>
          <cell r="G45" t="str">
            <v>Avenue Jean Lasserre CC 2000 Le Trimaran</v>
          </cell>
          <cell r="H45">
            <v>30240</v>
          </cell>
          <cell r="I45" t="str">
            <v>PORT CAMARGUE</v>
          </cell>
          <cell r="J45" t="str">
            <v>790157028</v>
          </cell>
          <cell r="K45">
            <v>302005806</v>
          </cell>
          <cell r="L45" t="str">
            <v>Mme Stéphanie ESCOJIDO &amp; Mr Christian JANNEL</v>
          </cell>
          <cell r="M45" t="str">
            <v>04-66-51-42-55</v>
          </cell>
          <cell r="N45" t="str">
            <v>pharmacieportcamargue@offisecure.com</v>
          </cell>
        </row>
        <row r="46">
          <cell r="A46">
            <v>2164553</v>
          </cell>
          <cell r="B46" t="str">
            <v>PHARMACIE DE QUENTOVIC</v>
          </cell>
          <cell r="C46">
            <v>1</v>
          </cell>
          <cell r="D46" t="str">
            <v>MARQUE BLANCHE</v>
          </cell>
          <cell r="F46">
            <v>44</v>
          </cell>
          <cell r="G46" t="str">
            <v>Rue de Calais</v>
          </cell>
          <cell r="H46">
            <v>62520</v>
          </cell>
          <cell r="I46" t="str">
            <v>LE TOUQUET</v>
          </cell>
          <cell r="J46" t="str">
            <v>804367456</v>
          </cell>
          <cell r="L46" t="str">
            <v>MR et MME RENAUX</v>
          </cell>
          <cell r="M46" t="str">
            <v xml:space="preserve">03 21 05 24 70 </v>
          </cell>
          <cell r="N46" t="str">
            <v>pharmacie.renaux@gmail.com</v>
          </cell>
        </row>
        <row r="47">
          <cell r="A47">
            <v>2271599</v>
          </cell>
          <cell r="B47" t="str">
            <v>PHARMACIE DES 3 VALLEES</v>
          </cell>
          <cell r="C47">
            <v>1</v>
          </cell>
          <cell r="D47" t="str">
            <v>MARQUE BLANCHE</v>
          </cell>
          <cell r="F47">
            <v>25</v>
          </cell>
          <cell r="G47" t="str">
            <v>Avenue du Onze Novembre</v>
          </cell>
          <cell r="H47" t="str">
            <v>07800</v>
          </cell>
          <cell r="I47" t="str">
            <v>LA VOULTE SUR RHONE</v>
          </cell>
          <cell r="J47" t="str">
            <v>314 036 831</v>
          </cell>
          <cell r="L47" t="str">
            <v xml:space="preserve">Mr Pierre LOCHET </v>
          </cell>
          <cell r="M47" t="str">
            <v>04 75 62 01 01</v>
          </cell>
          <cell r="N47" t="str">
            <v>pierre.lochet@gmail.com</v>
          </cell>
        </row>
        <row r="48">
          <cell r="A48">
            <v>2177541</v>
          </cell>
          <cell r="B48" t="str">
            <v>PHARMACIE DES ALLAGNIERS</v>
          </cell>
          <cell r="C48">
            <v>1</v>
          </cell>
          <cell r="D48" t="str">
            <v>MARQUE BLANCHE</v>
          </cell>
          <cell r="F48">
            <v>28</v>
          </cell>
          <cell r="G48" t="str">
            <v>Avenue de l'Europe</v>
          </cell>
          <cell r="H48">
            <v>69140</v>
          </cell>
          <cell r="I48" t="str">
            <v>RILLIEUX-LA-PAPE</v>
          </cell>
          <cell r="J48" t="str">
            <v>812719763</v>
          </cell>
          <cell r="K48">
            <v>692033731</v>
          </cell>
          <cell r="L48" t="str">
            <v>Mr Mickael ALLOUCH</v>
          </cell>
          <cell r="M48" t="str">
            <v>04 78 88 98 65</v>
          </cell>
          <cell r="N48" t="str">
            <v>mikeallouch@gmail.com</v>
          </cell>
        </row>
        <row r="49">
          <cell r="A49">
            <v>2068928</v>
          </cell>
          <cell r="B49" t="str">
            <v>PHARMACIE DES ATELIERS</v>
          </cell>
          <cell r="C49">
            <v>1</v>
          </cell>
          <cell r="D49" t="str">
            <v>MARQUE BLANCHE</v>
          </cell>
          <cell r="F49">
            <v>10</v>
          </cell>
          <cell r="G49" t="str">
            <v>Place de la Révolution</v>
          </cell>
          <cell r="H49">
            <v>13200</v>
          </cell>
          <cell r="I49" t="str">
            <v>ARLES</v>
          </cell>
          <cell r="J49" t="str">
            <v>837 554 724</v>
          </cell>
          <cell r="K49">
            <v>132081613</v>
          </cell>
          <cell r="L49" t="str">
            <v>MR BURCIA &amp; Mme BLONDIN</v>
          </cell>
          <cell r="M49" t="str">
            <v>04 90 96 04 98</v>
          </cell>
          <cell r="N49" t="str">
            <v xml:space="preserve">phiedesateliers@gmail.com </v>
          </cell>
        </row>
        <row r="50">
          <cell r="A50">
            <v>2034134</v>
          </cell>
          <cell r="B50" t="str">
            <v>PHARMACIE DES BALMES (GRANDE)</v>
          </cell>
          <cell r="C50">
            <v>1</v>
          </cell>
          <cell r="D50" t="str">
            <v>MARKET</v>
          </cell>
          <cell r="F50">
            <v>91</v>
          </cell>
          <cell r="G50" t="str">
            <v>Avenue de Corbetta</v>
          </cell>
          <cell r="H50">
            <v>69960</v>
          </cell>
          <cell r="I50" t="str">
            <v>CORBAS</v>
          </cell>
          <cell r="J50" t="str">
            <v>353895485</v>
          </cell>
          <cell r="K50">
            <v>692033087</v>
          </cell>
          <cell r="L50" t="str">
            <v>Mrs Olivier ABATE &amp; Ignacio CARRICAJO</v>
          </cell>
          <cell r="M50" t="str">
            <v>04 72 50 22 31</v>
          </cell>
          <cell r="N50" t="str">
            <v>pharmaciedesbalmes@orange.fr</v>
          </cell>
        </row>
        <row r="51">
          <cell r="A51">
            <v>2004450</v>
          </cell>
          <cell r="B51" t="str">
            <v>PHARMACIE DES ECOLES</v>
          </cell>
          <cell r="C51">
            <v>1</v>
          </cell>
          <cell r="D51" t="str">
            <v>MARQUE BLANCHE</v>
          </cell>
          <cell r="E51">
            <v>43252</v>
          </cell>
          <cell r="F51">
            <v>5</v>
          </cell>
          <cell r="G51" t="str">
            <v>Bld Chateaudun</v>
          </cell>
          <cell r="H51">
            <v>11200</v>
          </cell>
          <cell r="I51" t="str">
            <v>LEZIGNAN CORBIERES</v>
          </cell>
          <cell r="J51" t="str">
            <v>112030000</v>
          </cell>
          <cell r="L51" t="str">
            <v>MR ET MME TANGUY</v>
          </cell>
          <cell r="M51" t="str">
            <v xml:space="preserve">04 68 27 02 08 </v>
          </cell>
          <cell r="N51" t="str">
            <v>pharmacietanguy@gmail.com</v>
          </cell>
        </row>
        <row r="52">
          <cell r="A52">
            <v>2177515</v>
          </cell>
          <cell r="B52" t="str">
            <v>PHARMACIE DES LUMIERES</v>
          </cell>
          <cell r="C52">
            <v>1</v>
          </cell>
          <cell r="D52" t="str">
            <v>MARQUE BLANCHE</v>
          </cell>
          <cell r="F52">
            <v>67</v>
          </cell>
          <cell r="G52" t="str">
            <v>Rue de la République</v>
          </cell>
          <cell r="H52">
            <v>69330</v>
          </cell>
          <cell r="I52" t="str">
            <v>MEYZIEU</v>
          </cell>
          <cell r="J52" t="str">
            <v>803631464</v>
          </cell>
          <cell r="L52" t="str">
            <v>Mmes Joséphine RICHEZ &amp; Caroline PELON</v>
          </cell>
          <cell r="M52" t="str">
            <v xml:space="preserve">04 78 31 54 64 </v>
          </cell>
          <cell r="N52" t="str">
            <v>phiedeslumieres@gmail.com</v>
          </cell>
        </row>
        <row r="53">
          <cell r="A53">
            <v>2251588</v>
          </cell>
          <cell r="B53" t="str">
            <v>PHARMACIE DES MOULIERES</v>
          </cell>
          <cell r="C53">
            <v>1</v>
          </cell>
          <cell r="D53" t="str">
            <v>PLANETE</v>
          </cell>
          <cell r="F53" t="str">
            <v>-</v>
          </cell>
          <cell r="G53" t="str">
            <v>C.Cial INTERMARCHE</v>
          </cell>
          <cell r="H53">
            <v>13105</v>
          </cell>
          <cell r="I53" t="str">
            <v>MIMET</v>
          </cell>
          <cell r="J53" t="str">
            <v>414464354</v>
          </cell>
          <cell r="L53" t="str">
            <v>Mr MIGHIRIAN</v>
          </cell>
          <cell r="M53" t="str">
            <v>04 42 51 25 85</v>
          </cell>
          <cell r="N53" t="str">
            <v>pharmi@wanadoo.fr</v>
          </cell>
        </row>
        <row r="54">
          <cell r="A54">
            <v>2200397</v>
          </cell>
          <cell r="B54" t="str">
            <v xml:space="preserve">PHARMACIE DES ORMES </v>
          </cell>
          <cell r="C54">
            <v>1</v>
          </cell>
          <cell r="D54" t="str">
            <v>MARQUE BLANCHE</v>
          </cell>
          <cell r="E54">
            <v>43374</v>
          </cell>
          <cell r="F54">
            <v>95</v>
          </cell>
          <cell r="G54" t="str">
            <v>Rue des Ormes</v>
          </cell>
          <cell r="H54">
            <v>77515</v>
          </cell>
          <cell r="I54" t="str">
            <v>FAREMOUTIERS</v>
          </cell>
          <cell r="J54" t="str">
            <v>794 141 176</v>
          </cell>
          <cell r="L54" t="str">
            <v>MME AGNES HORTA
MME EMILIE JOURDAIN</v>
          </cell>
          <cell r="M54" t="str">
            <v>01 64 04 20 62</v>
          </cell>
          <cell r="N54" t="str">
            <v>pharmaciedesormes@gmail.com</v>
          </cell>
        </row>
        <row r="55">
          <cell r="A55">
            <v>2046438</v>
          </cell>
          <cell r="B55" t="str">
            <v xml:space="preserve">PHARMACIE DES RESIDENCES MADRID
</v>
          </cell>
          <cell r="C55">
            <v>1</v>
          </cell>
          <cell r="D55" t="str">
            <v>MARQUE BLANCHE</v>
          </cell>
          <cell r="E55">
            <v>43186</v>
          </cell>
          <cell r="F55">
            <v>2</v>
          </cell>
          <cell r="G55" t="str">
            <v>Rue de Madrid</v>
          </cell>
          <cell r="H55">
            <v>90000</v>
          </cell>
          <cell r="I55" t="str">
            <v>BELFORT</v>
          </cell>
          <cell r="J55" t="str">
            <v>438384737</v>
          </cell>
          <cell r="L55" t="str">
            <v>MME PENIN ET MR MAILLARDAUX</v>
          </cell>
          <cell r="M55" t="str">
            <v>03 84 21 16 10</v>
          </cell>
          <cell r="N55" t="str">
            <v>pharmaciedesresidencesmadrid@gmail.com</v>
          </cell>
        </row>
        <row r="56">
          <cell r="A56">
            <v>2014207</v>
          </cell>
          <cell r="B56" t="str">
            <v xml:space="preserve">PHARMACIE DES SABLAS </v>
          </cell>
          <cell r="C56">
            <v>1</v>
          </cell>
          <cell r="D56" t="str">
            <v>MARKET</v>
          </cell>
          <cell r="F56" t="str">
            <v>-</v>
          </cell>
          <cell r="G56" t="str">
            <v>Route d'ALES C.Cial Les SABLAS</v>
          </cell>
          <cell r="H56">
            <v>30700</v>
          </cell>
          <cell r="I56" t="str">
            <v>MONTAREN SAINT MEDIERS</v>
          </cell>
          <cell r="J56" t="str">
            <v>452402472</v>
          </cell>
          <cell r="K56">
            <v>302005210</v>
          </cell>
          <cell r="L56" t="str">
            <v>Mme C.PAYAN et Mr J. REGNIERS</v>
          </cell>
          <cell r="M56" t="str">
            <v>04 66 22 66 89</v>
          </cell>
          <cell r="N56" t="str">
            <v>pharmacielessablas@perso.alliadis.net</v>
          </cell>
        </row>
        <row r="57">
          <cell r="A57">
            <v>2220806</v>
          </cell>
          <cell r="B57" t="str">
            <v xml:space="preserve">PHARMACIE DES SOURCES </v>
          </cell>
          <cell r="C57">
            <v>1</v>
          </cell>
          <cell r="D57" t="str">
            <v>MARQUE BLANCHE</v>
          </cell>
          <cell r="E57">
            <v>43346</v>
          </cell>
          <cell r="F57">
            <v>80</v>
          </cell>
          <cell r="G57" t="str">
            <v>Place du Général de Gaulle</v>
          </cell>
          <cell r="H57">
            <v>88800</v>
          </cell>
          <cell r="I57" t="str">
            <v>VITTEL</v>
          </cell>
          <cell r="J57" t="str">
            <v>510 675 770</v>
          </cell>
          <cell r="L57" t="str">
            <v>MR JEAN-DAMIEN PICAUT</v>
          </cell>
          <cell r="M57" t="str">
            <v>03 29 08 14 57</v>
          </cell>
          <cell r="N57" t="str">
            <v xml:space="preserve">jdpicaut@hotmail.fr </v>
          </cell>
        </row>
        <row r="58">
          <cell r="A58">
            <v>2288639</v>
          </cell>
          <cell r="B58" t="str">
            <v>PHARMACIE DES TROIS GRACES (LA GRANDE)</v>
          </cell>
          <cell r="C58">
            <v>1</v>
          </cell>
          <cell r="D58" t="str">
            <v>PLANETE</v>
          </cell>
          <cell r="F58">
            <v>12</v>
          </cell>
          <cell r="G58" t="str">
            <v>Rue de Bourgogne</v>
          </cell>
          <cell r="H58">
            <v>42300</v>
          </cell>
          <cell r="I58" t="str">
            <v>ROANNE</v>
          </cell>
          <cell r="J58" t="str">
            <v>800326449</v>
          </cell>
          <cell r="K58">
            <v>422011734</v>
          </cell>
          <cell r="L58" t="str">
            <v>Mr Alexandre BRASSART</v>
          </cell>
          <cell r="M58" t="str">
            <v>04-77-71-89-81</v>
          </cell>
          <cell r="N58" t="str">
            <v>a.brassart.ab@gmail.com</v>
          </cell>
        </row>
        <row r="59">
          <cell r="A59">
            <v>2043149</v>
          </cell>
          <cell r="B59" t="str">
            <v>PHARMACIE DIBO TROIN</v>
          </cell>
          <cell r="C59">
            <v>1</v>
          </cell>
          <cell r="D59" t="str">
            <v>MARQUE BLANCHE</v>
          </cell>
          <cell r="F59">
            <v>62</v>
          </cell>
          <cell r="G59" t="str">
            <v>Rue Général de Gaulle</v>
          </cell>
          <cell r="H59">
            <v>83600</v>
          </cell>
          <cell r="I59" t="str">
            <v>FREJUS</v>
          </cell>
          <cell r="J59" t="str">
            <v>801507302</v>
          </cell>
          <cell r="K59">
            <v>832010300</v>
          </cell>
          <cell r="L59" t="str">
            <v>Mrs DIBO Nicolas &amp; Thomas TROIN</v>
          </cell>
          <cell r="M59" t="str">
            <v>04 94 51 28 98</v>
          </cell>
          <cell r="N59" t="str">
            <v>pharmacieprovencale@yahoo.fr</v>
          </cell>
        </row>
        <row r="60">
          <cell r="A60">
            <v>2000016</v>
          </cell>
          <cell r="B60" t="str">
            <v>PHARMACIE DU CARREFOUR</v>
          </cell>
          <cell r="C60">
            <v>1</v>
          </cell>
          <cell r="D60" t="str">
            <v>PLANETE</v>
          </cell>
          <cell r="E60">
            <v>43101</v>
          </cell>
          <cell r="F60" t="str">
            <v>-</v>
          </cell>
          <cell r="G60" t="str">
            <v>Boulevard Charles De Gaulle</v>
          </cell>
          <cell r="H60" t="str">
            <v>01000</v>
          </cell>
          <cell r="I60" t="str">
            <v>BOURG EN BRESSE</v>
          </cell>
          <cell r="J60" t="str">
            <v>513 468 033</v>
          </cell>
          <cell r="L60" t="str">
            <v>Maud PUGEAT</v>
          </cell>
          <cell r="M60" t="str">
            <v>04 74 45 22 82</v>
          </cell>
          <cell r="N60" t="str">
            <v>phie.carrefour@free.fr</v>
          </cell>
        </row>
        <row r="61">
          <cell r="A61">
            <v>2070696</v>
          </cell>
          <cell r="B61" t="str">
            <v>PHARMACIE DU CENTRE</v>
          </cell>
          <cell r="C61">
            <v>1</v>
          </cell>
          <cell r="D61" t="str">
            <v>MARQUE BLANCHE</v>
          </cell>
          <cell r="F61">
            <v>56</v>
          </cell>
          <cell r="G61" t="str">
            <v>Avenue Charles de Gaulle</v>
          </cell>
          <cell r="H61">
            <v>13122</v>
          </cell>
          <cell r="I61" t="str">
            <v>VENTABREN</v>
          </cell>
          <cell r="J61" t="str">
            <v>823744875</v>
          </cell>
          <cell r="K61">
            <v>132048687</v>
          </cell>
          <cell r="L61" t="str">
            <v>Mr GASSER</v>
          </cell>
          <cell r="M61" t="str">
            <v>04 42 28 75 87</v>
          </cell>
          <cell r="N61" t="str">
            <v>kamille.g@live.fr</v>
          </cell>
        </row>
        <row r="62">
          <cell r="A62">
            <v>2004282</v>
          </cell>
          <cell r="B62" t="str">
            <v>PHARMACIE DU CENTRE</v>
          </cell>
          <cell r="C62">
            <v>1</v>
          </cell>
          <cell r="D62" t="str">
            <v>MARQUE BLANCHE</v>
          </cell>
          <cell r="F62">
            <v>8</v>
          </cell>
          <cell r="G62" t="str">
            <v>Place de la Victoire</v>
          </cell>
          <cell r="H62">
            <v>34150</v>
          </cell>
          <cell r="I62" t="str">
            <v>GIGNAC</v>
          </cell>
          <cell r="J62" t="str">
            <v>534551544</v>
          </cell>
          <cell r="L62" t="str">
            <v>Mr PUY Lionel</v>
          </cell>
          <cell r="M62" t="str">
            <v>04 67 57 52 59</v>
          </cell>
          <cell r="N62" t="str">
            <v>pharma.puytolla@gmail.com</v>
          </cell>
        </row>
        <row r="63">
          <cell r="A63">
            <v>2097812</v>
          </cell>
          <cell r="B63" t="str">
            <v xml:space="preserve">PHARMACIE DU CENTRE </v>
          </cell>
          <cell r="C63">
            <v>1</v>
          </cell>
          <cell r="D63" t="str">
            <v>MARKET</v>
          </cell>
          <cell r="F63" t="str">
            <v>-</v>
          </cell>
          <cell r="G63" t="str">
            <v>Avenue René BOUDON</v>
          </cell>
          <cell r="H63">
            <v>30270</v>
          </cell>
          <cell r="I63" t="str">
            <v>ST JEAN DU GARD</v>
          </cell>
          <cell r="J63" t="str">
            <v>302006572</v>
          </cell>
          <cell r="L63" t="str">
            <v>Mr Simon PELISSIER-COMBESCURE et Mr Pierril LAFITE</v>
          </cell>
          <cell r="M63" t="str">
            <v>04 66 85 10 69</v>
          </cell>
          <cell r="N63" t="str">
            <v>pharmacieducentre30270@gmail.com</v>
          </cell>
        </row>
        <row r="64">
          <cell r="A64">
            <v>2213144</v>
          </cell>
          <cell r="B64" t="str">
            <v xml:space="preserve">PHARMACIE DU CENTRE MAYOL </v>
          </cell>
          <cell r="C64">
            <v>1</v>
          </cell>
          <cell r="D64" t="str">
            <v>MARKET</v>
          </cell>
          <cell r="F64" t="str">
            <v>-</v>
          </cell>
          <cell r="G64" t="str">
            <v>Rue DUTASTA Centre MAYOL</v>
          </cell>
          <cell r="H64">
            <v>83000</v>
          </cell>
          <cell r="I64" t="str">
            <v>TOULON</v>
          </cell>
          <cell r="J64" t="str">
            <v>524712700</v>
          </cell>
          <cell r="K64">
            <v>832009567</v>
          </cell>
          <cell r="L64" t="str">
            <v>Mme Ingrid PORTIER et Mr Marc ROSTAING</v>
          </cell>
          <cell r="M64" t="str">
            <v>04 94 31 00 31</v>
          </cell>
          <cell r="N64" t="str">
            <v>phiemayol@gmail.com</v>
          </cell>
        </row>
        <row r="65">
          <cell r="A65">
            <v>2032289</v>
          </cell>
          <cell r="B65" t="str">
            <v>PHARMACIE DU CHATEAU</v>
          </cell>
          <cell r="C65">
            <v>1</v>
          </cell>
          <cell r="D65" t="str">
            <v>MARQUE BLANCHE</v>
          </cell>
          <cell r="F65">
            <v>33</v>
          </cell>
          <cell r="G65" t="str">
            <v>Avenue Général de Gaulle</v>
          </cell>
          <cell r="H65">
            <v>66600</v>
          </cell>
          <cell r="I65" t="str">
            <v>SALSES LE CHÂTEAU</v>
          </cell>
          <cell r="J65" t="str">
            <v>805301074</v>
          </cell>
          <cell r="K65">
            <v>662004522</v>
          </cell>
          <cell r="L65" t="str">
            <v>Mrs Arnaud JAMME et Youssef AKKARI</v>
          </cell>
          <cell r="M65" t="str">
            <v>04 68 38 60 15</v>
          </cell>
          <cell r="N65" t="str">
            <v>pharmaciedesalses@gmail.com</v>
          </cell>
        </row>
        <row r="66">
          <cell r="A66">
            <v>2005669</v>
          </cell>
          <cell r="B66" t="str">
            <v>PHARMACIE DU CLOS</v>
          </cell>
          <cell r="C66">
            <v>1</v>
          </cell>
          <cell r="D66" t="str">
            <v>MARKET</v>
          </cell>
          <cell r="F66">
            <v>18</v>
          </cell>
          <cell r="G66" t="str">
            <v>Rue Jules FERRY</v>
          </cell>
          <cell r="H66">
            <v>13220</v>
          </cell>
          <cell r="I66" t="str">
            <v xml:space="preserve"> CHATEAUNEUF LES MARTIGUES</v>
          </cell>
          <cell r="J66" t="str">
            <v>509626644</v>
          </cell>
          <cell r="L66" t="str">
            <v>Mr FRAYSINNET et Mr MINASSIAN</v>
          </cell>
          <cell r="M66" t="str">
            <v xml:space="preserve">04 42 79 81 54 </v>
          </cell>
          <cell r="N66" t="str">
            <v>pharmacie.du.clos@orange.fr</v>
          </cell>
        </row>
        <row r="67">
          <cell r="A67">
            <v>2117173</v>
          </cell>
          <cell r="B67" t="str">
            <v xml:space="preserve">PHARMACIE DU COURS </v>
          </cell>
          <cell r="C67">
            <v>1</v>
          </cell>
          <cell r="D67" t="str">
            <v>MARQUE BLANCHE</v>
          </cell>
          <cell r="F67">
            <v>41</v>
          </cell>
          <cell r="G67" t="str">
            <v>Cours Marc antoine BRILLIER</v>
          </cell>
          <cell r="H67">
            <v>38200</v>
          </cell>
          <cell r="I67" t="str">
            <v>VIENNE</v>
          </cell>
          <cell r="J67" t="str">
            <v>830 763 827</v>
          </cell>
          <cell r="L67" t="str">
            <v>Severine LAMBERT
Marion JOMAND</v>
          </cell>
          <cell r="M67" t="str">
            <v xml:space="preserve">04 74 85 18 34 </v>
          </cell>
          <cell r="N67" t="str">
            <v>pharmacieducoursvienne@gmail.com</v>
          </cell>
        </row>
        <row r="68">
          <cell r="A68">
            <v>2181631</v>
          </cell>
          <cell r="B68" t="str">
            <v xml:space="preserve">PHARMACIE DU GEANT </v>
          </cell>
          <cell r="C68">
            <v>1</v>
          </cell>
          <cell r="D68" t="str">
            <v>MARQUE BLANCHE</v>
          </cell>
          <cell r="F68" t="str">
            <v>-</v>
          </cell>
          <cell r="G68" t="str">
            <v>Bld de lattre de tassigny</v>
          </cell>
          <cell r="H68">
            <v>71300</v>
          </cell>
          <cell r="I68" t="str">
            <v>MONTCEAU LES MINES</v>
          </cell>
          <cell r="J68" t="str">
            <v>834 147 779</v>
          </cell>
          <cell r="L68" t="str">
            <v>Anne-sophie MILLI</v>
          </cell>
          <cell r="M68" t="str">
            <v>03 85 57 39 51</v>
          </cell>
          <cell r="N68" t="str">
            <v>pharmacie.geant@outlook.com</v>
          </cell>
        </row>
        <row r="69">
          <cell r="A69">
            <v>2270307</v>
          </cell>
          <cell r="B69" t="str">
            <v>PHARMACIE DU LAS</v>
          </cell>
          <cell r="C69">
            <v>1</v>
          </cell>
          <cell r="D69" t="str">
            <v>MARKET</v>
          </cell>
          <cell r="F69">
            <v>7</v>
          </cell>
          <cell r="G69" t="str">
            <v>Avenue du Las</v>
          </cell>
          <cell r="H69">
            <v>83200</v>
          </cell>
          <cell r="I69" t="str">
            <v>TOULON</v>
          </cell>
          <cell r="J69" t="str">
            <v>497814772</v>
          </cell>
          <cell r="L69" t="str">
            <v>Mme CHAILLOT Béatrice</v>
          </cell>
          <cell r="M69" t="str">
            <v>04 94 22 51 55</v>
          </cell>
          <cell r="N69" t="str">
            <v>pharmaciedulas@gmail.com</v>
          </cell>
        </row>
        <row r="70">
          <cell r="A70">
            <v>2251216</v>
          </cell>
          <cell r="B70" t="str">
            <v xml:space="preserve">PHARMACIE DU POINT MEDICAL </v>
          </cell>
          <cell r="C70">
            <v>1</v>
          </cell>
          <cell r="D70" t="str">
            <v>MARKET</v>
          </cell>
          <cell r="F70" t="str">
            <v>-</v>
          </cell>
          <cell r="G70" t="str">
            <v>Rond point de la NATION</v>
          </cell>
          <cell r="H70">
            <v>21000</v>
          </cell>
          <cell r="I70" t="str">
            <v>DIJON</v>
          </cell>
          <cell r="J70" t="str">
            <v>414 962 852</v>
          </cell>
          <cell r="L70" t="str">
            <v>Pierre OCHALA
Florent FATET</v>
          </cell>
          <cell r="M70" t="str">
            <v>03 80 73 39 88</v>
          </cell>
          <cell r="N70" t="str">
            <v>pharmacie21000@gmail.com</v>
          </cell>
        </row>
        <row r="71">
          <cell r="A71">
            <v>2279666</v>
          </cell>
          <cell r="B71" t="str">
            <v>PHARMACIE DU THEATRE</v>
          </cell>
          <cell r="C71">
            <v>1</v>
          </cell>
          <cell r="D71" t="str">
            <v>PLANETE</v>
          </cell>
          <cell r="F71">
            <v>8</v>
          </cell>
          <cell r="G71" t="str">
            <v>Avenue Maréchal Juin</v>
          </cell>
          <cell r="H71">
            <v>11100</v>
          </cell>
          <cell r="I71" t="str">
            <v>NARBONNE</v>
          </cell>
          <cell r="J71" t="str">
            <v>524112331</v>
          </cell>
          <cell r="K71">
            <v>110790862</v>
          </cell>
          <cell r="L71" t="str">
            <v>Mr Julien BROUSSON</v>
          </cell>
          <cell r="M71" t="str">
            <v>04 68 32 00 75</v>
          </cell>
          <cell r="N71" t="str">
            <v>pharmacietheatrenarbonne@gmail.com</v>
          </cell>
        </row>
        <row r="72">
          <cell r="A72">
            <v>2000056</v>
          </cell>
          <cell r="B72" t="str">
            <v>PHARMACIE DU VILLAGE LA GRANDE PHARMACIE BY MEDIPRIX</v>
          </cell>
          <cell r="C72">
            <v>1</v>
          </cell>
          <cell r="D72" t="str">
            <v>MARKET</v>
          </cell>
          <cell r="F72">
            <v>582</v>
          </cell>
          <cell r="G72" t="str">
            <v>Avenue Marcel Pagnol</v>
          </cell>
          <cell r="H72">
            <v>34470</v>
          </cell>
          <cell r="I72" t="str">
            <v>PEROLS</v>
          </cell>
          <cell r="J72" t="str">
            <v>493413116</v>
          </cell>
          <cell r="K72">
            <v>342025236</v>
          </cell>
          <cell r="L72" t="str">
            <v>Mr Jérôme ESCOJIDO</v>
          </cell>
          <cell r="M72" t="str">
            <v>09 66 82 40 75</v>
          </cell>
          <cell r="N72" t="str">
            <v>pharmaescojido@gmail.com</v>
          </cell>
        </row>
        <row r="73">
          <cell r="A73">
            <v>2261837</v>
          </cell>
          <cell r="B73" t="str">
            <v>PHARMACIE DUPLEIX GRANIER</v>
          </cell>
          <cell r="C73">
            <v>1</v>
          </cell>
          <cell r="D73" t="str">
            <v>MARKET</v>
          </cell>
          <cell r="E73">
            <v>43101</v>
          </cell>
          <cell r="F73" t="str">
            <v>-</v>
          </cell>
          <cell r="G73" t="str">
            <v>Chemein de campagne</v>
          </cell>
          <cell r="H73">
            <v>30250</v>
          </cell>
          <cell r="I73" t="str">
            <v>Sommières</v>
          </cell>
          <cell r="J73" t="str">
            <v>349 016 147</v>
          </cell>
          <cell r="L73" t="str">
            <v>Mme Claire GRANIER et Mme Marie DUPLEIX</v>
          </cell>
          <cell r="M73" t="str">
            <v>04 66 80 02 42</v>
          </cell>
          <cell r="N73" t="str">
            <v>pharmacie.granier-dupleix@wanadoo.fr</v>
          </cell>
        </row>
        <row r="74">
          <cell r="A74">
            <v>2267069</v>
          </cell>
          <cell r="B74" t="str">
            <v>PHARMACIE ESPACE BOCAUD</v>
          </cell>
          <cell r="C74">
            <v>1</v>
          </cell>
          <cell r="D74" t="str">
            <v>PLANETE</v>
          </cell>
          <cell r="F74">
            <v>40</v>
          </cell>
          <cell r="G74" t="str">
            <v xml:space="preserve"> Espace BOCAUD 1 Avenue de Vendargues</v>
          </cell>
          <cell r="H74">
            <v>34830</v>
          </cell>
          <cell r="I74" t="str">
            <v>JACOU</v>
          </cell>
          <cell r="J74" t="str">
            <v>534139134</v>
          </cell>
          <cell r="K74">
            <v>342026218</v>
          </cell>
          <cell r="L74" t="str">
            <v>Mme Marie REMIA &amp; Mr Guy BENOIT</v>
          </cell>
          <cell r="M74" t="str">
            <v>04 67 55 95 70</v>
          </cell>
          <cell r="N74" t="str">
            <v>pharmaciebocaud@gmail.com</v>
          </cell>
        </row>
        <row r="75">
          <cell r="A75">
            <v>2174273</v>
          </cell>
          <cell r="B75" t="str">
            <v xml:space="preserve">PHARMACIE ESPACE SANTE
</v>
          </cell>
          <cell r="C75">
            <v>1</v>
          </cell>
          <cell r="D75" t="str">
            <v>MARKET</v>
          </cell>
          <cell r="E75">
            <v>43251</v>
          </cell>
          <cell r="F75">
            <v>9</v>
          </cell>
          <cell r="G75" t="str">
            <v>Rue du Sauvage</v>
          </cell>
          <cell r="H75">
            <v>68100</v>
          </cell>
          <cell r="I75" t="str">
            <v>MULHOUSE</v>
          </cell>
          <cell r="J75" t="str">
            <v>800368979</v>
          </cell>
          <cell r="L75" t="str">
            <v>MME EMILIE DELEY-MAILLARBAUX</v>
          </cell>
          <cell r="M75" t="str">
            <v>03 89 45 28 29</v>
          </cell>
          <cell r="N75" t="str">
            <v>emilie.deley@yahoo.fr</v>
          </cell>
        </row>
        <row r="76">
          <cell r="A76">
            <v>2070041</v>
          </cell>
          <cell r="B76" t="str">
            <v>PHARMACIE FOURNIER</v>
          </cell>
          <cell r="C76">
            <v>1</v>
          </cell>
          <cell r="D76" t="str">
            <v>MARQUE BLANCHE</v>
          </cell>
          <cell r="F76">
            <v>78</v>
          </cell>
          <cell r="G76" t="str">
            <v>Avenue François Miterrand</v>
          </cell>
          <cell r="H76">
            <v>13170</v>
          </cell>
          <cell r="I76" t="str">
            <v>LES PENNES MIRABEAU</v>
          </cell>
          <cell r="J76" t="str">
            <v>415303536</v>
          </cell>
          <cell r="L76" t="str">
            <v>Mr et Mme FOURNIER</v>
          </cell>
          <cell r="M76" t="str">
            <v>04 91 51 01 61</v>
          </cell>
          <cell r="N76" t="str">
            <v>stephanievivona@yahoo.fr</v>
          </cell>
        </row>
        <row r="77">
          <cell r="A77">
            <v>2258709</v>
          </cell>
          <cell r="B77" t="str">
            <v xml:space="preserve">PHARMACIE FOURNIER </v>
          </cell>
          <cell r="C77">
            <v>1</v>
          </cell>
          <cell r="D77" t="str">
            <v>MARQUE BLANCHE</v>
          </cell>
          <cell r="F77" t="str">
            <v>48a</v>
          </cell>
          <cell r="G77" t="str">
            <v>Impasse des Templiers CC Laure</v>
          </cell>
          <cell r="H77">
            <v>13180</v>
          </cell>
          <cell r="I77" t="str">
            <v>GIGNAC LA NERTHE</v>
          </cell>
          <cell r="J77" t="str">
            <v>827582800</v>
          </cell>
          <cell r="L77" t="str">
            <v>Mr FOURNIER</v>
          </cell>
          <cell r="M77" t="str">
            <v xml:space="preserve">04 42 30 44 92 </v>
          </cell>
          <cell r="N77" t="str">
            <v>pharmaciedelaure@gmail.com</v>
          </cell>
        </row>
        <row r="78">
          <cell r="A78">
            <v>2107406</v>
          </cell>
          <cell r="B78" t="str">
            <v>PHARMACIE FRANCES-GASQUET</v>
          </cell>
          <cell r="C78">
            <v>1</v>
          </cell>
          <cell r="D78" t="str">
            <v>MARQUE BLANCHE</v>
          </cell>
          <cell r="F78">
            <v>34</v>
          </cell>
          <cell r="G78" t="str">
            <v>Bd du Jeu de Paume</v>
          </cell>
          <cell r="H78">
            <v>34000</v>
          </cell>
          <cell r="I78" t="str">
            <v>MONTPELLIER</v>
          </cell>
          <cell r="J78" t="str">
            <v>813620564</v>
          </cell>
          <cell r="L78" t="str">
            <v>Mmes FRANCES Amélie et                  GASQUET Florence</v>
          </cell>
          <cell r="M78" t="str">
            <v xml:space="preserve">04 67 92 76 92 </v>
          </cell>
          <cell r="N78" t="str">
            <v>pharmaciejeudepaume@gmail.com</v>
          </cell>
        </row>
        <row r="79">
          <cell r="A79">
            <v>2211634</v>
          </cell>
          <cell r="B79" t="str">
            <v xml:space="preserve">PHARMACIE FREJUS PLAGE </v>
          </cell>
          <cell r="C79">
            <v>1</v>
          </cell>
          <cell r="D79" t="str">
            <v>PLANETE</v>
          </cell>
          <cell r="F79">
            <v>265</v>
          </cell>
          <cell r="G79" t="str">
            <v>BLD DE LA LIBERATION</v>
          </cell>
          <cell r="H79">
            <v>83600</v>
          </cell>
          <cell r="I79" t="str">
            <v xml:space="preserve">FREJUS </v>
          </cell>
          <cell r="L79" t="str">
            <v>SPAGNOLI Pascale 
SPAGNOLI Alexandre</v>
          </cell>
          <cell r="M79" t="str">
            <v>04 94 51 43 32</v>
          </cell>
          <cell r="N79" t="str">
            <v>spagnoli.family@orange.fr</v>
          </cell>
        </row>
        <row r="80">
          <cell r="A80">
            <v>2107359</v>
          </cell>
          <cell r="B80" t="str">
            <v>PHARMACIE GAMBETTA</v>
          </cell>
          <cell r="C80">
            <v>1</v>
          </cell>
          <cell r="D80" t="str">
            <v>MARKET</v>
          </cell>
          <cell r="F80">
            <v>30</v>
          </cell>
          <cell r="G80" t="str">
            <v>Cours Gambetta</v>
          </cell>
          <cell r="H80">
            <v>34000</v>
          </cell>
          <cell r="I80" t="str">
            <v>MONTPELLIER</v>
          </cell>
          <cell r="J80" t="str">
            <v>512015801</v>
          </cell>
          <cell r="L80" t="str">
            <v>Mr Cédric TRINGA</v>
          </cell>
          <cell r="M80" t="str">
            <v>04 67 92 05 04</v>
          </cell>
          <cell r="N80" t="str">
            <v>pharmacie.gambetta2@gmail.com</v>
          </cell>
        </row>
        <row r="81">
          <cell r="A81">
            <v>2106931</v>
          </cell>
          <cell r="B81" t="str">
            <v>PHARMACIE JACOBIN-CASSE</v>
          </cell>
          <cell r="C81">
            <v>1</v>
          </cell>
          <cell r="D81" t="str">
            <v>PLANETE</v>
          </cell>
          <cell r="F81" t="str">
            <v>-</v>
          </cell>
          <cell r="G81" t="str">
            <v>Angle Rue Vacassy - Bd de la République</v>
          </cell>
          <cell r="H81">
            <v>34130</v>
          </cell>
          <cell r="I81" t="str">
            <v>MAUGUIO</v>
          </cell>
          <cell r="J81" t="str">
            <v>397585639</v>
          </cell>
          <cell r="K81">
            <v>342026762</v>
          </cell>
          <cell r="L81" t="str">
            <v>Mmes S. JACOBIN et F. CASSE</v>
          </cell>
          <cell r="M81" t="str">
            <v xml:space="preserve">04 67 29 58 11 </v>
          </cell>
          <cell r="N81" t="str">
            <v>golgota13@msn.com</v>
          </cell>
        </row>
        <row r="82">
          <cell r="A82">
            <v>2070371</v>
          </cell>
          <cell r="B82" t="str">
            <v>PHARMACIE LAFAYETTE</v>
          </cell>
          <cell r="C82">
            <v>1</v>
          </cell>
          <cell r="D82" t="str">
            <v>MARQUE BLANCHE</v>
          </cell>
          <cell r="F82">
            <v>20</v>
          </cell>
          <cell r="G82" t="str">
            <v>Rue Lafayette</v>
          </cell>
          <cell r="H82">
            <v>13120</v>
          </cell>
          <cell r="I82" t="str">
            <v>St Rémy de Provence</v>
          </cell>
          <cell r="J82" t="str">
            <v>832350417</v>
          </cell>
          <cell r="L82" t="str">
            <v>Mr ALINDADO Fabrice</v>
          </cell>
          <cell r="M82" t="str">
            <v>04 90 92 11 21</v>
          </cell>
          <cell r="N82" t="str">
            <v>pharmacie.lafayette13210@gmail.com</v>
          </cell>
        </row>
        <row r="83">
          <cell r="A83">
            <v>2001535</v>
          </cell>
          <cell r="B83" t="str">
            <v xml:space="preserve">PHARMACIE LALAURIE </v>
          </cell>
          <cell r="C83">
            <v>1</v>
          </cell>
          <cell r="D83" t="str">
            <v>MARQUE BLANCHE</v>
          </cell>
          <cell r="F83">
            <v>2</v>
          </cell>
          <cell r="G83" t="str">
            <v>Rue du Ponant</v>
          </cell>
          <cell r="H83">
            <v>11590</v>
          </cell>
          <cell r="I83" t="str">
            <v>OUVEILLAN</v>
          </cell>
          <cell r="J83" t="str">
            <v>112003504</v>
          </cell>
          <cell r="L83" t="str">
            <v>Mme Clémence LALAURIE</v>
          </cell>
          <cell r="M83" t="str">
            <v>04 68 46 84 90</v>
          </cell>
          <cell r="N83" t="str">
            <v>pharmacie-lalaurie@orange.fr</v>
          </cell>
        </row>
        <row r="84">
          <cell r="A84">
            <v>2070544</v>
          </cell>
          <cell r="B84" t="str">
            <v>PHARMACIE LOVISI</v>
          </cell>
          <cell r="C84">
            <v>1</v>
          </cell>
          <cell r="D84" t="str">
            <v>MARKET</v>
          </cell>
          <cell r="F84">
            <v>4</v>
          </cell>
          <cell r="G84" t="str">
            <v>Avenue Adolphe FOUQUE</v>
          </cell>
          <cell r="H84">
            <v>13960</v>
          </cell>
          <cell r="I84" t="str">
            <v>SAUSSET LES PINS</v>
          </cell>
          <cell r="J84" t="str">
            <v>494908569</v>
          </cell>
          <cell r="L84" t="str">
            <v>Mrs LOVISI Marc &amp; Laurent</v>
          </cell>
          <cell r="M84" t="str">
            <v xml:space="preserve">04 42 44 57 26 </v>
          </cell>
          <cell r="N84" t="str">
            <v>pharmacie.lovisi@orange.fr</v>
          </cell>
        </row>
        <row r="85">
          <cell r="A85">
            <v>2278861</v>
          </cell>
          <cell r="B85" t="str">
            <v xml:space="preserve">PHARMACIE MOLNAR </v>
          </cell>
          <cell r="C85">
            <v>1</v>
          </cell>
          <cell r="D85" t="str">
            <v>MARQUE BLANCHE</v>
          </cell>
          <cell r="E85">
            <v>43346</v>
          </cell>
          <cell r="F85">
            <v>33</v>
          </cell>
          <cell r="G85" t="str">
            <v>AVENUE F2lix Faure</v>
          </cell>
          <cell r="H85">
            <v>88700</v>
          </cell>
          <cell r="I85" t="str">
            <v>RAMBERVILLIERS</v>
          </cell>
          <cell r="J85" t="str">
            <v>403 559 024</v>
          </cell>
          <cell r="L85" t="str">
            <v>MME NATHALIE MOLNAR</v>
          </cell>
          <cell r="M85" t="str">
            <v>03 29 65 03 58</v>
          </cell>
          <cell r="N85" t="str">
            <v>nathalie.molnar@orange.fr</v>
          </cell>
        </row>
        <row r="86">
          <cell r="A86">
            <v>2244895</v>
          </cell>
          <cell r="B86" t="str">
            <v>PHARMACIE MURACCIOLE</v>
          </cell>
          <cell r="C86">
            <v>1</v>
          </cell>
          <cell r="D86" t="str">
            <v>MARQUE BLANCHE</v>
          </cell>
          <cell r="E86">
            <v>43101</v>
          </cell>
          <cell r="F86" t="str">
            <v>-</v>
          </cell>
          <cell r="G86" t="str">
            <v>Résidence REVINCO</v>
          </cell>
          <cell r="H86">
            <v>20290</v>
          </cell>
          <cell r="I86" t="str">
            <v>BORGO</v>
          </cell>
          <cell r="J86" t="str">
            <v>399 049 840</v>
          </cell>
          <cell r="L86" t="str">
            <v>Mme Isabelle MURACCIOLE</v>
          </cell>
          <cell r="M86" t="str">
            <v>04 95 36 02 64</v>
          </cell>
          <cell r="N86" t="str">
            <v>i.murracciole@orange.fr</v>
          </cell>
        </row>
        <row r="87">
          <cell r="A87">
            <v>2003893</v>
          </cell>
          <cell r="B87" t="str">
            <v xml:space="preserve">PHARMACIE NICE VALLEY </v>
          </cell>
          <cell r="C87">
            <v>1</v>
          </cell>
          <cell r="D87" t="str">
            <v>MARQUE BLANCHE</v>
          </cell>
          <cell r="F87">
            <v>9</v>
          </cell>
          <cell r="G87" t="str">
            <v>Allée CAMILLE MUFFAT</v>
          </cell>
          <cell r="H87" t="str">
            <v>06200</v>
          </cell>
          <cell r="I87" t="str">
            <v>NICE</v>
          </cell>
          <cell r="J87" t="str">
            <v>808 270 102</v>
          </cell>
          <cell r="K87">
            <v>62035407</v>
          </cell>
          <cell r="L87" t="str">
            <v>Nicolas COLLOMBIER</v>
          </cell>
          <cell r="M87" t="str">
            <v>04 93 86 25 68</v>
          </cell>
          <cell r="N87" t="str">
            <v>collombier@gmail.com</v>
          </cell>
        </row>
        <row r="88">
          <cell r="A88">
            <v>2277056</v>
          </cell>
          <cell r="B88" t="str">
            <v>PHARMACIE NOUVELLE</v>
          </cell>
          <cell r="C88">
            <v>1</v>
          </cell>
          <cell r="D88" t="str">
            <v>MARQUE BLANCHE</v>
          </cell>
          <cell r="F88">
            <v>42</v>
          </cell>
          <cell r="G88" t="str">
            <v>Rue de Saucheim</v>
          </cell>
          <cell r="H88">
            <v>68110</v>
          </cell>
          <cell r="I88" t="str">
            <v>ILLZACH</v>
          </cell>
          <cell r="J88" t="str">
            <v>813 783 784</v>
          </cell>
          <cell r="L88" t="str">
            <v>MR Thomas BRONNER</v>
          </cell>
          <cell r="M88" t="str">
            <v>03 89 46 34 32</v>
          </cell>
          <cell r="N88" t="str">
            <v>thomas.bronner.pharmacie@gmail.com</v>
          </cell>
        </row>
        <row r="89">
          <cell r="A89">
            <v>2007315</v>
          </cell>
          <cell r="B89" t="str">
            <v>PHARMACIE PARC BONNEVEINE</v>
          </cell>
          <cell r="C89">
            <v>1</v>
          </cell>
          <cell r="D89" t="str">
            <v>MARKET</v>
          </cell>
          <cell r="E89">
            <v>43374</v>
          </cell>
          <cell r="F89">
            <v>94</v>
          </cell>
          <cell r="G89" t="str">
            <v>Avenue André Zenatti</v>
          </cell>
          <cell r="H89">
            <v>13008</v>
          </cell>
          <cell r="I89" t="str">
            <v>MARSEILLE</v>
          </cell>
          <cell r="L89" t="str">
            <v>MR CHARLIE DEPIEDS</v>
          </cell>
          <cell r="M89" t="str">
            <v>04 91 73 33 72</v>
          </cell>
          <cell r="N89" t="str">
            <v>charliedepieds@yahoo.fr</v>
          </cell>
        </row>
        <row r="90">
          <cell r="A90">
            <v>2107715</v>
          </cell>
          <cell r="B90" t="str">
            <v>PHARMACIE PLEIN SUD</v>
          </cell>
          <cell r="C90">
            <v>1</v>
          </cell>
          <cell r="D90" t="str">
            <v>MARKET</v>
          </cell>
          <cell r="F90" t="str">
            <v>-</v>
          </cell>
          <cell r="G90" t="str">
            <v>Route de la Mer C.Cial AUCHAN</v>
          </cell>
          <cell r="H90">
            <v>34470</v>
          </cell>
          <cell r="I90" t="str">
            <v>PEROLS</v>
          </cell>
          <cell r="J90" t="str">
            <v>432868230</v>
          </cell>
          <cell r="K90">
            <v>342024536</v>
          </cell>
          <cell r="L90" t="str">
            <v>Mmes BONNET &amp; MONTGAILLARD</v>
          </cell>
          <cell r="M90" t="str">
            <v xml:space="preserve">04 67 20 15 16 </v>
          </cell>
          <cell r="N90" t="str">
            <v>para.pleinsud@wanadoo.fr</v>
          </cell>
        </row>
        <row r="91">
          <cell r="A91">
            <v>2177651</v>
          </cell>
          <cell r="B91" t="str">
            <v>PHARMACIE PORTES DES ALPES</v>
          </cell>
          <cell r="C91">
            <v>1</v>
          </cell>
          <cell r="D91" t="str">
            <v>PLANETE</v>
          </cell>
          <cell r="F91" t="str">
            <v>-</v>
          </cell>
          <cell r="G91" t="str">
            <v>Bd André Bouloche CC Auchan Lyon</v>
          </cell>
          <cell r="H91">
            <v>69800</v>
          </cell>
          <cell r="I91" t="str">
            <v>SAINT PRIEST</v>
          </cell>
          <cell r="J91" t="str">
            <v>448176933</v>
          </cell>
          <cell r="K91">
            <v>692035595</v>
          </cell>
          <cell r="L91" t="str">
            <v>Mr Jérôme CARTIER</v>
          </cell>
          <cell r="M91" t="str">
            <v>04 72 37 02 31</v>
          </cell>
          <cell r="N91" t="str">
            <v>jerome.cartier@pharmacieportedesalpes.fr</v>
          </cell>
        </row>
        <row r="92">
          <cell r="A92">
            <v>2001566</v>
          </cell>
          <cell r="B92" t="str">
            <v>PHARMACIE PRINCIPALE</v>
          </cell>
          <cell r="C92">
            <v>1</v>
          </cell>
          <cell r="D92" t="str">
            <v>MARKET</v>
          </cell>
          <cell r="F92">
            <v>147</v>
          </cell>
          <cell r="G92" t="str">
            <v>Avenue de L'EUROPE</v>
          </cell>
          <cell r="H92">
            <v>84100</v>
          </cell>
          <cell r="I92" t="str">
            <v>ORANGE</v>
          </cell>
          <cell r="J92" t="str">
            <v>421 094 608</v>
          </cell>
          <cell r="L92" t="str">
            <v>Valerie MAUREL 
Florence TABARDEL</v>
          </cell>
          <cell r="M92" t="str">
            <v xml:space="preserve">04 90 34 00 80 </v>
          </cell>
          <cell r="N92" t="str">
            <v>mautab@wanadoo.fr</v>
          </cell>
        </row>
        <row r="93">
          <cell r="A93">
            <v>2286872</v>
          </cell>
          <cell r="B93" t="str">
            <v>PHARMACIE PROVENCE DAUPHINE</v>
          </cell>
          <cell r="C93">
            <v>1</v>
          </cell>
          <cell r="D93" t="str">
            <v>MARKET</v>
          </cell>
          <cell r="F93">
            <v>81</v>
          </cell>
          <cell r="G93" t="str">
            <v>Avenue du Dauphiné</v>
          </cell>
          <cell r="H93">
            <v>26270</v>
          </cell>
          <cell r="I93" t="str">
            <v>SAULCE SUR RHONE</v>
          </cell>
          <cell r="J93" t="str">
            <v>532104528</v>
          </cell>
          <cell r="K93">
            <v>262070998</v>
          </cell>
          <cell r="L93" t="str">
            <v>FRESQUET CONDAT</v>
          </cell>
          <cell r="M93" t="str">
            <v>04 75 63 01 27</v>
          </cell>
          <cell r="N93" t="str">
            <v>pharmacieprovence@hotmail.fr</v>
          </cell>
        </row>
        <row r="94">
          <cell r="A94">
            <v>2063558</v>
          </cell>
          <cell r="B94" t="str">
            <v>PHARMACIE REMIA RENEVIER</v>
          </cell>
          <cell r="C94">
            <v>1</v>
          </cell>
          <cell r="D94" t="str">
            <v>MARQUE BLANCHE</v>
          </cell>
          <cell r="F94">
            <v>51</v>
          </cell>
          <cell r="G94" t="str">
            <v>Avenue Jean Claude Dupau</v>
          </cell>
          <cell r="H94">
            <v>7250</v>
          </cell>
          <cell r="I94" t="str">
            <v>LE POUZIN</v>
          </cell>
          <cell r="J94" t="str">
            <v>319091641</v>
          </cell>
          <cell r="K94">
            <v>72020696</v>
          </cell>
          <cell r="L94" t="str">
            <v>Mmes Catherine RENEVIER et Véronique REMIA</v>
          </cell>
          <cell r="M94" t="str">
            <v>04 75 63 82 86 </v>
          </cell>
          <cell r="N94" t="str">
            <v>remia.v@orange.fr</v>
          </cell>
        </row>
        <row r="95">
          <cell r="A95">
            <v>2245438</v>
          </cell>
          <cell r="B95" t="str">
            <v>PHARMACIE ROSSI</v>
          </cell>
          <cell r="C95">
            <v>1</v>
          </cell>
          <cell r="D95" t="str">
            <v>MARQUE BLANCHE</v>
          </cell>
          <cell r="F95" t="str">
            <v>-</v>
          </cell>
          <cell r="G95" t="str">
            <v>CATTERAGGIO</v>
          </cell>
          <cell r="H95">
            <v>20270</v>
          </cell>
          <cell r="I95" t="str">
            <v>ALERIA</v>
          </cell>
          <cell r="J95" t="str">
            <v>409581766</v>
          </cell>
          <cell r="K95">
            <v>20204109</v>
          </cell>
          <cell r="L95" t="str">
            <v>Mme Martine ROSSI</v>
          </cell>
          <cell r="M95" t="str">
            <v>04 95 57 00 74</v>
          </cell>
          <cell r="N95" t="str">
            <v>pharmacie-rossi@wanadoo.fr</v>
          </cell>
        </row>
        <row r="96">
          <cell r="A96">
            <v>2241700</v>
          </cell>
          <cell r="B96" t="str">
            <v>PHARMACIE SAINT JEAN</v>
          </cell>
          <cell r="C96">
            <v>1</v>
          </cell>
          <cell r="D96" t="str">
            <v>MARKET</v>
          </cell>
          <cell r="F96" t="str">
            <v>-</v>
          </cell>
          <cell r="G96" t="str">
            <v>Avenue Clément Mille CC Carrefour</v>
          </cell>
          <cell r="H96">
            <v>13110</v>
          </cell>
          <cell r="I96" t="str">
            <v>PORT DE BOUC</v>
          </cell>
          <cell r="J96" t="str">
            <v>525032918</v>
          </cell>
          <cell r="K96">
            <v>132028473</v>
          </cell>
          <cell r="L96" t="str">
            <v>Mme Laure PAGES &amp; Mr Pierre PAGES</v>
          </cell>
          <cell r="M96" t="str">
            <v>04 42 06 32 21</v>
          </cell>
          <cell r="N96" t="str">
            <v>pharmaciesaintjean13@gmail.com</v>
          </cell>
        </row>
        <row r="97">
          <cell r="A97">
            <v>2212800</v>
          </cell>
          <cell r="B97" t="str">
            <v>PHARMACIE SAINT JEAN (LA GRANDE)</v>
          </cell>
          <cell r="C97">
            <v>1</v>
          </cell>
          <cell r="D97" t="str">
            <v>MARQUE BLANCHE</v>
          </cell>
          <cell r="E97">
            <v>43374</v>
          </cell>
          <cell r="F97">
            <v>468</v>
          </cell>
          <cell r="G97" t="str">
            <v>BLD Maréchal Joffre</v>
          </cell>
          <cell r="H97">
            <v>83100</v>
          </cell>
          <cell r="I97" t="str">
            <v>TOULON</v>
          </cell>
          <cell r="L97" t="str">
            <v>MME PORTIER INGRID</v>
          </cell>
          <cell r="M97" t="str">
            <v>04 94 36 71 00</v>
          </cell>
          <cell r="N97" t="str">
            <v>grandepharmaciestjean@gmail.com</v>
          </cell>
        </row>
        <row r="98">
          <cell r="A98">
            <v>2106271</v>
          </cell>
          <cell r="B98" t="str">
            <v>PHARMACIE SAUVEPLANE</v>
          </cell>
          <cell r="C98">
            <v>1</v>
          </cell>
          <cell r="D98" t="str">
            <v>MARQUE BLANCHE</v>
          </cell>
          <cell r="F98">
            <v>15</v>
          </cell>
          <cell r="G98" t="str">
            <v>Bis Rue Victor HUGO</v>
          </cell>
          <cell r="H98">
            <v>34500</v>
          </cell>
          <cell r="I98" t="str">
            <v>BEZIERS</v>
          </cell>
          <cell r="J98" t="str">
            <v>823306170</v>
          </cell>
          <cell r="L98" t="str">
            <v>Mme SAUVEPLANCE Claire</v>
          </cell>
          <cell r="M98" t="str">
            <v> 04 67 76 32 42 </v>
          </cell>
          <cell r="N98" t="str">
            <v>pharmacie.sauveplane@gmail.com</v>
          </cell>
        </row>
        <row r="99">
          <cell r="A99">
            <v>2099558</v>
          </cell>
          <cell r="B99" t="str">
            <v>PHARMACIE ST EXUPERY</v>
          </cell>
          <cell r="C99">
            <v>1</v>
          </cell>
          <cell r="D99" t="str">
            <v>MARQUE BLANCHE</v>
          </cell>
          <cell r="E99">
            <v>43101</v>
          </cell>
          <cell r="F99">
            <v>121</v>
          </cell>
          <cell r="G99" t="str">
            <v>BIS avenue St Exupery</v>
          </cell>
          <cell r="H99">
            <v>31400</v>
          </cell>
          <cell r="I99" t="str">
            <v>TOULOUSE</v>
          </cell>
          <cell r="J99" t="str">
            <v>789 850 211</v>
          </cell>
          <cell r="L99" t="str">
            <v>Mme BELAUD Magali</v>
          </cell>
          <cell r="M99" t="str">
            <v>05 62 47 70 90</v>
          </cell>
          <cell r="N99" t="str">
            <v>magali@pharmaciestexupery.com</v>
          </cell>
        </row>
        <row r="100">
          <cell r="A100">
            <v>2245202</v>
          </cell>
          <cell r="B100" t="str">
            <v>PHARMACIE TADDEI</v>
          </cell>
          <cell r="C100">
            <v>1</v>
          </cell>
          <cell r="D100" t="str">
            <v>PLANETE</v>
          </cell>
          <cell r="F100" t="str">
            <v>-</v>
          </cell>
          <cell r="G100" t="str">
            <v>MIGLIACCIARO</v>
          </cell>
          <cell r="H100">
            <v>20243</v>
          </cell>
          <cell r="I100" t="str">
            <v>PRUNELLI DI FIUMORBO</v>
          </cell>
          <cell r="J100" t="str">
            <v>797546496</v>
          </cell>
          <cell r="K100">
            <v>202041711</v>
          </cell>
          <cell r="L100" t="str">
            <v>Mr François MEDORI</v>
          </cell>
          <cell r="M100" t="str">
            <v>04 95 56 08 31</v>
          </cell>
          <cell r="N100" t="str">
            <v>pharmacie.taddei@orange.fr</v>
          </cell>
        </row>
        <row r="101">
          <cell r="A101">
            <v>2286322</v>
          </cell>
          <cell r="B101" t="str">
            <v>PHARMACIE TERRASSE DU PORT</v>
          </cell>
          <cell r="C101">
            <v>1</v>
          </cell>
          <cell r="D101" t="str">
            <v>PLANETE</v>
          </cell>
          <cell r="F101">
            <v>9</v>
          </cell>
          <cell r="G101" t="str">
            <v>Quai Lazaret CC Les Terrasses</v>
          </cell>
          <cell r="H101">
            <v>13002</v>
          </cell>
          <cell r="I101" t="str">
            <v>MARSEILLE</v>
          </cell>
          <cell r="J101" t="str">
            <v>794393009</v>
          </cell>
          <cell r="K101">
            <v>132021502</v>
          </cell>
          <cell r="L101" t="str">
            <v>Mme Stéphanie AZRIA</v>
          </cell>
          <cell r="M101" t="str">
            <v>04 91 90 64 65</v>
          </cell>
          <cell r="N101" t="str">
            <v>contact@pharmacietdp.com</v>
          </cell>
        </row>
        <row r="102">
          <cell r="A102">
            <v>2106821</v>
          </cell>
          <cell r="B102" t="str">
            <v>PHARMACIE TRIAIRE</v>
          </cell>
          <cell r="C102">
            <v>1</v>
          </cell>
          <cell r="D102" t="str">
            <v>MARQUE BLANCHE</v>
          </cell>
          <cell r="F102">
            <v>15</v>
          </cell>
          <cell r="G102" t="str">
            <v>Rue JEAN JAURES</v>
          </cell>
          <cell r="H102">
            <v>34140</v>
          </cell>
          <cell r="I102" t="str">
            <v>LOUPIAN</v>
          </cell>
          <cell r="J102" t="str">
            <v>503779621</v>
          </cell>
          <cell r="K102">
            <v>342026523</v>
          </cell>
          <cell r="L102" t="str">
            <v>Mr Fabien TRIAIRE</v>
          </cell>
          <cell r="M102" t="str">
            <v xml:space="preserve">04 67 43 70 95 </v>
          </cell>
          <cell r="N102" t="str">
            <v>pharmacietriaire@resopharma.fr</v>
          </cell>
        </row>
        <row r="103">
          <cell r="A103">
            <v>2108242</v>
          </cell>
          <cell r="B103" t="str">
            <v>PHARMACIE TRIFONTAINE</v>
          </cell>
          <cell r="C103">
            <v>1</v>
          </cell>
          <cell r="D103" t="str">
            <v>MARKET</v>
          </cell>
          <cell r="F103">
            <v>19</v>
          </cell>
          <cell r="G103" t="str">
            <v>Route de GANGES</v>
          </cell>
          <cell r="H103">
            <v>34980</v>
          </cell>
          <cell r="I103" t="str">
            <v>ST CLEMENT DE RIVIERE</v>
          </cell>
          <cell r="J103" t="str">
            <v>529227506</v>
          </cell>
          <cell r="K103">
            <v>342025897</v>
          </cell>
          <cell r="L103" t="str">
            <v>Mme BARICOS et Mrs BARICOS &amp; MARIS</v>
          </cell>
          <cell r="M103" t="str">
            <v xml:space="preserve">04 99 23 30 70 </v>
          </cell>
          <cell r="N103" t="str">
            <v>gbtrifontaine@gmail.com</v>
          </cell>
        </row>
        <row r="104">
          <cell r="A104">
            <v>2107961</v>
          </cell>
          <cell r="B104" t="str">
            <v>SELARL FFL</v>
          </cell>
          <cell r="C104">
            <v>1</v>
          </cell>
          <cell r="D104" t="str">
            <v>MARQUE BLANCHE</v>
          </cell>
          <cell r="F104">
            <v>220</v>
          </cell>
          <cell r="G104" t="str">
            <v>Avenue Maréchal Juin</v>
          </cell>
          <cell r="H104">
            <v>34200</v>
          </cell>
          <cell r="I104" t="str">
            <v>SETE</v>
          </cell>
          <cell r="J104" t="str">
            <v>789494762</v>
          </cell>
          <cell r="K104">
            <v>342027224</v>
          </cell>
          <cell r="L104" t="str">
            <v>Mrs Yann FOURCADE &amp; Pierre LAVERDURE</v>
          </cell>
          <cell r="M104" t="str">
            <v>04 67 74 37 03</v>
          </cell>
          <cell r="N104" t="str">
            <v>pharmaciemediterranee@gmail.com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3" displayName="Tableau13" ref="A8:F174" totalsRowShown="0" headerRowDxfId="2" tableBorderDxfId="1">
  <autoFilter ref="A8:F174"/>
  <sortState ref="A15:J526">
    <sortCondition ref="A15:A526"/>
  </sortState>
  <tableColumns count="6">
    <tableColumn id="3" name="Cd CIP Client" dataDxfId="8"/>
    <tableColumn id="10" name="Colonne1" dataDxfId="7">
      <calculatedColumnFormula>VLOOKUP(Tableau13[[#This Row],[Cd CIP Client]],'[1]Liste Adhérents Mediprix'!$A$12:$N$107,2,FALSE)</calculatedColumnFormula>
    </tableColumn>
    <tableColumn id="7" name="CA 2017" dataDxfId="6"/>
    <tableColumn id="8" name="CA 2018" dataDxfId="5"/>
    <tableColumn id="9" name="% Evolution" dataDxfId="4">
      <calculatedColumnFormula>IFERROR((D9-C9)/C9,0)</calculatedColumnFormula>
    </tableColumn>
    <tableColumn id="11" name="Colonne2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174"/>
  <sheetViews>
    <sheetView tabSelected="1" zoomScale="90" zoomScaleNormal="90" workbookViewId="0">
      <selection activeCell="B24" sqref="B24"/>
    </sheetView>
  </sheetViews>
  <sheetFormatPr baseColWidth="10" defaultRowHeight="15"/>
  <cols>
    <col min="1" max="1" width="14.42578125" style="1" customWidth="1"/>
    <col min="2" max="2" width="56.28515625" style="1" bestFit="1" customWidth="1"/>
    <col min="3" max="4" width="16.28515625" style="2" customWidth="1"/>
    <col min="5" max="5" width="13.5703125" style="3" customWidth="1"/>
    <col min="6" max="6" width="11.42578125" style="1"/>
  </cols>
  <sheetData>
    <row r="2" spans="1:6">
      <c r="C2" s="22"/>
      <c r="D2" s="21"/>
      <c r="E2" s="23"/>
    </row>
    <row r="3" spans="1:6">
      <c r="C3" s="20"/>
      <c r="D3" s="21"/>
      <c r="E3" s="23"/>
    </row>
    <row r="4" spans="1:6">
      <c r="B4" s="4" t="e">
        <f>SUM(--(FREQUENCY(IF(D9:D174&gt;0,MATCH(B9:B174,B9:B174,0),""),ROW(B9:B174)-9)&gt;0))</f>
        <v>#VALUE!</v>
      </c>
      <c r="C4" s="20"/>
      <c r="D4" s="21"/>
      <c r="E4" s="23"/>
    </row>
    <row r="5" spans="1:6" ht="15.75" thickBot="1">
      <c r="B5" s="5">
        <f>SUMPRODUCT(1/COUNTIF(B9:B174,B9:B174))</f>
        <v>81</v>
      </c>
    </row>
    <row r="6" spans="1:6" ht="15.75" thickBot="1">
      <c r="C6" s="6" t="s">
        <v>0</v>
      </c>
      <c r="D6" s="7"/>
      <c r="E6" s="8"/>
    </row>
    <row r="7" spans="1:6" ht="7.5" customHeight="1"/>
    <row r="8" spans="1:6" s="13" customFormat="1">
      <c r="A8" s="9" t="s">
        <v>1</v>
      </c>
      <c r="B8" s="9" t="s">
        <v>2</v>
      </c>
      <c r="C8" s="10" t="s">
        <v>3</v>
      </c>
      <c r="D8" s="10" t="s">
        <v>4</v>
      </c>
      <c r="E8" s="11" t="s">
        <v>5</v>
      </c>
      <c r="F8" s="12" t="s">
        <v>6</v>
      </c>
    </row>
    <row r="9" spans="1:6">
      <c r="A9" s="14">
        <v>2000016</v>
      </c>
      <c r="B9" s="14" t="str">
        <f>VLOOKUP(Tableau13[[#This Row],[Cd CIP Client]],'[1]Liste Adhérents Mediprix'!$A$12:$N$107,2,FALSE)</f>
        <v>PHARMACIE DU CARREFOUR</v>
      </c>
      <c r="C9" s="15">
        <v>0</v>
      </c>
      <c r="D9" s="16">
        <v>0</v>
      </c>
      <c r="E9" s="17">
        <f t="shared" ref="E9:E72" si="0">IFERROR((D9-C9)/C9,0)</f>
        <v>0</v>
      </c>
    </row>
    <row r="10" spans="1:6">
      <c r="A10" s="14">
        <v>2000016</v>
      </c>
      <c r="B10" s="14" t="str">
        <f>VLOOKUP(Tableau13[[#This Row],[Cd CIP Client]],'[1]Liste Adhérents Mediprix'!$A$12:$N$107,2,FALSE)</f>
        <v>PHARMACIE DU CARREFOUR</v>
      </c>
      <c r="C10" s="18">
        <v>0</v>
      </c>
      <c r="D10" s="19">
        <v>0</v>
      </c>
      <c r="E10" s="17">
        <f t="shared" si="0"/>
        <v>0</v>
      </c>
    </row>
    <row r="11" spans="1:6">
      <c r="A11" s="14">
        <v>2000056</v>
      </c>
      <c r="B11" s="14" t="str">
        <f>VLOOKUP(Tableau13[[#This Row],[Cd CIP Client]],'[1]Liste Adhérents Mediprix'!$A$12:$N$107,2,FALSE)</f>
        <v>PHARMACIE DU VILLAGE LA GRANDE PHARMACIE BY MEDIPRIX</v>
      </c>
      <c r="C11" s="15">
        <v>0</v>
      </c>
      <c r="D11" s="16">
        <v>0</v>
      </c>
      <c r="E11" s="17">
        <f t="shared" si="0"/>
        <v>0</v>
      </c>
    </row>
    <row r="12" spans="1:6">
      <c r="A12" s="14">
        <v>2000056</v>
      </c>
      <c r="B12" s="14" t="str">
        <f>VLOOKUP(Tableau13[[#This Row],[Cd CIP Client]],'[1]Liste Adhérents Mediprix'!$A$12:$N$107,2,FALSE)</f>
        <v>PHARMACIE DU VILLAGE LA GRANDE PHARMACIE BY MEDIPRIX</v>
      </c>
      <c r="C12" s="18">
        <v>0</v>
      </c>
      <c r="D12" s="19">
        <v>0</v>
      </c>
      <c r="E12" s="17">
        <f t="shared" si="0"/>
        <v>0</v>
      </c>
    </row>
    <row r="13" spans="1:6">
      <c r="A13" s="14">
        <v>2000914</v>
      </c>
      <c r="B13" s="14" t="str">
        <f>VLOOKUP(Tableau13[[#This Row],[Cd CIP Client]],'[1]Liste Adhérents Mediprix'!$A$12:$N$107,2,FALSE)</f>
        <v xml:space="preserve">PHARMACIE DE BOUCONNE </v>
      </c>
      <c r="C13" s="15">
        <v>4064.5899999999997</v>
      </c>
      <c r="D13" s="16">
        <v>5032.83</v>
      </c>
      <c r="E13" s="17">
        <f t="shared" si="0"/>
        <v>0.23821344834288335</v>
      </c>
      <c r="F13" s="1">
        <v>1</v>
      </c>
    </row>
    <row r="14" spans="1:6">
      <c r="A14" s="14">
        <v>2000914</v>
      </c>
      <c r="B14" s="14" t="str">
        <f>VLOOKUP(Tableau13[[#This Row],[Cd CIP Client]],'[1]Liste Adhérents Mediprix'!$A$12:$N$107,2,FALSE)</f>
        <v xml:space="preserve">PHARMACIE DE BOUCONNE </v>
      </c>
      <c r="C14" s="18">
        <v>0</v>
      </c>
      <c r="D14" s="19">
        <v>0</v>
      </c>
      <c r="E14" s="17">
        <f t="shared" si="0"/>
        <v>0</v>
      </c>
    </row>
    <row r="15" spans="1:6">
      <c r="A15" s="14">
        <v>2001535</v>
      </c>
      <c r="B15" s="14" t="str">
        <f>VLOOKUP(Tableau13[[#This Row],[Cd CIP Client]],'[1]Liste Adhérents Mediprix'!$A$12:$N$107,2,FALSE)</f>
        <v xml:space="preserve">PHARMACIE LALAURIE </v>
      </c>
      <c r="C15" s="15">
        <v>0</v>
      </c>
      <c r="D15" s="16">
        <v>0</v>
      </c>
      <c r="E15" s="17">
        <f t="shared" si="0"/>
        <v>0</v>
      </c>
    </row>
    <row r="16" spans="1:6">
      <c r="A16" s="14">
        <v>2001535</v>
      </c>
      <c r="B16" s="14" t="str">
        <f>VLOOKUP(Tableau13[[#This Row],[Cd CIP Client]],'[1]Liste Adhérents Mediprix'!$A$12:$N$107,2,FALSE)</f>
        <v xml:space="preserve">PHARMACIE LALAURIE </v>
      </c>
      <c r="C16" s="18">
        <v>0</v>
      </c>
      <c r="D16" s="19">
        <v>0</v>
      </c>
      <c r="E16" s="17">
        <f t="shared" si="0"/>
        <v>0</v>
      </c>
    </row>
    <row r="17" spans="1:6">
      <c r="A17" s="14">
        <v>2001566</v>
      </c>
      <c r="B17" s="14" t="str">
        <f>VLOOKUP(Tableau13[[#This Row],[Cd CIP Client]],'[1]Liste Adhérents Mediprix'!$A$12:$N$107,2,FALSE)</f>
        <v>PHARMACIE PRINCIPALE</v>
      </c>
      <c r="C17" s="15">
        <v>3039.16</v>
      </c>
      <c r="D17" s="16">
        <v>5668.88</v>
      </c>
      <c r="E17" s="17">
        <f t="shared" si="0"/>
        <v>0.86527856381368551</v>
      </c>
      <c r="F17" s="1">
        <v>2</v>
      </c>
    </row>
    <row r="18" spans="1:6">
      <c r="A18" s="14">
        <v>2001566</v>
      </c>
      <c r="B18" s="14" t="str">
        <f>VLOOKUP(Tableau13[[#This Row],[Cd CIP Client]],'[1]Liste Adhérents Mediprix'!$A$12:$N$107,2,FALSE)</f>
        <v>PHARMACIE PRINCIPALE</v>
      </c>
      <c r="C18" s="18">
        <v>0</v>
      </c>
      <c r="D18" s="19">
        <v>742.52</v>
      </c>
      <c r="E18" s="17">
        <f t="shared" si="0"/>
        <v>0</v>
      </c>
    </row>
    <row r="19" spans="1:6">
      <c r="A19" s="14">
        <v>2001729</v>
      </c>
      <c r="B19" s="14" t="str">
        <f>VLOOKUP(Tableau13[[#This Row],[Cd CIP Client]],'[1]Liste Adhérents Mediprix'!$A$12:$N$107,2,FALSE)</f>
        <v>PHARMACIE BEAUNOISE (GRANDE)</v>
      </c>
      <c r="C19" s="15">
        <v>0</v>
      </c>
      <c r="D19" s="16">
        <v>165.98</v>
      </c>
      <c r="E19" s="17">
        <f t="shared" si="0"/>
        <v>0</v>
      </c>
    </row>
    <row r="20" spans="1:6">
      <c r="A20" s="14">
        <v>2001729</v>
      </c>
      <c r="B20" s="14" t="str">
        <f>VLOOKUP(Tableau13[[#This Row],[Cd CIP Client]],'[1]Liste Adhérents Mediprix'!$A$12:$N$107,2,FALSE)</f>
        <v>PHARMACIE BEAUNOISE (GRANDE)</v>
      </c>
      <c r="C20" s="18">
        <v>0</v>
      </c>
      <c r="D20" s="19">
        <v>0</v>
      </c>
      <c r="E20" s="17">
        <f t="shared" si="0"/>
        <v>0</v>
      </c>
    </row>
    <row r="21" spans="1:6">
      <c r="A21" s="14">
        <v>2002868</v>
      </c>
      <c r="B21" s="14" t="str">
        <f>VLOOKUP(Tableau13[[#This Row],[Cd CIP Client]],'[1]Liste Adhérents Mediprix'!$A$12:$N$107,2,FALSE)</f>
        <v>PHARMACIE DE LA DOMITIENNE SNC</v>
      </c>
      <c r="C21" s="15">
        <v>0</v>
      </c>
      <c r="D21" s="16">
        <v>0</v>
      </c>
      <c r="E21" s="17">
        <f t="shared" si="0"/>
        <v>0</v>
      </c>
    </row>
    <row r="22" spans="1:6">
      <c r="A22" s="14">
        <v>2002868</v>
      </c>
      <c r="B22" s="14" t="str">
        <f>VLOOKUP(Tableau13[[#This Row],[Cd CIP Client]],'[1]Liste Adhérents Mediprix'!$A$12:$N$107,2,FALSE)</f>
        <v>PHARMACIE DE LA DOMITIENNE SNC</v>
      </c>
      <c r="C22" s="18">
        <v>0</v>
      </c>
      <c r="D22" s="19">
        <v>0</v>
      </c>
      <c r="E22" s="17">
        <f t="shared" si="0"/>
        <v>0</v>
      </c>
    </row>
    <row r="23" spans="1:6">
      <c r="A23" s="14">
        <v>2004282</v>
      </c>
      <c r="B23" s="14" t="str">
        <f>VLOOKUP(Tableau13[[#This Row],[Cd CIP Client]],'[1]Liste Adhérents Mediprix'!$A$12:$N$107,2,FALSE)</f>
        <v>PHARMACIE DU CENTRE</v>
      </c>
      <c r="C23" s="15">
        <v>0</v>
      </c>
      <c r="D23" s="16">
        <v>5166.2800000000007</v>
      </c>
      <c r="E23" s="17">
        <f t="shared" si="0"/>
        <v>0</v>
      </c>
      <c r="F23" s="1">
        <v>3</v>
      </c>
    </row>
    <row r="24" spans="1:6">
      <c r="A24" s="14">
        <v>2004282</v>
      </c>
      <c r="B24" s="14" t="str">
        <f>VLOOKUP(Tableau13[[#This Row],[Cd CIP Client]],'[1]Liste Adhérents Mediprix'!$A$12:$N$107,2,FALSE)</f>
        <v>PHARMACIE DU CENTRE</v>
      </c>
      <c r="C24" s="18">
        <v>0</v>
      </c>
      <c r="D24" s="19">
        <v>1030.83</v>
      </c>
      <c r="E24" s="17">
        <f t="shared" si="0"/>
        <v>0</v>
      </c>
      <c r="F24" s="1">
        <v>4</v>
      </c>
    </row>
    <row r="25" spans="1:6">
      <c r="A25" s="14">
        <v>2004450</v>
      </c>
      <c r="B25" s="14" t="str">
        <f>VLOOKUP(Tableau13[[#This Row],[Cd CIP Client]],'[1]Liste Adhérents Mediprix'!$A$12:$N$107,2,FALSE)</f>
        <v>PHARMACIE DES ECOLES</v>
      </c>
      <c r="C25" s="15">
        <v>0</v>
      </c>
      <c r="D25" s="16">
        <v>0</v>
      </c>
      <c r="E25" s="17">
        <f t="shared" si="0"/>
        <v>0</v>
      </c>
    </row>
    <row r="26" spans="1:6">
      <c r="A26" s="14">
        <v>2004450</v>
      </c>
      <c r="B26" s="14" t="str">
        <f>VLOOKUP(Tableau13[[#This Row],[Cd CIP Client]],'[1]Liste Adhérents Mediprix'!$A$12:$N$107,2,FALSE)</f>
        <v>PHARMACIE DES ECOLES</v>
      </c>
      <c r="C26" s="18">
        <v>0</v>
      </c>
      <c r="D26" s="19">
        <v>0</v>
      </c>
      <c r="E26" s="17">
        <f t="shared" si="0"/>
        <v>0</v>
      </c>
    </row>
    <row r="27" spans="1:6">
      <c r="A27" s="14">
        <v>2005365</v>
      </c>
      <c r="B27" s="14" t="str">
        <f>VLOOKUP(Tableau13[[#This Row],[Cd CIP Client]],'[1]Liste Adhérents Mediprix'!$A$12:$N$107,2,FALSE)</f>
        <v>PHARMACIE CENTRALE</v>
      </c>
      <c r="C27" s="15">
        <v>0</v>
      </c>
      <c r="D27" s="16">
        <v>0</v>
      </c>
      <c r="E27" s="17">
        <f t="shared" si="0"/>
        <v>0</v>
      </c>
    </row>
    <row r="28" spans="1:6">
      <c r="A28" s="14">
        <v>2005365</v>
      </c>
      <c r="B28" s="14" t="str">
        <f>VLOOKUP(Tableau13[[#This Row],[Cd CIP Client]],'[1]Liste Adhérents Mediprix'!$A$12:$N$107,2,FALSE)</f>
        <v>PHARMACIE CENTRALE</v>
      </c>
      <c r="C28" s="18">
        <v>0</v>
      </c>
      <c r="D28" s="19">
        <v>0</v>
      </c>
      <c r="E28" s="17">
        <f t="shared" si="0"/>
        <v>0</v>
      </c>
    </row>
    <row r="29" spans="1:6">
      <c r="A29" s="14">
        <v>2005669</v>
      </c>
      <c r="B29" s="14" t="str">
        <f>VLOOKUP(Tableau13[[#This Row],[Cd CIP Client]],'[1]Liste Adhérents Mediprix'!$A$12:$N$107,2,FALSE)</f>
        <v>PHARMACIE DU CLOS</v>
      </c>
      <c r="C29" s="15">
        <v>0</v>
      </c>
      <c r="D29" s="16">
        <v>0</v>
      </c>
      <c r="E29" s="17">
        <f t="shared" si="0"/>
        <v>0</v>
      </c>
    </row>
    <row r="30" spans="1:6">
      <c r="A30" s="14">
        <v>2005669</v>
      </c>
      <c r="B30" s="14" t="str">
        <f>VLOOKUP(Tableau13[[#This Row],[Cd CIP Client]],'[1]Liste Adhérents Mediprix'!$A$12:$N$107,2,FALSE)</f>
        <v>PHARMACIE DU CLOS</v>
      </c>
      <c r="C30" s="18">
        <v>0</v>
      </c>
      <c r="D30" s="19">
        <v>0</v>
      </c>
      <c r="E30" s="17">
        <f t="shared" si="0"/>
        <v>0</v>
      </c>
    </row>
    <row r="31" spans="1:6">
      <c r="A31" s="14">
        <v>2006217</v>
      </c>
      <c r="B31" s="14" t="str">
        <f>VLOOKUP(Tableau13[[#This Row],[Cd CIP Client]],'[1]Liste Adhérents Mediprix'!$A$12:$N$107,2,FALSE)</f>
        <v xml:space="preserve">PHARMACIE DE LA MONTAGNETTE </v>
      </c>
      <c r="C31" s="15">
        <v>784.8</v>
      </c>
      <c r="D31" s="16">
        <v>790.4</v>
      </c>
      <c r="E31" s="17">
        <f t="shared" si="0"/>
        <v>7.1355759429154219E-3</v>
      </c>
      <c r="F31" s="1">
        <v>5</v>
      </c>
    </row>
    <row r="32" spans="1:6">
      <c r="A32" s="14">
        <v>2006217</v>
      </c>
      <c r="B32" s="14" t="str">
        <f>VLOOKUP(Tableau13[[#This Row],[Cd CIP Client]],'[1]Liste Adhérents Mediprix'!$A$12:$N$107,2,FALSE)</f>
        <v xml:space="preserve">PHARMACIE DE LA MONTAGNETTE </v>
      </c>
      <c r="C32" s="18">
        <v>0</v>
      </c>
      <c r="D32" s="19">
        <v>0</v>
      </c>
      <c r="E32" s="17">
        <f t="shared" si="0"/>
        <v>0</v>
      </c>
    </row>
    <row r="33" spans="1:6">
      <c r="A33" s="14">
        <v>2012414</v>
      </c>
      <c r="B33" s="14" t="str">
        <f>VLOOKUP(Tableau13[[#This Row],[Cd CIP Client]],'[1]Liste Adhérents Mediprix'!$A$12:$N$107,2,FALSE)</f>
        <v>PHARMACIE BOYER</v>
      </c>
      <c r="C33" s="15">
        <v>0</v>
      </c>
      <c r="D33" s="16">
        <v>0</v>
      </c>
      <c r="E33" s="17">
        <f t="shared" si="0"/>
        <v>0</v>
      </c>
    </row>
    <row r="34" spans="1:6">
      <c r="A34" s="14">
        <v>2012414</v>
      </c>
      <c r="B34" s="14" t="str">
        <f>VLOOKUP(Tableau13[[#This Row],[Cd CIP Client]],'[1]Liste Adhérents Mediprix'!$A$12:$N$107,2,FALSE)</f>
        <v>PHARMACIE BOYER</v>
      </c>
      <c r="C34" s="18">
        <v>0</v>
      </c>
      <c r="D34" s="19">
        <v>0</v>
      </c>
      <c r="E34" s="17">
        <f t="shared" si="0"/>
        <v>0</v>
      </c>
    </row>
    <row r="35" spans="1:6">
      <c r="A35" s="14">
        <v>2014029</v>
      </c>
      <c r="B35" s="14" t="str">
        <f>VLOOKUP(Tableau13[[#This Row],[Cd CIP Client]],'[1]Liste Adhérents Mediprix'!$A$12:$N$107,2,FALSE)</f>
        <v>PHARMACIE DE PORT CAMARGUE</v>
      </c>
      <c r="C35" s="15">
        <v>0</v>
      </c>
      <c r="D35" s="16">
        <v>0</v>
      </c>
      <c r="E35" s="17">
        <f t="shared" si="0"/>
        <v>0</v>
      </c>
    </row>
    <row r="36" spans="1:6">
      <c r="A36" s="14">
        <v>2014029</v>
      </c>
      <c r="B36" s="14" t="str">
        <f>VLOOKUP(Tableau13[[#This Row],[Cd CIP Client]],'[1]Liste Adhérents Mediprix'!$A$12:$N$107,2,FALSE)</f>
        <v>PHARMACIE DE PORT CAMARGUE</v>
      </c>
      <c r="C36" s="18">
        <v>0</v>
      </c>
      <c r="D36" s="19">
        <v>0</v>
      </c>
      <c r="E36" s="17">
        <f t="shared" si="0"/>
        <v>0</v>
      </c>
    </row>
    <row r="37" spans="1:6">
      <c r="A37" s="14">
        <v>2014207</v>
      </c>
      <c r="B37" s="14" t="str">
        <f>VLOOKUP(Tableau13[[#This Row],[Cd CIP Client]],'[1]Liste Adhérents Mediprix'!$A$12:$N$107,2,FALSE)</f>
        <v xml:space="preserve">PHARMACIE DES SABLAS </v>
      </c>
      <c r="C37" s="15">
        <v>5801.8600000000006</v>
      </c>
      <c r="D37" s="16">
        <v>364.86</v>
      </c>
      <c r="E37" s="17">
        <f t="shared" si="0"/>
        <v>-0.93711327057185112</v>
      </c>
      <c r="F37" s="1">
        <v>6</v>
      </c>
    </row>
    <row r="38" spans="1:6">
      <c r="A38" s="14">
        <v>2014207</v>
      </c>
      <c r="B38" s="14" t="str">
        <f>VLOOKUP(Tableau13[[#This Row],[Cd CIP Client]],'[1]Liste Adhérents Mediprix'!$A$12:$N$107,2,FALSE)</f>
        <v xml:space="preserve">PHARMACIE DES SABLAS </v>
      </c>
      <c r="C38" s="18">
        <v>0</v>
      </c>
      <c r="D38" s="19">
        <v>0</v>
      </c>
      <c r="E38" s="17">
        <f t="shared" si="0"/>
        <v>0</v>
      </c>
    </row>
    <row r="39" spans="1:6">
      <c r="A39" s="14">
        <v>2018065</v>
      </c>
      <c r="B39" s="14" t="str">
        <f>VLOOKUP(Tableau13[[#This Row],[Cd CIP Client]],'[1]Liste Adhérents Mediprix'!$A$12:$N$107,2,FALSE)</f>
        <v>PHARMACIE DE CAPESTANG</v>
      </c>
      <c r="C39" s="15">
        <v>0</v>
      </c>
      <c r="D39" s="16">
        <v>0</v>
      </c>
      <c r="E39" s="17">
        <f t="shared" si="0"/>
        <v>0</v>
      </c>
    </row>
    <row r="40" spans="1:6">
      <c r="A40" s="14">
        <v>2018065</v>
      </c>
      <c r="B40" s="14" t="str">
        <f>VLOOKUP(Tableau13[[#This Row],[Cd CIP Client]],'[1]Liste Adhérents Mediprix'!$A$12:$N$107,2,FALSE)</f>
        <v>PHARMACIE DE CAPESTANG</v>
      </c>
      <c r="C40" s="18">
        <v>0</v>
      </c>
      <c r="D40" s="19">
        <v>0</v>
      </c>
      <c r="E40" s="17">
        <f t="shared" si="0"/>
        <v>0</v>
      </c>
    </row>
    <row r="41" spans="1:6">
      <c r="A41" s="14">
        <v>2018259</v>
      </c>
      <c r="B41" s="14" t="str">
        <f>VLOOKUP(Tableau13[[#This Row],[Cd CIP Client]],'[1]Liste Adhérents Mediprix'!$A$12:$N$107,2,FALSE)</f>
        <v>PHARMACIE DE L EUROPE</v>
      </c>
      <c r="C41" s="15">
        <v>0</v>
      </c>
      <c r="D41" s="16">
        <v>0</v>
      </c>
      <c r="E41" s="17">
        <f t="shared" si="0"/>
        <v>0</v>
      </c>
    </row>
    <row r="42" spans="1:6">
      <c r="A42" s="14">
        <v>2018259</v>
      </c>
      <c r="B42" s="14" t="str">
        <f>VLOOKUP(Tableau13[[#This Row],[Cd CIP Client]],'[1]Liste Adhérents Mediprix'!$A$12:$N$107,2,FALSE)</f>
        <v>PHARMACIE DE L EUROPE</v>
      </c>
      <c r="C42" s="18">
        <v>0</v>
      </c>
      <c r="D42" s="19">
        <v>0</v>
      </c>
      <c r="E42" s="17">
        <f t="shared" si="0"/>
        <v>0</v>
      </c>
    </row>
    <row r="43" spans="1:6">
      <c r="A43" s="14">
        <v>2021167</v>
      </c>
      <c r="B43" s="14" t="str">
        <f>VLOOKUP(Tableau13[[#This Row],[Cd CIP Client]],'[1]Liste Adhérents Mediprix'!$A$12:$N$107,2,FALSE)</f>
        <v>PHARMACIE DE DAMPARIS</v>
      </c>
      <c r="C43" s="15">
        <v>0</v>
      </c>
      <c r="D43" s="16">
        <v>0</v>
      </c>
      <c r="E43" s="17">
        <f t="shared" si="0"/>
        <v>0</v>
      </c>
    </row>
    <row r="44" spans="1:6">
      <c r="A44" s="14">
        <v>2021167</v>
      </c>
      <c r="B44" s="14" t="str">
        <f>VLOOKUP(Tableau13[[#This Row],[Cd CIP Client]],'[1]Liste Adhérents Mediprix'!$A$12:$N$107,2,FALSE)</f>
        <v>PHARMACIE DE DAMPARIS</v>
      </c>
      <c r="C44" s="18">
        <v>0</v>
      </c>
      <c r="D44" s="19">
        <v>0</v>
      </c>
      <c r="E44" s="17">
        <f t="shared" si="0"/>
        <v>0</v>
      </c>
    </row>
    <row r="45" spans="1:6">
      <c r="A45" s="14">
        <v>2032289</v>
      </c>
      <c r="B45" s="14" t="str">
        <f>VLOOKUP(Tableau13[[#This Row],[Cd CIP Client]],'[1]Liste Adhérents Mediprix'!$A$12:$N$107,2,FALSE)</f>
        <v>PHARMACIE DU CHATEAU</v>
      </c>
      <c r="C45" s="15">
        <v>6661.3200000000006</v>
      </c>
      <c r="D45" s="16">
        <v>8921.68</v>
      </c>
      <c r="E45" s="17">
        <f t="shared" si="0"/>
        <v>0.33932613956393021</v>
      </c>
      <c r="F45" s="1">
        <v>7</v>
      </c>
    </row>
    <row r="46" spans="1:6">
      <c r="A46" s="14">
        <v>2032289</v>
      </c>
      <c r="B46" s="14" t="str">
        <f>VLOOKUP(Tableau13[[#This Row],[Cd CIP Client]],'[1]Liste Adhérents Mediprix'!$A$12:$N$107,2,FALSE)</f>
        <v>PHARMACIE DU CHATEAU</v>
      </c>
      <c r="C46" s="18">
        <v>11.96</v>
      </c>
      <c r="D46" s="19">
        <v>0</v>
      </c>
      <c r="E46" s="17">
        <f t="shared" si="0"/>
        <v>-1</v>
      </c>
    </row>
    <row r="47" spans="1:6">
      <c r="A47" s="14">
        <v>2034134</v>
      </c>
      <c r="B47" s="14" t="str">
        <f>VLOOKUP(Tableau13[[#This Row],[Cd CIP Client]],'[1]Liste Adhérents Mediprix'!$A$12:$N$107,2,FALSE)</f>
        <v>PHARMACIE DES BALMES (GRANDE)</v>
      </c>
      <c r="C47" s="15">
        <v>0</v>
      </c>
      <c r="D47" s="16">
        <v>0</v>
      </c>
      <c r="E47" s="17">
        <f t="shared" si="0"/>
        <v>0</v>
      </c>
    </row>
    <row r="48" spans="1:6">
      <c r="A48" s="14">
        <v>2034134</v>
      </c>
      <c r="B48" s="14" t="str">
        <f>VLOOKUP(Tableau13[[#This Row],[Cd CIP Client]],'[1]Liste Adhérents Mediprix'!$A$12:$N$107,2,FALSE)</f>
        <v>PHARMACIE DES BALMES (GRANDE)</v>
      </c>
      <c r="C48" s="18">
        <v>0</v>
      </c>
      <c r="D48" s="19">
        <v>0</v>
      </c>
      <c r="E48" s="17">
        <f t="shared" si="0"/>
        <v>0</v>
      </c>
    </row>
    <row r="49" spans="1:6">
      <c r="A49" s="14">
        <v>2034768</v>
      </c>
      <c r="B49" s="14" t="str">
        <f>VLOOKUP(Tableau13[[#This Row],[Cd CIP Client]],'[1]Liste Adhérents Mediprix'!$A$12:$N$107,2,FALSE)</f>
        <v>PHARMACIE CALUIRE II</v>
      </c>
      <c r="C49" s="15">
        <v>6540.03</v>
      </c>
      <c r="D49" s="16">
        <v>6343.6</v>
      </c>
      <c r="E49" s="17">
        <f t="shared" si="0"/>
        <v>-3.0035030420349662E-2</v>
      </c>
      <c r="F49" s="1">
        <v>8</v>
      </c>
    </row>
    <row r="50" spans="1:6">
      <c r="A50" s="14">
        <v>2034768</v>
      </c>
      <c r="B50" s="14" t="str">
        <f>VLOOKUP(Tableau13[[#This Row],[Cd CIP Client]],'[1]Liste Adhérents Mediprix'!$A$12:$N$107,2,FALSE)</f>
        <v>PHARMACIE CALUIRE II</v>
      </c>
      <c r="C50" s="18">
        <v>0</v>
      </c>
      <c r="D50" s="19">
        <v>0</v>
      </c>
      <c r="E50" s="17">
        <f t="shared" si="0"/>
        <v>0</v>
      </c>
    </row>
    <row r="51" spans="1:6">
      <c r="A51" s="14">
        <v>2041995</v>
      </c>
      <c r="B51" s="14" t="str">
        <f>VLOOKUP(Tableau13[[#This Row],[Cd CIP Client]],'[1]Liste Adhérents Mediprix'!$A$12:$N$107,2,FALSE)</f>
        <v xml:space="preserve">PHARMACIE CLOT MONINO </v>
      </c>
      <c r="C51" s="15">
        <v>2839.64</v>
      </c>
      <c r="D51" s="16">
        <v>7949.23</v>
      </c>
      <c r="E51" s="17">
        <f t="shared" si="0"/>
        <v>1.7993794988097085</v>
      </c>
      <c r="F51" s="1">
        <v>9</v>
      </c>
    </row>
    <row r="52" spans="1:6">
      <c r="A52" s="14">
        <v>2041995</v>
      </c>
      <c r="B52" s="14" t="str">
        <f>VLOOKUP(Tableau13[[#This Row],[Cd CIP Client]],'[1]Liste Adhérents Mediprix'!$A$12:$N$107,2,FALSE)</f>
        <v xml:space="preserve">PHARMACIE CLOT MONINO </v>
      </c>
      <c r="C52" s="18">
        <v>858.55</v>
      </c>
      <c r="D52" s="19">
        <v>901.67000000000007</v>
      </c>
      <c r="E52" s="17">
        <f t="shared" si="0"/>
        <v>5.0224215246636915E-2</v>
      </c>
      <c r="F52" s="1">
        <v>10</v>
      </c>
    </row>
    <row r="53" spans="1:6">
      <c r="A53" s="14">
        <v>2043149</v>
      </c>
      <c r="B53" s="14" t="str">
        <f>VLOOKUP(Tableau13[[#This Row],[Cd CIP Client]],'[1]Liste Adhérents Mediprix'!$A$12:$N$107,2,FALSE)</f>
        <v>PHARMACIE DIBO TROIN</v>
      </c>
      <c r="C53" s="15">
        <v>0</v>
      </c>
      <c r="D53" s="16">
        <v>0</v>
      </c>
      <c r="E53" s="17">
        <f t="shared" si="0"/>
        <v>0</v>
      </c>
    </row>
    <row r="54" spans="1:6">
      <c r="A54" s="14">
        <v>2043149</v>
      </c>
      <c r="B54" s="14" t="str">
        <f>VLOOKUP(Tableau13[[#This Row],[Cd CIP Client]],'[1]Liste Adhérents Mediprix'!$A$12:$N$107,2,FALSE)</f>
        <v>PHARMACIE DIBO TROIN</v>
      </c>
      <c r="C54" s="18">
        <v>0</v>
      </c>
      <c r="D54" s="19">
        <v>0</v>
      </c>
      <c r="E54" s="17">
        <f t="shared" si="0"/>
        <v>0</v>
      </c>
    </row>
    <row r="55" spans="1:6">
      <c r="A55" s="14">
        <v>2043657</v>
      </c>
      <c r="B55" s="14" t="str">
        <f>VLOOKUP(Tableau13[[#This Row],[Cd CIP Client]],'[1]Liste Adhérents Mediprix'!$A$12:$N$107,2,FALSE)</f>
        <v>PHARMACIE DE LA LIBERTE</v>
      </c>
      <c r="C55" s="15">
        <v>0</v>
      </c>
      <c r="D55" s="16">
        <v>0</v>
      </c>
      <c r="E55" s="17">
        <f t="shared" si="0"/>
        <v>0</v>
      </c>
    </row>
    <row r="56" spans="1:6">
      <c r="A56" s="14">
        <v>2043657</v>
      </c>
      <c r="B56" s="14" t="str">
        <f>VLOOKUP(Tableau13[[#This Row],[Cd CIP Client]],'[1]Liste Adhérents Mediprix'!$A$12:$N$107,2,FALSE)</f>
        <v>PHARMACIE DE LA LIBERTE</v>
      </c>
      <c r="C56" s="18">
        <v>0</v>
      </c>
      <c r="D56" s="19">
        <v>0</v>
      </c>
      <c r="E56" s="17">
        <f t="shared" si="0"/>
        <v>0</v>
      </c>
    </row>
    <row r="57" spans="1:6">
      <c r="A57" s="14">
        <v>2043919</v>
      </c>
      <c r="B57" s="14" t="str">
        <f>VLOOKUP(Tableau13[[#This Row],[Cd CIP Client]],'[1]Liste Adhérents Mediprix'!$A$12:$N$107,2,FALSE)</f>
        <v>PHARMACIE DE L ECLUSE</v>
      </c>
      <c r="C57" s="15">
        <v>0</v>
      </c>
      <c r="D57" s="16">
        <v>2986.3500000000004</v>
      </c>
      <c r="E57" s="17">
        <f t="shared" si="0"/>
        <v>0</v>
      </c>
      <c r="F57" s="1">
        <v>11</v>
      </c>
    </row>
    <row r="58" spans="1:6">
      <c r="A58" s="14">
        <v>2043919</v>
      </c>
      <c r="B58" s="14" t="str">
        <f>VLOOKUP(Tableau13[[#This Row],[Cd CIP Client]],'[1]Liste Adhérents Mediprix'!$A$12:$N$107,2,FALSE)</f>
        <v>PHARMACIE DE L ECLUSE</v>
      </c>
      <c r="C58" s="18">
        <v>0</v>
      </c>
      <c r="D58" s="19">
        <v>1563.4699999999998</v>
      </c>
      <c r="E58" s="17">
        <f t="shared" si="0"/>
        <v>0</v>
      </c>
      <c r="F58" s="1">
        <v>12</v>
      </c>
    </row>
    <row r="59" spans="1:6">
      <c r="A59" s="14">
        <v>2046438</v>
      </c>
      <c r="B59" s="14" t="str">
        <f>VLOOKUP(Tableau13[[#This Row],[Cd CIP Client]],'[1]Liste Adhérents Mediprix'!$A$12:$N$107,2,FALSE)</f>
        <v xml:space="preserve">PHARMACIE DES RESIDENCES MADRID
</v>
      </c>
      <c r="C59" s="15">
        <v>0</v>
      </c>
      <c r="D59" s="16">
        <v>0</v>
      </c>
      <c r="E59" s="17">
        <f t="shared" si="0"/>
        <v>0</v>
      </c>
    </row>
    <row r="60" spans="1:6">
      <c r="A60" s="14">
        <v>2046438</v>
      </c>
      <c r="B60" s="14" t="str">
        <f>VLOOKUP(Tableau13[[#This Row],[Cd CIP Client]],'[1]Liste Adhérents Mediprix'!$A$12:$N$107,2,FALSE)</f>
        <v xml:space="preserve">PHARMACIE DES RESIDENCES MADRID
</v>
      </c>
      <c r="C60" s="18">
        <v>0</v>
      </c>
      <c r="D60" s="19">
        <v>0</v>
      </c>
      <c r="E60" s="17">
        <f t="shared" si="0"/>
        <v>0</v>
      </c>
    </row>
    <row r="61" spans="1:6">
      <c r="A61" s="14">
        <v>2063558</v>
      </c>
      <c r="B61" s="14" t="str">
        <f>VLOOKUP(Tableau13[[#This Row],[Cd CIP Client]],'[1]Liste Adhérents Mediprix'!$A$12:$N$107,2,FALSE)</f>
        <v>PHARMACIE REMIA RENEVIER</v>
      </c>
      <c r="C61" s="15">
        <v>0</v>
      </c>
      <c r="D61" s="16">
        <v>0</v>
      </c>
      <c r="E61" s="17">
        <f t="shared" si="0"/>
        <v>0</v>
      </c>
    </row>
    <row r="62" spans="1:6">
      <c r="A62" s="14">
        <v>2063558</v>
      </c>
      <c r="B62" s="14" t="str">
        <f>VLOOKUP(Tableau13[[#This Row],[Cd CIP Client]],'[1]Liste Adhérents Mediprix'!$A$12:$N$107,2,FALSE)</f>
        <v>PHARMACIE REMIA RENEVIER</v>
      </c>
      <c r="C62" s="18">
        <v>0</v>
      </c>
      <c r="D62" s="19">
        <v>0</v>
      </c>
      <c r="E62" s="17">
        <f t="shared" si="0"/>
        <v>0</v>
      </c>
    </row>
    <row r="63" spans="1:6">
      <c r="A63" s="14">
        <v>2068928</v>
      </c>
      <c r="B63" s="14" t="str">
        <f>VLOOKUP(Tableau13[[#This Row],[Cd CIP Client]],'[1]Liste Adhérents Mediprix'!$A$12:$N$107,2,FALSE)</f>
        <v>PHARMACIE DES ATELIERS</v>
      </c>
      <c r="C63" s="15">
        <v>0</v>
      </c>
      <c r="D63" s="16">
        <v>0</v>
      </c>
      <c r="E63" s="17">
        <f t="shared" si="0"/>
        <v>0</v>
      </c>
    </row>
    <row r="64" spans="1:6">
      <c r="A64" s="14">
        <v>2068928</v>
      </c>
      <c r="B64" s="14" t="str">
        <f>VLOOKUP(Tableau13[[#This Row],[Cd CIP Client]],'[1]Liste Adhérents Mediprix'!$A$12:$N$107,2,FALSE)</f>
        <v>PHARMACIE DES ATELIERS</v>
      </c>
      <c r="C64" s="18">
        <v>0</v>
      </c>
      <c r="D64" s="19">
        <v>0</v>
      </c>
      <c r="E64" s="17">
        <f t="shared" si="0"/>
        <v>0</v>
      </c>
    </row>
    <row r="65" spans="1:6">
      <c r="A65" s="14">
        <v>2069502</v>
      </c>
      <c r="B65" s="14" t="str">
        <f>VLOOKUP(Tableau13[[#This Row],[Cd CIP Client]],'[1]Liste Adhérents Mediprix'!$A$12:$N$107,2,FALSE)</f>
        <v>PHARMACIE BERNARD PAGES</v>
      </c>
      <c r="C65" s="15">
        <v>0</v>
      </c>
      <c r="D65" s="16">
        <v>0</v>
      </c>
      <c r="E65" s="17">
        <f t="shared" si="0"/>
        <v>0</v>
      </c>
    </row>
    <row r="66" spans="1:6">
      <c r="A66" s="14">
        <v>2069502</v>
      </c>
      <c r="B66" s="14" t="str">
        <f>VLOOKUP(Tableau13[[#This Row],[Cd CIP Client]],'[1]Liste Adhérents Mediprix'!$A$12:$N$107,2,FALSE)</f>
        <v>PHARMACIE BERNARD PAGES</v>
      </c>
      <c r="C66" s="18">
        <v>0</v>
      </c>
      <c r="D66" s="19">
        <v>0</v>
      </c>
      <c r="E66" s="17">
        <f t="shared" si="0"/>
        <v>0</v>
      </c>
    </row>
    <row r="67" spans="1:6">
      <c r="A67" s="14">
        <v>2070041</v>
      </c>
      <c r="B67" s="14" t="str">
        <f>VLOOKUP(Tableau13[[#This Row],[Cd CIP Client]],'[1]Liste Adhérents Mediprix'!$A$12:$N$107,2,FALSE)</f>
        <v>PHARMACIE FOURNIER</v>
      </c>
      <c r="C67" s="15">
        <v>0</v>
      </c>
      <c r="D67" s="16">
        <v>0</v>
      </c>
      <c r="E67" s="17">
        <f t="shared" si="0"/>
        <v>0</v>
      </c>
    </row>
    <row r="68" spans="1:6">
      <c r="A68" s="14">
        <v>2070041</v>
      </c>
      <c r="B68" s="14" t="str">
        <f>VLOOKUP(Tableau13[[#This Row],[Cd CIP Client]],'[1]Liste Adhérents Mediprix'!$A$12:$N$107,2,FALSE)</f>
        <v>PHARMACIE FOURNIER</v>
      </c>
      <c r="C68" s="18">
        <v>0</v>
      </c>
      <c r="D68" s="19">
        <v>0</v>
      </c>
      <c r="E68" s="17">
        <f t="shared" si="0"/>
        <v>0</v>
      </c>
    </row>
    <row r="69" spans="1:6">
      <c r="A69" s="14">
        <v>2070371</v>
      </c>
      <c r="B69" s="14" t="str">
        <f>VLOOKUP(Tableau13[[#This Row],[Cd CIP Client]],'[1]Liste Adhérents Mediprix'!$A$12:$N$107,2,FALSE)</f>
        <v>PHARMACIE LAFAYETTE</v>
      </c>
      <c r="C69" s="15">
        <v>0</v>
      </c>
      <c r="D69" s="16">
        <v>7691.8099999999995</v>
      </c>
      <c r="E69" s="17">
        <f t="shared" si="0"/>
        <v>0</v>
      </c>
      <c r="F69" s="1">
        <v>13</v>
      </c>
    </row>
    <row r="70" spans="1:6">
      <c r="A70" s="14">
        <v>2070371</v>
      </c>
      <c r="B70" s="14" t="str">
        <f>VLOOKUP(Tableau13[[#This Row],[Cd CIP Client]],'[1]Liste Adhérents Mediprix'!$A$12:$N$107,2,FALSE)</f>
        <v>PHARMACIE LAFAYETTE</v>
      </c>
      <c r="C70" s="18">
        <v>0</v>
      </c>
      <c r="D70" s="19">
        <v>759.01</v>
      </c>
      <c r="E70" s="17">
        <f t="shared" si="0"/>
        <v>0</v>
      </c>
      <c r="F70" s="1">
        <v>14</v>
      </c>
    </row>
    <row r="71" spans="1:6">
      <c r="A71" s="14">
        <v>2070544</v>
      </c>
      <c r="B71" s="14" t="str">
        <f>VLOOKUP(Tableau13[[#This Row],[Cd CIP Client]],'[1]Liste Adhérents Mediprix'!$A$12:$N$107,2,FALSE)</f>
        <v>PHARMACIE LOVISI</v>
      </c>
      <c r="C71" s="15">
        <v>6026.39</v>
      </c>
      <c r="D71" s="16">
        <v>7873.02</v>
      </c>
      <c r="E71" s="17">
        <f t="shared" si="0"/>
        <v>0.30642391215968434</v>
      </c>
      <c r="F71" s="1">
        <v>15</v>
      </c>
    </row>
    <row r="72" spans="1:6">
      <c r="A72" s="14">
        <v>2070544</v>
      </c>
      <c r="B72" s="14" t="str">
        <f>VLOOKUP(Tableau13[[#This Row],[Cd CIP Client]],'[1]Liste Adhérents Mediprix'!$A$12:$N$107,2,FALSE)</f>
        <v>PHARMACIE LOVISI</v>
      </c>
      <c r="C72" s="18">
        <v>0</v>
      </c>
      <c r="D72" s="19">
        <v>11.21</v>
      </c>
      <c r="E72" s="17">
        <f t="shared" si="0"/>
        <v>0</v>
      </c>
      <c r="F72" s="1">
        <v>16</v>
      </c>
    </row>
    <row r="73" spans="1:6">
      <c r="A73" s="14">
        <v>2070696</v>
      </c>
      <c r="B73" s="14" t="str">
        <f>VLOOKUP(Tableau13[[#This Row],[Cd CIP Client]],'[1]Liste Adhérents Mediprix'!$A$12:$N$107,2,FALSE)</f>
        <v>PHARMACIE DU CENTRE</v>
      </c>
      <c r="C73" s="15">
        <v>9639.52</v>
      </c>
      <c r="D73" s="16">
        <v>10608.26</v>
      </c>
      <c r="E73" s="17">
        <f t="shared" ref="E73:E136" si="1">IFERROR((D73-C73)/C73,0)</f>
        <v>0.10049670523013592</v>
      </c>
      <c r="F73" s="1">
        <v>17</v>
      </c>
    </row>
    <row r="74" spans="1:6">
      <c r="A74" s="14">
        <v>2070696</v>
      </c>
      <c r="B74" s="14" t="str">
        <f>VLOOKUP(Tableau13[[#This Row],[Cd CIP Client]],'[1]Liste Adhérents Mediprix'!$A$12:$N$107,2,FALSE)</f>
        <v>PHARMACIE DU CENTRE</v>
      </c>
      <c r="C74" s="18">
        <v>456.4</v>
      </c>
      <c r="D74" s="19">
        <v>1893.81</v>
      </c>
      <c r="E74" s="17">
        <f t="shared" si="1"/>
        <v>3.1494522348816827</v>
      </c>
      <c r="F74" s="1">
        <v>18</v>
      </c>
    </row>
    <row r="75" spans="1:6">
      <c r="A75" s="14">
        <v>2072714</v>
      </c>
      <c r="B75" s="14" t="str">
        <f>VLOOKUP(Tableau13[[#This Row],[Cd CIP Client]],'[1]Liste Adhérents Mediprix'!$A$12:$N$107,2,FALSE)</f>
        <v>PHARMACIE CANINO</v>
      </c>
      <c r="C75" s="15">
        <v>0</v>
      </c>
      <c r="D75" s="16">
        <v>447.19000000000005</v>
      </c>
      <c r="E75" s="17">
        <f t="shared" si="1"/>
        <v>0</v>
      </c>
    </row>
    <row r="76" spans="1:6">
      <c r="A76" s="14">
        <v>2072714</v>
      </c>
      <c r="B76" s="14" t="str">
        <f>VLOOKUP(Tableau13[[#This Row],[Cd CIP Client]],'[1]Liste Adhérents Mediprix'!$A$12:$N$107,2,FALSE)</f>
        <v>PHARMACIE CANINO</v>
      </c>
      <c r="C76" s="18">
        <v>0</v>
      </c>
      <c r="D76" s="19">
        <v>0</v>
      </c>
      <c r="E76" s="17">
        <f t="shared" si="1"/>
        <v>0</v>
      </c>
    </row>
    <row r="77" spans="1:6">
      <c r="A77" s="14">
        <v>2096101</v>
      </c>
      <c r="B77" s="14" t="str">
        <f>VLOOKUP(Tableau13[[#This Row],[Cd CIP Client]],'[1]Liste Adhérents Mediprix'!$A$12:$N$107,2,FALSE)</f>
        <v>PHARMACIE BAGARD</v>
      </c>
      <c r="C77" s="15">
        <v>0</v>
      </c>
      <c r="D77" s="16">
        <v>0</v>
      </c>
      <c r="E77" s="17">
        <f t="shared" si="1"/>
        <v>0</v>
      </c>
    </row>
    <row r="78" spans="1:6">
      <c r="A78" s="14">
        <v>2096101</v>
      </c>
      <c r="B78" s="14" t="str">
        <f>VLOOKUP(Tableau13[[#This Row],[Cd CIP Client]],'[1]Liste Adhérents Mediprix'!$A$12:$N$107,2,FALSE)</f>
        <v>PHARMACIE BAGARD</v>
      </c>
      <c r="C78" s="18">
        <v>0</v>
      </c>
      <c r="D78" s="19">
        <v>0</v>
      </c>
      <c r="E78" s="17">
        <f t="shared" si="1"/>
        <v>0</v>
      </c>
    </row>
    <row r="79" spans="1:6">
      <c r="A79" s="14">
        <v>2096164</v>
      </c>
      <c r="B79" s="14" t="str">
        <f>VLOOKUP(Tableau13[[#This Row],[Cd CIP Client]],'[1]Liste Adhérents Mediprix'!$A$12:$N$107,2,FALSE)</f>
        <v>PHARMACIE DE BARJAC</v>
      </c>
      <c r="C79" s="15">
        <v>10488.67</v>
      </c>
      <c r="D79" s="16">
        <v>9973.4699999999993</v>
      </c>
      <c r="E79" s="17">
        <f t="shared" si="1"/>
        <v>-4.9119669128688453E-2</v>
      </c>
      <c r="F79" s="1">
        <v>19</v>
      </c>
    </row>
    <row r="80" spans="1:6">
      <c r="A80" s="14">
        <v>2096164</v>
      </c>
      <c r="B80" s="14" t="str">
        <f>VLOOKUP(Tableau13[[#This Row],[Cd CIP Client]],'[1]Liste Adhérents Mediprix'!$A$12:$N$107,2,FALSE)</f>
        <v>PHARMACIE DE BARJAC</v>
      </c>
      <c r="C80" s="18">
        <v>947.78</v>
      </c>
      <c r="D80" s="19">
        <v>704.3</v>
      </c>
      <c r="E80" s="17">
        <f t="shared" si="1"/>
        <v>-0.25689506003502927</v>
      </c>
      <c r="F80" s="1">
        <v>20</v>
      </c>
    </row>
    <row r="81" spans="1:6">
      <c r="A81" s="14">
        <v>2096604</v>
      </c>
      <c r="B81" s="14" t="str">
        <f>VLOOKUP(Tableau13[[#This Row],[Cd CIP Client]],'[1]Liste Adhérents Mediprix'!$A$12:$N$107,2,FALSE)</f>
        <v>PHARMACIE DE LA 113</v>
      </c>
      <c r="C81" s="15">
        <v>0</v>
      </c>
      <c r="D81" s="16">
        <v>0</v>
      </c>
      <c r="E81" s="17">
        <f t="shared" si="1"/>
        <v>0</v>
      </c>
    </row>
    <row r="82" spans="1:6">
      <c r="A82" s="14">
        <v>2096604</v>
      </c>
      <c r="B82" s="14" t="str">
        <f>VLOOKUP(Tableau13[[#This Row],[Cd CIP Client]],'[1]Liste Adhérents Mediprix'!$A$12:$N$107,2,FALSE)</f>
        <v>PHARMACIE DE LA 113</v>
      </c>
      <c r="C82" s="18">
        <v>0</v>
      </c>
      <c r="D82" s="19">
        <v>0</v>
      </c>
      <c r="E82" s="17">
        <f t="shared" si="1"/>
        <v>0</v>
      </c>
    </row>
    <row r="83" spans="1:6">
      <c r="A83" s="14">
        <v>2097812</v>
      </c>
      <c r="B83" s="14" t="str">
        <f>VLOOKUP(Tableau13[[#This Row],[Cd CIP Client]],'[1]Liste Adhérents Mediprix'!$A$12:$N$107,2,FALSE)</f>
        <v xml:space="preserve">PHARMACIE DU CENTRE </v>
      </c>
      <c r="C83" s="15">
        <v>3198.2599999999998</v>
      </c>
      <c r="D83" s="16">
        <v>1782.42</v>
      </c>
      <c r="E83" s="17">
        <f t="shared" si="1"/>
        <v>-0.44269071307523461</v>
      </c>
      <c r="F83" s="1">
        <v>21</v>
      </c>
    </row>
    <row r="84" spans="1:6">
      <c r="A84" s="14">
        <v>2097812</v>
      </c>
      <c r="B84" s="14" t="str">
        <f>VLOOKUP(Tableau13[[#This Row],[Cd CIP Client]],'[1]Liste Adhérents Mediprix'!$A$12:$N$107,2,FALSE)</f>
        <v xml:space="preserve">PHARMACIE DU CENTRE </v>
      </c>
      <c r="C84" s="18">
        <v>0</v>
      </c>
      <c r="D84" s="19">
        <v>137.18</v>
      </c>
      <c r="E84" s="17">
        <f t="shared" si="1"/>
        <v>0</v>
      </c>
    </row>
    <row r="85" spans="1:6">
      <c r="A85" s="14">
        <v>2099558</v>
      </c>
      <c r="B85" s="14" t="str">
        <f>VLOOKUP(Tableau13[[#This Row],[Cd CIP Client]],'[1]Liste Adhérents Mediprix'!$A$12:$N$107,2,FALSE)</f>
        <v>PHARMACIE ST EXUPERY</v>
      </c>
      <c r="C85" s="15">
        <v>2682.6499999999996</v>
      </c>
      <c r="D85" s="16">
        <v>6090.4699999999993</v>
      </c>
      <c r="E85" s="17">
        <f t="shared" si="1"/>
        <v>1.2703185283208769</v>
      </c>
      <c r="F85" s="1">
        <v>22</v>
      </c>
    </row>
    <row r="86" spans="1:6">
      <c r="A86" s="14">
        <v>2099558</v>
      </c>
      <c r="B86" s="14" t="str">
        <f>VLOOKUP(Tableau13[[#This Row],[Cd CIP Client]],'[1]Liste Adhérents Mediprix'!$A$12:$N$107,2,FALSE)</f>
        <v>PHARMACIE ST EXUPERY</v>
      </c>
      <c r="C86" s="18">
        <v>0</v>
      </c>
      <c r="D86" s="19">
        <v>0</v>
      </c>
      <c r="E86" s="17">
        <f t="shared" si="1"/>
        <v>0</v>
      </c>
    </row>
    <row r="87" spans="1:6">
      <c r="A87" s="14">
        <v>2106271</v>
      </c>
      <c r="B87" s="14" t="str">
        <f>VLOOKUP(Tableau13[[#This Row],[Cd CIP Client]],'[1]Liste Adhérents Mediprix'!$A$12:$N$107,2,FALSE)</f>
        <v>PHARMACIE SAUVEPLANE</v>
      </c>
      <c r="C87" s="15">
        <v>0</v>
      </c>
      <c r="D87" s="16">
        <v>0</v>
      </c>
      <c r="E87" s="17">
        <f t="shared" si="1"/>
        <v>0</v>
      </c>
    </row>
    <row r="88" spans="1:6">
      <c r="A88" s="14">
        <v>2106271</v>
      </c>
      <c r="B88" s="14" t="str">
        <f>VLOOKUP(Tableau13[[#This Row],[Cd CIP Client]],'[1]Liste Adhérents Mediprix'!$A$12:$N$107,2,FALSE)</f>
        <v>PHARMACIE SAUVEPLANE</v>
      </c>
      <c r="C88" s="18">
        <v>0</v>
      </c>
      <c r="D88" s="19">
        <v>0</v>
      </c>
      <c r="E88" s="17">
        <f t="shared" si="1"/>
        <v>0</v>
      </c>
    </row>
    <row r="89" spans="1:6">
      <c r="A89" s="14">
        <v>2106821</v>
      </c>
      <c r="B89" s="14" t="str">
        <f>VLOOKUP(Tableau13[[#This Row],[Cd CIP Client]],'[1]Liste Adhérents Mediprix'!$A$12:$N$107,2,FALSE)</f>
        <v>PHARMACIE TRIAIRE</v>
      </c>
      <c r="C89" s="15">
        <v>0</v>
      </c>
      <c r="D89" s="16">
        <v>0</v>
      </c>
      <c r="E89" s="17">
        <f t="shared" si="1"/>
        <v>0</v>
      </c>
    </row>
    <row r="90" spans="1:6">
      <c r="A90" s="14">
        <v>2106821</v>
      </c>
      <c r="B90" s="14" t="str">
        <f>VLOOKUP(Tableau13[[#This Row],[Cd CIP Client]],'[1]Liste Adhérents Mediprix'!$A$12:$N$107,2,FALSE)</f>
        <v>PHARMACIE TRIAIRE</v>
      </c>
      <c r="C90" s="18">
        <v>0</v>
      </c>
      <c r="D90" s="19">
        <v>0</v>
      </c>
      <c r="E90" s="17">
        <f t="shared" si="1"/>
        <v>0</v>
      </c>
    </row>
    <row r="91" spans="1:6">
      <c r="A91" s="14">
        <v>2106931</v>
      </c>
      <c r="B91" s="14" t="str">
        <f>VLOOKUP(Tableau13[[#This Row],[Cd CIP Client]],'[1]Liste Adhérents Mediprix'!$A$12:$N$107,2,FALSE)</f>
        <v>PHARMACIE JACOBIN-CASSE</v>
      </c>
      <c r="C91" s="15">
        <v>0</v>
      </c>
      <c r="D91" s="16">
        <v>0</v>
      </c>
      <c r="E91" s="17">
        <f t="shared" si="1"/>
        <v>0</v>
      </c>
    </row>
    <row r="92" spans="1:6">
      <c r="A92" s="14">
        <v>2106931</v>
      </c>
      <c r="B92" s="14" t="str">
        <f>VLOOKUP(Tableau13[[#This Row],[Cd CIP Client]],'[1]Liste Adhérents Mediprix'!$A$12:$N$107,2,FALSE)</f>
        <v>PHARMACIE JACOBIN-CASSE</v>
      </c>
      <c r="C92" s="18">
        <v>0</v>
      </c>
      <c r="D92" s="19">
        <v>0</v>
      </c>
      <c r="E92" s="17">
        <f t="shared" si="1"/>
        <v>0</v>
      </c>
    </row>
    <row r="93" spans="1:6">
      <c r="A93" s="14">
        <v>2107359</v>
      </c>
      <c r="B93" s="14" t="str">
        <f>VLOOKUP(Tableau13[[#This Row],[Cd CIP Client]],'[1]Liste Adhérents Mediprix'!$A$12:$N$107,2,FALSE)</f>
        <v>PHARMACIE GAMBETTA</v>
      </c>
      <c r="C93" s="15">
        <v>0</v>
      </c>
      <c r="D93" s="16">
        <v>7057.62</v>
      </c>
      <c r="E93" s="17">
        <f t="shared" si="1"/>
        <v>0</v>
      </c>
      <c r="F93" s="1">
        <v>23</v>
      </c>
    </row>
    <row r="94" spans="1:6">
      <c r="A94" s="14">
        <v>2107359</v>
      </c>
      <c r="B94" s="14" t="str">
        <f>VLOOKUP(Tableau13[[#This Row],[Cd CIP Client]],'[1]Liste Adhérents Mediprix'!$A$12:$N$107,2,FALSE)</f>
        <v>PHARMACIE GAMBETTA</v>
      </c>
      <c r="C94" s="18">
        <v>0</v>
      </c>
      <c r="D94" s="19">
        <v>760.7</v>
      </c>
      <c r="E94" s="17">
        <f t="shared" si="1"/>
        <v>0</v>
      </c>
      <c r="F94" s="1">
        <v>24</v>
      </c>
    </row>
    <row r="95" spans="1:6">
      <c r="A95" s="14">
        <v>2107406</v>
      </c>
      <c r="B95" s="14" t="str">
        <f>VLOOKUP(Tableau13[[#This Row],[Cd CIP Client]],'[1]Liste Adhérents Mediprix'!$A$12:$N$107,2,FALSE)</f>
        <v>PHARMACIE FRANCES-GASQUET</v>
      </c>
      <c r="C95" s="15">
        <v>0</v>
      </c>
      <c r="D95" s="16">
        <v>1959.56</v>
      </c>
      <c r="E95" s="17">
        <f t="shared" si="1"/>
        <v>0</v>
      </c>
      <c r="F95" s="1">
        <v>25</v>
      </c>
    </row>
    <row r="96" spans="1:6">
      <c r="A96" s="14">
        <v>2107406</v>
      </c>
      <c r="B96" s="14" t="str">
        <f>VLOOKUP(Tableau13[[#This Row],[Cd CIP Client]],'[1]Liste Adhérents Mediprix'!$A$12:$N$107,2,FALSE)</f>
        <v>PHARMACIE FRANCES-GASQUET</v>
      </c>
      <c r="C96" s="18">
        <v>0</v>
      </c>
      <c r="D96" s="19">
        <v>0</v>
      </c>
      <c r="E96" s="17">
        <f t="shared" si="1"/>
        <v>0</v>
      </c>
    </row>
    <row r="97" spans="1:6">
      <c r="A97" s="14">
        <v>2107694</v>
      </c>
      <c r="B97" s="14" t="str">
        <f>VLOOKUP(Tableau13[[#This Row],[Cd CIP Client]],'[1]Liste Adhérents Mediprix'!$A$12:$N$107,2,FALSE)</f>
        <v>PHARMACIE DE LA FONETTE</v>
      </c>
      <c r="C97" s="15">
        <v>417.9</v>
      </c>
      <c r="D97" s="16">
        <v>0</v>
      </c>
      <c r="E97" s="17">
        <f t="shared" si="1"/>
        <v>-1</v>
      </c>
    </row>
    <row r="98" spans="1:6">
      <c r="A98" s="14">
        <v>2107694</v>
      </c>
      <c r="B98" s="14" t="str">
        <f>VLOOKUP(Tableau13[[#This Row],[Cd CIP Client]],'[1]Liste Adhérents Mediprix'!$A$12:$N$107,2,FALSE)</f>
        <v>PHARMACIE DE LA FONETTE</v>
      </c>
      <c r="C98" s="18">
        <v>52.32</v>
      </c>
      <c r="D98" s="19">
        <v>0</v>
      </c>
      <c r="E98" s="17">
        <f t="shared" si="1"/>
        <v>-1</v>
      </c>
    </row>
    <row r="99" spans="1:6">
      <c r="A99" s="14">
        <v>2107715</v>
      </c>
      <c r="B99" s="14" t="str">
        <f>VLOOKUP(Tableau13[[#This Row],[Cd CIP Client]],'[1]Liste Adhérents Mediprix'!$A$12:$N$107,2,FALSE)</f>
        <v>PHARMACIE PLEIN SUD</v>
      </c>
      <c r="C99" s="15">
        <v>0</v>
      </c>
      <c r="D99" s="16">
        <v>0</v>
      </c>
      <c r="E99" s="17">
        <f t="shared" si="1"/>
        <v>0</v>
      </c>
    </row>
    <row r="100" spans="1:6">
      <c r="A100" s="14">
        <v>2107715</v>
      </c>
      <c r="B100" s="14" t="str">
        <f>VLOOKUP(Tableau13[[#This Row],[Cd CIP Client]],'[1]Liste Adhérents Mediprix'!$A$12:$N$107,2,FALSE)</f>
        <v>PHARMACIE PLEIN SUD</v>
      </c>
      <c r="C100" s="18">
        <v>0</v>
      </c>
      <c r="D100" s="19">
        <v>0</v>
      </c>
      <c r="E100" s="17">
        <f t="shared" si="1"/>
        <v>0</v>
      </c>
    </row>
    <row r="101" spans="1:6">
      <c r="A101" s="14">
        <v>2107961</v>
      </c>
      <c r="B101" s="14" t="str">
        <f>VLOOKUP(Tableau13[[#This Row],[Cd CIP Client]],'[1]Liste Adhérents Mediprix'!$A$12:$N$107,2,FALSE)</f>
        <v>SELARL FFL</v>
      </c>
      <c r="C101" s="15">
        <v>0</v>
      </c>
      <c r="D101" s="16">
        <v>0</v>
      </c>
      <c r="E101" s="17">
        <f t="shared" si="1"/>
        <v>0</v>
      </c>
    </row>
    <row r="102" spans="1:6">
      <c r="A102" s="14">
        <v>2107961</v>
      </c>
      <c r="B102" s="14" t="str">
        <f>VLOOKUP(Tableau13[[#This Row],[Cd CIP Client]],'[1]Liste Adhérents Mediprix'!$A$12:$N$107,2,FALSE)</f>
        <v>SELARL FFL</v>
      </c>
      <c r="C102" s="18">
        <v>0</v>
      </c>
      <c r="D102" s="19">
        <v>0</v>
      </c>
      <c r="E102" s="17">
        <f t="shared" si="1"/>
        <v>0</v>
      </c>
    </row>
    <row r="103" spans="1:6">
      <c r="A103" s="14">
        <v>2108242</v>
      </c>
      <c r="B103" s="14" t="str">
        <f>VLOOKUP(Tableau13[[#This Row],[Cd CIP Client]],'[1]Liste Adhérents Mediprix'!$A$12:$N$107,2,FALSE)</f>
        <v>PHARMACIE TRIFONTAINE</v>
      </c>
      <c r="C103" s="15">
        <v>0</v>
      </c>
      <c r="D103" s="16">
        <v>543.68000000000006</v>
      </c>
      <c r="E103" s="17">
        <f t="shared" si="1"/>
        <v>0</v>
      </c>
      <c r="F103" s="1">
        <v>26</v>
      </c>
    </row>
    <row r="104" spans="1:6">
      <c r="A104" s="14">
        <v>2108242</v>
      </c>
      <c r="B104" s="14" t="str">
        <f>VLOOKUP(Tableau13[[#This Row],[Cd CIP Client]],'[1]Liste Adhérents Mediprix'!$A$12:$N$107,2,FALSE)</f>
        <v>PHARMACIE TRIFONTAINE</v>
      </c>
      <c r="C104" s="18">
        <v>0</v>
      </c>
      <c r="D104" s="19">
        <v>784</v>
      </c>
      <c r="E104" s="17">
        <f t="shared" si="1"/>
        <v>0</v>
      </c>
      <c r="F104" s="1">
        <v>27</v>
      </c>
    </row>
    <row r="105" spans="1:6">
      <c r="A105" s="14">
        <v>2117173</v>
      </c>
      <c r="B105" s="14" t="str">
        <f>VLOOKUP(Tableau13[[#This Row],[Cd CIP Client]],'[1]Liste Adhérents Mediprix'!$A$12:$N$107,2,FALSE)</f>
        <v xml:space="preserve">PHARMACIE DU COURS </v>
      </c>
      <c r="C105" s="15">
        <v>0</v>
      </c>
      <c r="D105" s="16">
        <v>0</v>
      </c>
      <c r="E105" s="17">
        <f t="shared" si="1"/>
        <v>0</v>
      </c>
    </row>
    <row r="106" spans="1:6">
      <c r="A106" s="14">
        <v>2117173</v>
      </c>
      <c r="B106" s="14" t="str">
        <f>VLOOKUP(Tableau13[[#This Row],[Cd CIP Client]],'[1]Liste Adhérents Mediprix'!$A$12:$N$107,2,FALSE)</f>
        <v xml:space="preserve">PHARMACIE DU COURS </v>
      </c>
      <c r="C106" s="18">
        <v>0</v>
      </c>
      <c r="D106" s="19">
        <v>0</v>
      </c>
      <c r="E106" s="17">
        <f t="shared" si="1"/>
        <v>0</v>
      </c>
    </row>
    <row r="107" spans="1:6">
      <c r="A107" s="14">
        <v>2164553</v>
      </c>
      <c r="B107" s="14" t="str">
        <f>VLOOKUP(Tableau13[[#This Row],[Cd CIP Client]],'[1]Liste Adhérents Mediprix'!$A$12:$N$107,2,FALSE)</f>
        <v>PHARMACIE DE QUENTOVIC</v>
      </c>
      <c r="C107" s="15">
        <v>0</v>
      </c>
      <c r="D107" s="16">
        <v>0</v>
      </c>
      <c r="E107" s="17">
        <f t="shared" si="1"/>
        <v>0</v>
      </c>
    </row>
    <row r="108" spans="1:6">
      <c r="A108" s="14">
        <v>2164553</v>
      </c>
      <c r="B108" s="14" t="str">
        <f>VLOOKUP(Tableau13[[#This Row],[Cd CIP Client]],'[1]Liste Adhérents Mediprix'!$A$12:$N$107,2,FALSE)</f>
        <v>PHARMACIE DE QUENTOVIC</v>
      </c>
      <c r="C108" s="18">
        <v>0</v>
      </c>
      <c r="D108" s="19">
        <v>0</v>
      </c>
      <c r="E108" s="17">
        <f t="shared" si="1"/>
        <v>0</v>
      </c>
    </row>
    <row r="109" spans="1:6">
      <c r="A109" s="14">
        <v>2170499</v>
      </c>
      <c r="B109" s="14" t="str">
        <f>VLOOKUP(Tableau13[[#This Row],[Cd CIP Client]],'[1]Liste Adhérents Mediprix'!$A$12:$N$107,2,FALSE)</f>
        <v xml:space="preserve">PHARMACIE CLEMENCEAU </v>
      </c>
      <c r="C109" s="15">
        <v>0</v>
      </c>
      <c r="D109" s="16">
        <v>0</v>
      </c>
      <c r="E109" s="17">
        <f t="shared" si="1"/>
        <v>0</v>
      </c>
    </row>
    <row r="110" spans="1:6">
      <c r="A110" s="14">
        <v>2170499</v>
      </c>
      <c r="B110" s="14" t="str">
        <f>VLOOKUP(Tableau13[[#This Row],[Cd CIP Client]],'[1]Liste Adhérents Mediprix'!$A$12:$N$107,2,FALSE)</f>
        <v xml:space="preserve">PHARMACIE CLEMENCEAU </v>
      </c>
      <c r="C110" s="18">
        <v>0</v>
      </c>
      <c r="D110" s="19">
        <v>0</v>
      </c>
      <c r="E110" s="17">
        <f t="shared" si="1"/>
        <v>0</v>
      </c>
    </row>
    <row r="111" spans="1:6">
      <c r="A111" s="14">
        <v>2171204</v>
      </c>
      <c r="B111" s="14" t="str">
        <f>VLOOKUP(Tableau13[[#This Row],[Cd CIP Client]],'[1]Liste Adhérents Mediprix'!$A$12:$N$107,2,FALSE)</f>
        <v>PHARMACIE DE LA MARINADE</v>
      </c>
      <c r="C111" s="15">
        <v>0</v>
      </c>
      <c r="D111" s="16">
        <v>0</v>
      </c>
      <c r="E111" s="17">
        <f t="shared" si="1"/>
        <v>0</v>
      </c>
    </row>
    <row r="112" spans="1:6">
      <c r="A112" s="14">
        <v>2171204</v>
      </c>
      <c r="B112" s="14" t="str">
        <f>VLOOKUP(Tableau13[[#This Row],[Cd CIP Client]],'[1]Liste Adhérents Mediprix'!$A$12:$N$107,2,FALSE)</f>
        <v>PHARMACIE DE LA MARINADE</v>
      </c>
      <c r="C112" s="18">
        <v>0</v>
      </c>
      <c r="D112" s="19">
        <v>0</v>
      </c>
      <c r="E112" s="17">
        <f t="shared" si="1"/>
        <v>0</v>
      </c>
    </row>
    <row r="113" spans="1:6">
      <c r="A113" s="14">
        <v>2174273</v>
      </c>
      <c r="B113" s="14" t="str">
        <f>VLOOKUP(Tableau13[[#This Row],[Cd CIP Client]],'[1]Liste Adhérents Mediprix'!$A$12:$N$107,2,FALSE)</f>
        <v xml:space="preserve">PHARMACIE ESPACE SANTE
</v>
      </c>
      <c r="C113" s="15">
        <v>0</v>
      </c>
      <c r="D113" s="16">
        <v>0</v>
      </c>
      <c r="E113" s="17">
        <f t="shared" si="1"/>
        <v>0</v>
      </c>
    </row>
    <row r="114" spans="1:6">
      <c r="A114" s="14">
        <v>2174273</v>
      </c>
      <c r="B114" s="14" t="str">
        <f>VLOOKUP(Tableau13[[#This Row],[Cd CIP Client]],'[1]Liste Adhérents Mediprix'!$A$12:$N$107,2,FALSE)</f>
        <v xml:space="preserve">PHARMACIE ESPACE SANTE
</v>
      </c>
      <c r="C114" s="18">
        <v>0</v>
      </c>
      <c r="D114" s="19">
        <v>0</v>
      </c>
      <c r="E114" s="17">
        <f t="shared" si="1"/>
        <v>0</v>
      </c>
    </row>
    <row r="115" spans="1:6">
      <c r="A115" s="14">
        <v>2175151</v>
      </c>
      <c r="B115" s="14" t="str">
        <f>VLOOKUP(Tableau13[[#This Row],[Cd CIP Client]],'[1]Liste Adhérents Mediprix'!$A$12:$N$107,2,FALSE)</f>
        <v>PHARMACIE BRON-GENAS</v>
      </c>
      <c r="C115" s="15">
        <v>0</v>
      </c>
      <c r="D115" s="16">
        <v>0</v>
      </c>
      <c r="E115" s="17">
        <f t="shared" si="1"/>
        <v>0</v>
      </c>
    </row>
    <row r="116" spans="1:6">
      <c r="A116" s="14">
        <v>2175151</v>
      </c>
      <c r="B116" s="14" t="str">
        <f>VLOOKUP(Tableau13[[#This Row],[Cd CIP Client]],'[1]Liste Adhérents Mediprix'!$A$12:$N$107,2,FALSE)</f>
        <v>PHARMACIE BRON-GENAS</v>
      </c>
      <c r="C116" s="18">
        <v>0</v>
      </c>
      <c r="D116" s="19">
        <v>0</v>
      </c>
      <c r="E116" s="17">
        <f t="shared" si="1"/>
        <v>0</v>
      </c>
    </row>
    <row r="117" spans="1:6">
      <c r="A117" s="14">
        <v>2177515</v>
      </c>
      <c r="B117" s="14" t="str">
        <f>VLOOKUP(Tableau13[[#This Row],[Cd CIP Client]],'[1]Liste Adhérents Mediprix'!$A$12:$N$107,2,FALSE)</f>
        <v>PHARMACIE DES LUMIERES</v>
      </c>
      <c r="C117" s="15">
        <v>2036.46</v>
      </c>
      <c r="D117" s="16">
        <v>457.53</v>
      </c>
      <c r="E117" s="17">
        <f t="shared" si="1"/>
        <v>-0.77533072095695477</v>
      </c>
      <c r="F117" s="1">
        <v>28</v>
      </c>
    </row>
    <row r="118" spans="1:6">
      <c r="A118" s="14">
        <v>2177515</v>
      </c>
      <c r="B118" s="14" t="str">
        <f>VLOOKUP(Tableau13[[#This Row],[Cd CIP Client]],'[1]Liste Adhérents Mediprix'!$A$12:$N$107,2,FALSE)</f>
        <v>PHARMACIE DES LUMIERES</v>
      </c>
      <c r="C118" s="18">
        <v>0</v>
      </c>
      <c r="D118" s="19">
        <v>578.48</v>
      </c>
      <c r="E118" s="17">
        <f t="shared" si="1"/>
        <v>0</v>
      </c>
      <c r="F118" s="1">
        <v>29</v>
      </c>
    </row>
    <row r="119" spans="1:6">
      <c r="A119" s="14">
        <v>2177541</v>
      </c>
      <c r="B119" s="14" t="str">
        <f>VLOOKUP(Tableau13[[#This Row],[Cd CIP Client]],'[1]Liste Adhérents Mediprix'!$A$12:$N$107,2,FALSE)</f>
        <v>PHARMACIE DES ALLAGNIERS</v>
      </c>
      <c r="C119" s="15">
        <v>1767.1</v>
      </c>
      <c r="D119" s="16">
        <v>3169.1400000000003</v>
      </c>
      <c r="E119" s="17">
        <f t="shared" si="1"/>
        <v>0.79341293644955035</v>
      </c>
      <c r="F119" s="1">
        <v>30</v>
      </c>
    </row>
    <row r="120" spans="1:6">
      <c r="A120" s="14">
        <v>2177541</v>
      </c>
      <c r="B120" s="14" t="str">
        <f>VLOOKUP(Tableau13[[#This Row],[Cd CIP Client]],'[1]Liste Adhérents Mediprix'!$A$12:$N$107,2,FALSE)</f>
        <v>PHARMACIE DES ALLAGNIERS</v>
      </c>
      <c r="C120" s="18">
        <v>0</v>
      </c>
      <c r="D120" s="19">
        <v>25.42</v>
      </c>
      <c r="E120" s="17">
        <f t="shared" si="1"/>
        <v>0</v>
      </c>
      <c r="F120" s="1">
        <v>31</v>
      </c>
    </row>
    <row r="121" spans="1:6">
      <c r="A121" s="14">
        <v>2177651</v>
      </c>
      <c r="B121" s="14" t="str">
        <f>VLOOKUP(Tableau13[[#This Row],[Cd CIP Client]],'[1]Liste Adhérents Mediprix'!$A$12:$N$107,2,FALSE)</f>
        <v>PHARMACIE PORTES DES ALPES</v>
      </c>
      <c r="C121" s="15">
        <v>0</v>
      </c>
      <c r="D121" s="16">
        <v>0</v>
      </c>
      <c r="E121" s="17">
        <f t="shared" si="1"/>
        <v>0</v>
      </c>
    </row>
    <row r="122" spans="1:6">
      <c r="A122" s="14">
        <v>2177651</v>
      </c>
      <c r="B122" s="14" t="str">
        <f>VLOOKUP(Tableau13[[#This Row],[Cd CIP Client]],'[1]Liste Adhérents Mediprix'!$A$12:$N$107,2,FALSE)</f>
        <v>PHARMACIE PORTES DES ALPES</v>
      </c>
      <c r="C122" s="18">
        <v>0</v>
      </c>
      <c r="D122" s="19">
        <v>0</v>
      </c>
      <c r="E122" s="17">
        <f t="shared" si="1"/>
        <v>0</v>
      </c>
    </row>
    <row r="123" spans="1:6">
      <c r="A123" s="14">
        <v>2181631</v>
      </c>
      <c r="B123" s="14" t="str">
        <f>VLOOKUP(Tableau13[[#This Row],[Cd CIP Client]],'[1]Liste Adhérents Mediprix'!$A$12:$N$107,2,FALSE)</f>
        <v xml:space="preserve">PHARMACIE DU GEANT </v>
      </c>
      <c r="C123" s="15">
        <v>0</v>
      </c>
      <c r="D123" s="16">
        <v>2710.77</v>
      </c>
      <c r="E123" s="17">
        <f t="shared" si="1"/>
        <v>0</v>
      </c>
      <c r="F123" s="1">
        <v>32</v>
      </c>
    </row>
    <row r="124" spans="1:6">
      <c r="A124" s="14">
        <v>2181631</v>
      </c>
      <c r="B124" s="14" t="str">
        <f>VLOOKUP(Tableau13[[#This Row],[Cd CIP Client]],'[1]Liste Adhérents Mediprix'!$A$12:$N$107,2,FALSE)</f>
        <v xml:space="preserve">PHARMACIE DU GEANT </v>
      </c>
      <c r="C124" s="18">
        <v>0</v>
      </c>
      <c r="D124" s="19">
        <v>0</v>
      </c>
      <c r="E124" s="17">
        <f t="shared" si="1"/>
        <v>0</v>
      </c>
    </row>
    <row r="125" spans="1:6">
      <c r="A125" s="14">
        <v>2211634</v>
      </c>
      <c r="B125" s="14" t="str">
        <f>VLOOKUP(Tableau13[[#This Row],[Cd CIP Client]],'[1]Liste Adhérents Mediprix'!$A$12:$N$107,2,FALSE)</f>
        <v xml:space="preserve">PHARMACIE FREJUS PLAGE </v>
      </c>
      <c r="C125" s="15">
        <v>0</v>
      </c>
      <c r="D125" s="16">
        <v>0</v>
      </c>
      <c r="E125" s="17">
        <f t="shared" si="1"/>
        <v>0</v>
      </c>
    </row>
    <row r="126" spans="1:6">
      <c r="A126" s="14">
        <v>2211634</v>
      </c>
      <c r="B126" s="14" t="str">
        <f>VLOOKUP(Tableau13[[#This Row],[Cd CIP Client]],'[1]Liste Adhérents Mediprix'!$A$12:$N$107,2,FALSE)</f>
        <v xml:space="preserve">PHARMACIE FREJUS PLAGE </v>
      </c>
      <c r="C126" s="18">
        <v>0</v>
      </c>
      <c r="D126" s="19">
        <v>0</v>
      </c>
      <c r="E126" s="17">
        <f t="shared" si="1"/>
        <v>0</v>
      </c>
    </row>
    <row r="127" spans="1:6">
      <c r="A127" s="14">
        <v>2213144</v>
      </c>
      <c r="B127" s="14" t="str">
        <f>VLOOKUP(Tableau13[[#This Row],[Cd CIP Client]],'[1]Liste Adhérents Mediprix'!$A$12:$N$107,2,FALSE)</f>
        <v xml:space="preserve">PHARMACIE DU CENTRE MAYOL </v>
      </c>
      <c r="C127" s="15">
        <v>11788.46</v>
      </c>
      <c r="D127" s="16">
        <v>10095.439999999999</v>
      </c>
      <c r="E127" s="17">
        <f t="shared" si="1"/>
        <v>-0.14361672347363444</v>
      </c>
      <c r="F127" s="1">
        <v>33</v>
      </c>
    </row>
    <row r="128" spans="1:6">
      <c r="A128" s="14">
        <v>2213144</v>
      </c>
      <c r="B128" s="14" t="str">
        <f>VLOOKUP(Tableau13[[#This Row],[Cd CIP Client]],'[1]Liste Adhérents Mediprix'!$A$12:$N$107,2,FALSE)</f>
        <v xml:space="preserve">PHARMACIE DU CENTRE MAYOL </v>
      </c>
      <c r="C128" s="18">
        <v>183.14</v>
      </c>
      <c r="D128" s="19">
        <v>323.14</v>
      </c>
      <c r="E128" s="17">
        <f t="shared" si="1"/>
        <v>0.76444250300316707</v>
      </c>
      <c r="F128" s="1">
        <v>34</v>
      </c>
    </row>
    <row r="129" spans="1:6">
      <c r="A129" s="14">
        <v>2241700</v>
      </c>
      <c r="B129" s="14" t="str">
        <f>VLOOKUP(Tableau13[[#This Row],[Cd CIP Client]],'[1]Liste Adhérents Mediprix'!$A$12:$N$107,2,FALSE)</f>
        <v>PHARMACIE SAINT JEAN</v>
      </c>
      <c r="C129" s="15">
        <v>0</v>
      </c>
      <c r="D129" s="16">
        <v>2391.4300000000003</v>
      </c>
      <c r="E129" s="17">
        <f t="shared" si="1"/>
        <v>0</v>
      </c>
      <c r="F129" s="1">
        <v>35</v>
      </c>
    </row>
    <row r="130" spans="1:6">
      <c r="A130" s="14">
        <v>2241700</v>
      </c>
      <c r="B130" s="14" t="str">
        <f>VLOOKUP(Tableau13[[#This Row],[Cd CIP Client]],'[1]Liste Adhérents Mediprix'!$A$12:$N$107,2,FALSE)</f>
        <v>PHARMACIE SAINT JEAN</v>
      </c>
      <c r="C130" s="18">
        <v>0</v>
      </c>
      <c r="D130" s="19">
        <v>0</v>
      </c>
      <c r="E130" s="17">
        <f t="shared" si="1"/>
        <v>0</v>
      </c>
    </row>
    <row r="131" spans="1:6">
      <c r="A131" s="14">
        <v>2244895</v>
      </c>
      <c r="B131" s="14" t="str">
        <f>VLOOKUP(Tableau13[[#This Row],[Cd CIP Client]],'[1]Liste Adhérents Mediprix'!$A$12:$N$107,2,FALSE)</f>
        <v>PHARMACIE MURACCIOLE</v>
      </c>
      <c r="C131" s="15">
        <v>0</v>
      </c>
      <c r="D131" s="16">
        <v>2636.34</v>
      </c>
      <c r="E131" s="17">
        <f t="shared" si="1"/>
        <v>0</v>
      </c>
      <c r="F131" s="1">
        <v>36</v>
      </c>
    </row>
    <row r="132" spans="1:6">
      <c r="A132" s="14">
        <v>2244895</v>
      </c>
      <c r="B132" s="14" t="str">
        <f>VLOOKUP(Tableau13[[#This Row],[Cd CIP Client]],'[1]Liste Adhérents Mediprix'!$A$12:$N$107,2,FALSE)</f>
        <v>PHARMACIE MURACCIOLE</v>
      </c>
      <c r="C132" s="18">
        <v>0</v>
      </c>
      <c r="D132" s="19">
        <v>1540.8600000000001</v>
      </c>
      <c r="E132" s="17">
        <f t="shared" si="1"/>
        <v>0</v>
      </c>
      <c r="F132" s="1">
        <v>37</v>
      </c>
    </row>
    <row r="133" spans="1:6">
      <c r="A133" s="14">
        <v>2245202</v>
      </c>
      <c r="B133" s="14" t="str">
        <f>VLOOKUP(Tableau13[[#This Row],[Cd CIP Client]],'[1]Liste Adhérents Mediprix'!$A$12:$N$107,2,FALSE)</f>
        <v>PHARMACIE TADDEI</v>
      </c>
      <c r="C133" s="15">
        <v>0</v>
      </c>
      <c r="D133" s="16">
        <v>7982.5999999999995</v>
      </c>
      <c r="E133" s="17">
        <f t="shared" si="1"/>
        <v>0</v>
      </c>
      <c r="F133" s="1">
        <v>38</v>
      </c>
    </row>
    <row r="134" spans="1:6">
      <c r="A134" s="14">
        <v>2245202</v>
      </c>
      <c r="B134" s="14" t="str">
        <f>VLOOKUP(Tableau13[[#This Row],[Cd CIP Client]],'[1]Liste Adhérents Mediprix'!$A$12:$N$107,2,FALSE)</f>
        <v>PHARMACIE TADDEI</v>
      </c>
      <c r="C134" s="18">
        <v>0</v>
      </c>
      <c r="D134" s="19">
        <v>2295.31</v>
      </c>
      <c r="E134" s="17">
        <f t="shared" si="1"/>
        <v>0</v>
      </c>
      <c r="F134" s="1">
        <v>39</v>
      </c>
    </row>
    <row r="135" spans="1:6">
      <c r="A135" s="14">
        <v>2245438</v>
      </c>
      <c r="B135" s="14" t="str">
        <f>VLOOKUP(Tableau13[[#This Row],[Cd CIP Client]],'[1]Liste Adhérents Mediprix'!$A$12:$N$107,2,FALSE)</f>
        <v>PHARMACIE ROSSI</v>
      </c>
      <c r="C135" s="15">
        <v>1194.74</v>
      </c>
      <c r="D135" s="16">
        <v>1025.95</v>
      </c>
      <c r="E135" s="17">
        <f t="shared" si="1"/>
        <v>-0.14127760014731236</v>
      </c>
      <c r="F135" s="1">
        <v>40</v>
      </c>
    </row>
    <row r="136" spans="1:6">
      <c r="A136" s="14">
        <v>2245438</v>
      </c>
      <c r="B136" s="14" t="str">
        <f>VLOOKUP(Tableau13[[#This Row],[Cd CIP Client]],'[1]Liste Adhérents Mediprix'!$A$12:$N$107,2,FALSE)</f>
        <v>PHARMACIE ROSSI</v>
      </c>
      <c r="C136" s="18">
        <v>0</v>
      </c>
      <c r="D136" s="19">
        <v>0</v>
      </c>
      <c r="E136" s="17">
        <f t="shared" si="1"/>
        <v>0</v>
      </c>
    </row>
    <row r="137" spans="1:6">
      <c r="A137" s="14">
        <v>2246007</v>
      </c>
      <c r="B137" s="14" t="str">
        <f>VLOOKUP(Tableau13[[#This Row],[Cd CIP Client]],'[1]Liste Adhérents Mediprix'!$A$12:$N$107,2,FALSE)</f>
        <v>PHARMACIE D’AUBAIS</v>
      </c>
      <c r="C137" s="15">
        <v>0</v>
      </c>
      <c r="D137" s="16">
        <v>0</v>
      </c>
      <c r="E137" s="17">
        <f t="shared" ref="E137:E174" si="2">IFERROR((D137-C137)/C137,0)</f>
        <v>0</v>
      </c>
    </row>
    <row r="138" spans="1:6">
      <c r="A138" s="14">
        <v>2246007</v>
      </c>
      <c r="B138" s="14" t="str">
        <f>VLOOKUP(Tableau13[[#This Row],[Cd CIP Client]],'[1]Liste Adhérents Mediprix'!$A$12:$N$107,2,FALSE)</f>
        <v>PHARMACIE D’AUBAIS</v>
      </c>
      <c r="C138" s="18">
        <v>0</v>
      </c>
      <c r="D138" s="19">
        <v>0</v>
      </c>
      <c r="E138" s="17">
        <f t="shared" si="2"/>
        <v>0</v>
      </c>
    </row>
    <row r="139" spans="1:6">
      <c r="A139" s="14">
        <v>2251216</v>
      </c>
      <c r="B139" s="14" t="str">
        <f>VLOOKUP(Tableau13[[#This Row],[Cd CIP Client]],'[1]Liste Adhérents Mediprix'!$A$12:$N$107,2,FALSE)</f>
        <v xml:space="preserve">PHARMACIE DU POINT MEDICAL </v>
      </c>
      <c r="C139" s="15">
        <v>3705.5099999999998</v>
      </c>
      <c r="D139" s="16">
        <v>10204.040000000001</v>
      </c>
      <c r="E139" s="17">
        <f t="shared" si="2"/>
        <v>1.7537477971993063</v>
      </c>
      <c r="F139" s="1">
        <v>41</v>
      </c>
    </row>
    <row r="140" spans="1:6">
      <c r="A140" s="14">
        <v>2251216</v>
      </c>
      <c r="B140" s="14" t="str">
        <f>VLOOKUP(Tableau13[[#This Row],[Cd CIP Client]],'[1]Liste Adhérents Mediprix'!$A$12:$N$107,2,FALSE)</f>
        <v xml:space="preserve">PHARMACIE DU POINT MEDICAL </v>
      </c>
      <c r="C140" s="18">
        <v>0</v>
      </c>
      <c r="D140" s="19">
        <v>0</v>
      </c>
      <c r="E140" s="17">
        <f t="shared" si="2"/>
        <v>0</v>
      </c>
    </row>
    <row r="141" spans="1:6">
      <c r="A141" s="14">
        <v>2251588</v>
      </c>
      <c r="B141" s="14" t="str">
        <f>VLOOKUP(Tableau13[[#This Row],[Cd CIP Client]],'[1]Liste Adhérents Mediprix'!$A$12:$N$107,2,FALSE)</f>
        <v>PHARMACIE DES MOULIERES</v>
      </c>
      <c r="C141" s="15">
        <v>3255.8500000000004</v>
      </c>
      <c r="D141" s="16">
        <v>5882.6500000000005</v>
      </c>
      <c r="E141" s="17">
        <f t="shared" si="2"/>
        <v>0.80679392478154699</v>
      </c>
      <c r="F141" s="1">
        <v>42</v>
      </c>
    </row>
    <row r="142" spans="1:6">
      <c r="A142" s="14">
        <v>2251588</v>
      </c>
      <c r="B142" s="14" t="str">
        <f>VLOOKUP(Tableau13[[#This Row],[Cd CIP Client]],'[1]Liste Adhérents Mediprix'!$A$12:$N$107,2,FALSE)</f>
        <v>PHARMACIE DES MOULIERES</v>
      </c>
      <c r="C142" s="18">
        <v>0</v>
      </c>
      <c r="D142" s="19">
        <v>0</v>
      </c>
      <c r="E142" s="17">
        <f t="shared" si="2"/>
        <v>0</v>
      </c>
    </row>
    <row r="143" spans="1:6">
      <c r="A143" s="14">
        <v>2252424</v>
      </c>
      <c r="B143" s="14" t="str">
        <f>VLOOKUP(Tableau13[[#This Row],[Cd CIP Client]],'[1]Liste Adhérents Mediprix'!$A$12:$N$107,2,FALSE)</f>
        <v>PHARMACIE DE L'OLIVIER</v>
      </c>
      <c r="C143" s="15">
        <v>0</v>
      </c>
      <c r="D143" s="16">
        <v>304.61</v>
      </c>
      <c r="E143" s="17">
        <f t="shared" si="2"/>
        <v>0</v>
      </c>
      <c r="F143" s="1">
        <v>43</v>
      </c>
    </row>
    <row r="144" spans="1:6">
      <c r="A144" s="14">
        <v>2252424</v>
      </c>
      <c r="B144" s="14" t="str">
        <f>VLOOKUP(Tableau13[[#This Row],[Cd CIP Client]],'[1]Liste Adhérents Mediprix'!$A$12:$N$107,2,FALSE)</f>
        <v>PHARMACIE DE L'OLIVIER</v>
      </c>
      <c r="C144" s="18">
        <v>0</v>
      </c>
      <c r="D144" s="19">
        <v>2867.83</v>
      </c>
      <c r="E144" s="17">
        <f t="shared" si="2"/>
        <v>0</v>
      </c>
      <c r="F144" s="1">
        <v>44</v>
      </c>
    </row>
    <row r="145" spans="1:6">
      <c r="A145" s="14">
        <v>2258709</v>
      </c>
      <c r="B145" s="14" t="str">
        <f>VLOOKUP(Tableau13[[#This Row],[Cd CIP Client]],'[1]Liste Adhérents Mediprix'!$A$12:$N$107,2,FALSE)</f>
        <v xml:space="preserve">PHARMACIE FOURNIER </v>
      </c>
      <c r="C145" s="15">
        <v>0</v>
      </c>
      <c r="D145" s="16">
        <v>0</v>
      </c>
      <c r="E145" s="17">
        <f t="shared" si="2"/>
        <v>0</v>
      </c>
    </row>
    <row r="146" spans="1:6">
      <c r="A146" s="14">
        <v>2258709</v>
      </c>
      <c r="B146" s="14" t="str">
        <f>VLOOKUP(Tableau13[[#This Row],[Cd CIP Client]],'[1]Liste Adhérents Mediprix'!$A$12:$N$107,2,FALSE)</f>
        <v xml:space="preserve">PHARMACIE FOURNIER </v>
      </c>
      <c r="C146" s="18">
        <v>0</v>
      </c>
      <c r="D146" s="19">
        <v>0</v>
      </c>
      <c r="E146" s="17">
        <f t="shared" si="2"/>
        <v>0</v>
      </c>
    </row>
    <row r="147" spans="1:6">
      <c r="A147" s="14">
        <v>2261837</v>
      </c>
      <c r="B147" s="14" t="str">
        <f>VLOOKUP(Tableau13[[#This Row],[Cd CIP Client]],'[1]Liste Adhérents Mediprix'!$A$12:$N$107,2,FALSE)</f>
        <v>PHARMACIE DUPLEIX GRANIER</v>
      </c>
      <c r="C147" s="15">
        <v>0</v>
      </c>
      <c r="D147" s="16">
        <v>0</v>
      </c>
      <c r="E147" s="17">
        <f t="shared" si="2"/>
        <v>0</v>
      </c>
    </row>
    <row r="148" spans="1:6">
      <c r="A148" s="14">
        <v>2261837</v>
      </c>
      <c r="B148" s="14" t="str">
        <f>VLOOKUP(Tableau13[[#This Row],[Cd CIP Client]],'[1]Liste Adhérents Mediprix'!$A$12:$N$107,2,FALSE)</f>
        <v>PHARMACIE DUPLEIX GRANIER</v>
      </c>
      <c r="C148" s="18">
        <v>0</v>
      </c>
      <c r="D148" s="19">
        <v>0</v>
      </c>
      <c r="E148" s="17">
        <f t="shared" si="2"/>
        <v>0</v>
      </c>
    </row>
    <row r="149" spans="1:6">
      <c r="A149" s="14">
        <v>2263441</v>
      </c>
      <c r="B149" s="14" t="str">
        <f>VLOOKUP(Tableau13[[#This Row],[Cd CIP Client]],'[1]Liste Adhérents Mediprix'!$A$12:$N$107,2,FALSE)</f>
        <v>PHARMACIE CAP COSTIERES</v>
      </c>
      <c r="C149" s="15">
        <v>4194.84</v>
      </c>
      <c r="D149" s="16">
        <v>2979.03</v>
      </c>
      <c r="E149" s="17">
        <f t="shared" si="2"/>
        <v>-0.28983465400348996</v>
      </c>
      <c r="F149" s="1">
        <v>45</v>
      </c>
    </row>
    <row r="150" spans="1:6">
      <c r="A150" s="14">
        <v>2263441</v>
      </c>
      <c r="B150" s="14" t="str">
        <f>VLOOKUP(Tableau13[[#This Row],[Cd CIP Client]],'[1]Liste Adhérents Mediprix'!$A$12:$N$107,2,FALSE)</f>
        <v>PHARMACIE CAP COSTIERES</v>
      </c>
      <c r="C150" s="18">
        <v>0</v>
      </c>
      <c r="D150" s="19">
        <v>0</v>
      </c>
      <c r="E150" s="17">
        <f t="shared" si="2"/>
        <v>0</v>
      </c>
    </row>
    <row r="151" spans="1:6">
      <c r="A151" s="14">
        <v>2265805</v>
      </c>
      <c r="B151" s="14" t="str">
        <f>VLOOKUP(Tableau13[[#This Row],[Cd CIP Client]],'[1]Liste Adhérents Mediprix'!$A$12:$N$107,2,FALSE)</f>
        <v>PHARMACIE DE LA DURANNE</v>
      </c>
      <c r="C151" s="15">
        <v>8121.88</v>
      </c>
      <c r="D151" s="16">
        <v>8096.29</v>
      </c>
      <c r="E151" s="17">
        <f t="shared" si="2"/>
        <v>-3.1507483489044588E-3</v>
      </c>
      <c r="F151" s="1">
        <v>46</v>
      </c>
    </row>
    <row r="152" spans="1:6">
      <c r="A152" s="14">
        <v>2265805</v>
      </c>
      <c r="B152" s="14" t="str">
        <f>VLOOKUP(Tableau13[[#This Row],[Cd CIP Client]],'[1]Liste Adhérents Mediprix'!$A$12:$N$107,2,FALSE)</f>
        <v>PHARMACIE DE LA DURANNE</v>
      </c>
      <c r="C152" s="18">
        <v>0</v>
      </c>
      <c r="D152" s="19">
        <v>134.55000000000001</v>
      </c>
      <c r="E152" s="17">
        <f t="shared" si="2"/>
        <v>0</v>
      </c>
      <c r="F152" s="1">
        <v>47</v>
      </c>
    </row>
    <row r="153" spans="1:6">
      <c r="A153" s="14">
        <v>2267069</v>
      </c>
      <c r="B153" s="14" t="str">
        <f>VLOOKUP(Tableau13[[#This Row],[Cd CIP Client]],'[1]Liste Adhérents Mediprix'!$A$12:$N$107,2,FALSE)</f>
        <v>PHARMACIE ESPACE BOCAUD</v>
      </c>
      <c r="C153" s="15">
        <v>0</v>
      </c>
      <c r="D153" s="16">
        <v>0</v>
      </c>
      <c r="E153" s="17">
        <f t="shared" si="2"/>
        <v>0</v>
      </c>
    </row>
    <row r="154" spans="1:6">
      <c r="A154" s="14">
        <v>2267069</v>
      </c>
      <c r="B154" s="14" t="str">
        <f>VLOOKUP(Tableau13[[#This Row],[Cd CIP Client]],'[1]Liste Adhérents Mediprix'!$A$12:$N$107,2,FALSE)</f>
        <v>PHARMACIE ESPACE BOCAUD</v>
      </c>
      <c r="C154" s="15">
        <v>0</v>
      </c>
      <c r="D154" s="16">
        <v>0</v>
      </c>
      <c r="E154" s="17">
        <f t="shared" si="2"/>
        <v>0</v>
      </c>
    </row>
    <row r="155" spans="1:6">
      <c r="A155" s="14">
        <v>2267069</v>
      </c>
      <c r="B155" s="14" t="str">
        <f>VLOOKUP(Tableau13[[#This Row],[Cd CIP Client]],'[1]Liste Adhérents Mediprix'!$A$12:$N$107,2,FALSE)</f>
        <v>PHARMACIE ESPACE BOCAUD</v>
      </c>
      <c r="C155" s="18">
        <v>0</v>
      </c>
      <c r="D155" s="19">
        <v>0</v>
      </c>
      <c r="E155" s="17">
        <f t="shared" si="2"/>
        <v>0</v>
      </c>
    </row>
    <row r="156" spans="1:6">
      <c r="A156" s="14">
        <v>2267069</v>
      </c>
      <c r="B156" s="14" t="str">
        <f>VLOOKUP(Tableau13[[#This Row],[Cd CIP Client]],'[1]Liste Adhérents Mediprix'!$A$12:$N$107,2,FALSE)</f>
        <v>PHARMACIE ESPACE BOCAUD</v>
      </c>
      <c r="C156" s="18">
        <v>0</v>
      </c>
      <c r="D156" s="19">
        <v>0</v>
      </c>
      <c r="E156" s="17">
        <f t="shared" si="2"/>
        <v>0</v>
      </c>
    </row>
    <row r="157" spans="1:6">
      <c r="A157" s="14">
        <v>2270307</v>
      </c>
      <c r="B157" s="14" t="str">
        <f>VLOOKUP(Tableau13[[#This Row],[Cd CIP Client]],'[1]Liste Adhérents Mediprix'!$A$12:$N$107,2,FALSE)</f>
        <v>PHARMACIE DU LAS</v>
      </c>
      <c r="C157" s="15">
        <v>2029.0500000000002</v>
      </c>
      <c r="D157" s="16">
        <v>2967.9900000000002</v>
      </c>
      <c r="E157" s="17">
        <f t="shared" si="2"/>
        <v>0.46274857692023358</v>
      </c>
      <c r="F157" s="1">
        <v>48</v>
      </c>
    </row>
    <row r="158" spans="1:6">
      <c r="A158" s="14">
        <v>2270307</v>
      </c>
      <c r="B158" s="14" t="str">
        <f>VLOOKUP(Tableau13[[#This Row],[Cd CIP Client]],'[1]Liste Adhérents Mediprix'!$A$12:$N$107,2,FALSE)</f>
        <v>PHARMACIE DU LAS</v>
      </c>
      <c r="C158" s="18">
        <v>34.18</v>
      </c>
      <c r="D158" s="19">
        <v>823.25</v>
      </c>
      <c r="E158" s="17">
        <f t="shared" si="2"/>
        <v>23.085722644821534</v>
      </c>
      <c r="F158" s="1">
        <v>49</v>
      </c>
    </row>
    <row r="159" spans="1:6">
      <c r="A159" s="14">
        <v>2271599</v>
      </c>
      <c r="B159" s="14" t="str">
        <f>VLOOKUP(Tableau13[[#This Row],[Cd CIP Client]],'[1]Liste Adhérents Mediprix'!$A$12:$N$107,2,FALSE)</f>
        <v>PHARMACIE DES 3 VALLEES</v>
      </c>
      <c r="C159" s="15">
        <v>0</v>
      </c>
      <c r="D159" s="16">
        <v>0</v>
      </c>
      <c r="E159" s="17">
        <f t="shared" si="2"/>
        <v>0</v>
      </c>
    </row>
    <row r="160" spans="1:6">
      <c r="A160" s="14">
        <v>2271599</v>
      </c>
      <c r="B160" s="14" t="str">
        <f>VLOOKUP(Tableau13[[#This Row],[Cd CIP Client]],'[1]Liste Adhérents Mediprix'!$A$12:$N$107,2,FALSE)</f>
        <v>PHARMACIE DES 3 VALLEES</v>
      </c>
      <c r="C160" s="18">
        <v>0</v>
      </c>
      <c r="D160" s="19">
        <v>0</v>
      </c>
      <c r="E160" s="17">
        <f t="shared" si="2"/>
        <v>0</v>
      </c>
    </row>
    <row r="161" spans="1:6">
      <c r="A161" s="14">
        <v>2277056</v>
      </c>
      <c r="B161" s="14" t="str">
        <f>VLOOKUP(Tableau13[[#This Row],[Cd CIP Client]],'[1]Liste Adhérents Mediprix'!$A$12:$N$107,2,FALSE)</f>
        <v>PHARMACIE NOUVELLE</v>
      </c>
      <c r="C161" s="15">
        <v>0</v>
      </c>
      <c r="D161" s="16">
        <v>0</v>
      </c>
      <c r="E161" s="17">
        <f t="shared" si="2"/>
        <v>0</v>
      </c>
    </row>
    <row r="162" spans="1:6">
      <c r="A162" s="14">
        <v>2277056</v>
      </c>
      <c r="B162" s="14" t="str">
        <f>VLOOKUP(Tableau13[[#This Row],[Cd CIP Client]],'[1]Liste Adhérents Mediprix'!$A$12:$N$107,2,FALSE)</f>
        <v>PHARMACIE NOUVELLE</v>
      </c>
      <c r="C162" s="18">
        <v>0</v>
      </c>
      <c r="D162" s="19">
        <v>0</v>
      </c>
      <c r="E162" s="17">
        <f t="shared" si="2"/>
        <v>0</v>
      </c>
    </row>
    <row r="163" spans="1:6">
      <c r="A163" s="14">
        <v>2279666</v>
      </c>
      <c r="B163" s="14" t="str">
        <f>VLOOKUP(Tableau13[[#This Row],[Cd CIP Client]],'[1]Liste Adhérents Mediprix'!$A$12:$N$107,2,FALSE)</f>
        <v>PHARMACIE DU THEATRE</v>
      </c>
      <c r="C163" s="15">
        <v>1077.26</v>
      </c>
      <c r="D163" s="16">
        <v>2195.0299999999997</v>
      </c>
      <c r="E163" s="17">
        <f t="shared" si="2"/>
        <v>1.0376046636837901</v>
      </c>
      <c r="F163" s="1">
        <v>50</v>
      </c>
    </row>
    <row r="164" spans="1:6">
      <c r="A164" s="14">
        <v>2279666</v>
      </c>
      <c r="B164" s="14" t="str">
        <f>VLOOKUP(Tableau13[[#This Row],[Cd CIP Client]],'[1]Liste Adhérents Mediprix'!$A$12:$N$107,2,FALSE)</f>
        <v>PHARMACIE DU THEATRE</v>
      </c>
      <c r="C164" s="18">
        <v>0</v>
      </c>
      <c r="D164" s="19">
        <v>0</v>
      </c>
      <c r="E164" s="17">
        <f t="shared" si="2"/>
        <v>0</v>
      </c>
    </row>
    <row r="165" spans="1:6">
      <c r="A165" s="14">
        <v>2279870</v>
      </c>
      <c r="B165" s="14" t="str">
        <f>VLOOKUP(Tableau13[[#This Row],[Cd CIP Client]],'[1]Liste Adhérents Mediprix'!$A$12:$N$107,2,FALSE)</f>
        <v xml:space="preserve">PHARMACIE CORSY </v>
      </c>
      <c r="C165" s="15">
        <v>461.65999999999997</v>
      </c>
      <c r="D165" s="16">
        <v>0</v>
      </c>
      <c r="E165" s="17">
        <f t="shared" si="2"/>
        <v>-1</v>
      </c>
    </row>
    <row r="166" spans="1:6">
      <c r="A166" s="14">
        <v>2279870</v>
      </c>
      <c r="B166" s="14" t="str">
        <f>VLOOKUP(Tableau13[[#This Row],[Cd CIP Client]],'[1]Liste Adhérents Mediprix'!$A$12:$N$107,2,FALSE)</f>
        <v xml:space="preserve">PHARMACIE CORSY </v>
      </c>
      <c r="C166" s="18">
        <v>0</v>
      </c>
      <c r="D166" s="19">
        <v>0</v>
      </c>
      <c r="E166" s="17">
        <f t="shared" si="2"/>
        <v>0</v>
      </c>
    </row>
    <row r="167" spans="1:6">
      <c r="A167" s="14">
        <v>2283227</v>
      </c>
      <c r="B167" s="14" t="str">
        <f>VLOOKUP(Tableau13[[#This Row],[Cd CIP Client]],'[1]Liste Adhérents Mediprix'!$A$12:$N$107,2,FALSE)</f>
        <v>PHARMACIE D’ODYSSEUM (LA GRANDE)</v>
      </c>
      <c r="C167" s="15">
        <v>0</v>
      </c>
      <c r="D167" s="16">
        <v>0</v>
      </c>
      <c r="E167" s="17">
        <f t="shared" si="2"/>
        <v>0</v>
      </c>
    </row>
    <row r="168" spans="1:6">
      <c r="A168" s="14">
        <v>2283227</v>
      </c>
      <c r="B168" s="14" t="str">
        <f>VLOOKUP(Tableau13[[#This Row],[Cd CIP Client]],'[1]Liste Adhérents Mediprix'!$A$12:$N$107,2,FALSE)</f>
        <v>PHARMACIE D’ODYSSEUM (LA GRANDE)</v>
      </c>
      <c r="C168" s="18">
        <v>0</v>
      </c>
      <c r="D168" s="19">
        <v>0</v>
      </c>
      <c r="E168" s="17">
        <f t="shared" si="2"/>
        <v>0</v>
      </c>
    </row>
    <row r="169" spans="1:6">
      <c r="A169" s="14">
        <v>2286322</v>
      </c>
      <c r="B169" s="14" t="str">
        <f>VLOOKUP(Tableau13[[#This Row],[Cd CIP Client]],'[1]Liste Adhérents Mediprix'!$A$12:$N$107,2,FALSE)</f>
        <v>PHARMACIE TERRASSE DU PORT</v>
      </c>
      <c r="C169" s="15">
        <v>6597.72</v>
      </c>
      <c r="D169" s="16">
        <v>8356.5400000000009</v>
      </c>
      <c r="E169" s="17">
        <f t="shared" si="2"/>
        <v>0.26657997005025985</v>
      </c>
      <c r="F169" s="1">
        <v>51</v>
      </c>
    </row>
    <row r="170" spans="1:6">
      <c r="A170" s="14">
        <v>2286322</v>
      </c>
      <c r="B170" s="14" t="str">
        <f>VLOOKUP(Tableau13[[#This Row],[Cd CIP Client]],'[1]Liste Adhérents Mediprix'!$A$12:$N$107,2,FALSE)</f>
        <v>PHARMACIE TERRASSE DU PORT</v>
      </c>
      <c r="C170" s="18">
        <v>49.89</v>
      </c>
      <c r="D170" s="19">
        <v>11.21</v>
      </c>
      <c r="E170" s="17">
        <f t="shared" si="2"/>
        <v>-0.77530567247945481</v>
      </c>
      <c r="F170" s="1">
        <v>52</v>
      </c>
    </row>
    <row r="171" spans="1:6">
      <c r="A171" s="14">
        <v>2286872</v>
      </c>
      <c r="B171" s="14" t="str">
        <f>VLOOKUP(Tableau13[[#This Row],[Cd CIP Client]],'[1]Liste Adhérents Mediprix'!$A$12:$N$107,2,FALSE)</f>
        <v>PHARMACIE PROVENCE DAUPHINE</v>
      </c>
      <c r="C171" s="15">
        <v>0</v>
      </c>
      <c r="D171" s="16">
        <v>0</v>
      </c>
      <c r="E171" s="17">
        <f t="shared" si="2"/>
        <v>0</v>
      </c>
    </row>
    <row r="172" spans="1:6">
      <c r="A172" s="14">
        <v>2286872</v>
      </c>
      <c r="B172" s="14" t="str">
        <f>VLOOKUP(Tableau13[[#This Row],[Cd CIP Client]],'[1]Liste Adhérents Mediprix'!$A$12:$N$107,2,FALSE)</f>
        <v>PHARMACIE PROVENCE DAUPHINE</v>
      </c>
      <c r="C172" s="18">
        <v>0</v>
      </c>
      <c r="D172" s="19">
        <v>0</v>
      </c>
      <c r="E172" s="17">
        <f t="shared" si="2"/>
        <v>0</v>
      </c>
    </row>
    <row r="173" spans="1:6">
      <c r="A173" s="14">
        <v>2288639</v>
      </c>
      <c r="B173" s="14" t="str">
        <f>VLOOKUP(Tableau13[[#This Row],[Cd CIP Client]],'[1]Liste Adhérents Mediprix'!$A$12:$N$107,2,FALSE)</f>
        <v>PHARMACIE DES TROIS GRACES (LA GRANDE)</v>
      </c>
      <c r="C173" s="15">
        <v>926.82</v>
      </c>
      <c r="D173" s="16">
        <v>772.39</v>
      </c>
      <c r="E173" s="17">
        <f t="shared" si="2"/>
        <v>-0.16662350834034662</v>
      </c>
      <c r="F173" s="1">
        <v>53</v>
      </c>
    </row>
    <row r="174" spans="1:6">
      <c r="A174" s="14">
        <v>2288639</v>
      </c>
      <c r="B174" s="14" t="str">
        <f>VLOOKUP(Tableau13[[#This Row],[Cd CIP Client]],'[1]Liste Adhérents Mediprix'!$A$12:$N$107,2,FALSE)</f>
        <v>PHARMACIE DES TROIS GRACES (LA GRANDE)</v>
      </c>
      <c r="C174" s="18">
        <v>225.12</v>
      </c>
      <c r="D174" s="19">
        <v>225.12</v>
      </c>
      <c r="E174" s="17">
        <f t="shared" si="2"/>
        <v>0</v>
      </c>
      <c r="F174" s="1">
        <v>54</v>
      </c>
    </row>
  </sheetData>
  <mergeCells count="1">
    <mergeCell ref="C6:E6"/>
  </mergeCells>
  <conditionalFormatting sqref="E9:E174">
    <cfRule type="cellIs" dxfId="0" priority="2" operator="equal">
      <formula>0</formula>
    </cfRule>
  </conditionalFormatting>
  <conditionalFormatting sqref="E9:E174">
    <cfRule type="iconSet" priority="4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Ngangue</dc:creator>
  <cp:lastModifiedBy>Robert Ngangue</cp:lastModifiedBy>
  <dcterms:created xsi:type="dcterms:W3CDTF">2018-12-05T19:26:17Z</dcterms:created>
  <dcterms:modified xsi:type="dcterms:W3CDTF">2018-12-05T19:30:34Z</dcterms:modified>
</cp:coreProperties>
</file>