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100" windowWidth="15240" windowHeight="6045" tabRatio="562"/>
  </bookViews>
  <sheets>
    <sheet name="MAGECS" sheetId="1" r:id="rId1"/>
    <sheet name="Zone 1" sheetId="5" r:id="rId2"/>
    <sheet name="Zone 2" sheetId="7" r:id="rId3"/>
    <sheet name="Zone 3" sheetId="3" r:id="rId4"/>
    <sheet name="Zone 4" sheetId="37" r:id="rId5"/>
    <sheet name="Scénari" sheetId="14" r:id="rId6"/>
    <sheet name="Bif A71 Sens 2" sheetId="30" r:id="rId7"/>
    <sheet name="Bif A71 Sens 1" sheetId="29" r:id="rId8"/>
    <sheet name="Bif A85 Sens 2 A71" sheetId="28" r:id="rId9"/>
    <sheet name="Bif A85 Sens 1 A10" sheetId="35" r:id="rId10"/>
    <sheet name="Bif A85 Sens 2 A10" sheetId="36" r:id="rId11"/>
    <sheet name="Bif A10 Sens 1 A85" sheetId="33" r:id="rId12"/>
    <sheet name="Bif A10 Sens 2 A85" sheetId="27" r:id="rId13"/>
    <sheet name="Bif A85 Sens 1" sheetId="25" r:id="rId14"/>
    <sheet name="Bif A85 Sens 2" sheetId="24" r:id="rId15"/>
    <sheet name="Bif A28 Sens 1 A10" sheetId="21" r:id="rId16"/>
    <sheet name="Bif A10 Sens 2 A28" sheetId="38" r:id="rId17"/>
    <sheet name="Bif A10 Sens 1 A28" sheetId="31" r:id="rId18"/>
    <sheet name="Compte rendu" sheetId="20" r:id="rId19"/>
    <sheet name="Feuil1" sheetId="39" r:id="rId20"/>
  </sheets>
  <definedNames>
    <definedName name="Echangeur">Scénari!$AE$2:$AE$15</definedName>
    <definedName name="Scenario_1">1</definedName>
    <definedName name="Tableau">Scénari!$A$2:$AB$87</definedName>
    <definedName name="Zone1">MAGECS!$F$6:$W$38</definedName>
  </definedNames>
  <calcPr calcId="145621"/>
</workbook>
</file>

<file path=xl/calcChain.xml><?xml version="1.0" encoding="utf-8"?>
<calcChain xmlns="http://schemas.openxmlformats.org/spreadsheetml/2006/main">
  <c r="T46" i="5" l="1"/>
  <c r="AD47" i="5" s="1"/>
  <c r="T50" i="7" l="1"/>
  <c r="AE51" i="7" s="1"/>
  <c r="U46" i="37" l="1"/>
  <c r="AF47" i="37" s="1"/>
  <c r="V39" i="37"/>
  <c r="AB37" i="37"/>
  <c r="V37" i="37"/>
  <c r="AB36" i="37"/>
  <c r="V36" i="37"/>
  <c r="X20" i="37"/>
  <c r="AA32" i="37"/>
  <c r="AG32" i="37"/>
  <c r="V32" i="37"/>
  <c r="AG26" i="37"/>
  <c r="AA26" i="37"/>
  <c r="V26" i="37"/>
  <c r="AG29" i="37"/>
  <c r="AA29" i="37"/>
  <c r="V29" i="37"/>
  <c r="V24" i="37"/>
  <c r="T4" i="37"/>
  <c r="T43" i="37"/>
  <c r="T8" i="37"/>
  <c r="T6" i="37"/>
  <c r="AG32" i="5" l="1"/>
  <c r="AC32" i="5"/>
  <c r="Y32" i="5"/>
  <c r="U32" i="5"/>
  <c r="AA37" i="5" l="1"/>
  <c r="AA36" i="5"/>
  <c r="U37" i="5"/>
  <c r="U36" i="5"/>
  <c r="U39" i="5"/>
  <c r="S43" i="5" l="1"/>
  <c r="AF29" i="5"/>
  <c r="Z29" i="5"/>
  <c r="U29" i="5"/>
  <c r="AF26" i="5"/>
  <c r="Z26" i="5"/>
  <c r="U26" i="5"/>
  <c r="S8" i="5"/>
  <c r="S6" i="5"/>
  <c r="S4" i="5"/>
  <c r="U24" i="5"/>
  <c r="W20" i="5"/>
  <c r="U40" i="3" l="1"/>
  <c r="U48" i="3"/>
  <c r="S44" i="3"/>
  <c r="AA38" i="3"/>
  <c r="U38" i="3"/>
  <c r="AA37" i="3"/>
  <c r="U37" i="3"/>
  <c r="AG33" i="3"/>
  <c r="AC33" i="3"/>
  <c r="Y33" i="3"/>
  <c r="U33" i="3"/>
  <c r="AF30" i="3"/>
  <c r="Z30" i="3"/>
  <c r="U30" i="3"/>
  <c r="U25" i="3"/>
  <c r="W21" i="3"/>
  <c r="S7" i="3"/>
  <c r="AF27" i="3"/>
  <c r="Z27" i="3"/>
  <c r="U27" i="3"/>
  <c r="S9" i="3"/>
  <c r="S5" i="3"/>
  <c r="AG33" i="7" l="1"/>
  <c r="AC33" i="7"/>
  <c r="Y33" i="7"/>
  <c r="U33" i="7"/>
  <c r="AA38" i="7"/>
  <c r="AA37" i="7"/>
  <c r="U38" i="7"/>
  <c r="U37" i="7"/>
  <c r="U27" i="7"/>
  <c r="S9" i="7" l="1"/>
  <c r="S47" i="7" l="1"/>
  <c r="U41" i="7"/>
  <c r="AF30" i="7"/>
  <c r="Z30" i="7"/>
  <c r="U30" i="7"/>
  <c r="AF27" i="7"/>
  <c r="Z27" i="7"/>
  <c r="U25" i="7"/>
  <c r="W21" i="7"/>
  <c r="S7" i="7"/>
  <c r="S5" i="7"/>
</calcChain>
</file>

<file path=xl/sharedStrings.xml><?xml version="1.0" encoding="utf-8"?>
<sst xmlns="http://schemas.openxmlformats.org/spreadsheetml/2006/main" count="1436" uniqueCount="284">
  <si>
    <t>Contact P. Chabauty</t>
  </si>
  <si>
    <t>Scénario</t>
  </si>
  <si>
    <t>Axe</t>
  </si>
  <si>
    <t>A10</t>
  </si>
  <si>
    <t>Meung Sur Loire</t>
  </si>
  <si>
    <t>Mer</t>
  </si>
  <si>
    <t>Blois</t>
  </si>
  <si>
    <t>Orléans Nord</t>
  </si>
  <si>
    <t>Orléans Centre</t>
  </si>
  <si>
    <t>Tours Nord</t>
  </si>
  <si>
    <t>Barrière de Monnaie</t>
  </si>
  <si>
    <t>Neuillé Pont Pierre</t>
  </si>
  <si>
    <t>PR Début</t>
  </si>
  <si>
    <t>Pr Fin</t>
  </si>
  <si>
    <t>Alerte</t>
  </si>
  <si>
    <t>POC</t>
  </si>
  <si>
    <t>Si confirmé</t>
  </si>
  <si>
    <t>Péage_01</t>
  </si>
  <si>
    <t>Péage_02</t>
  </si>
  <si>
    <t>Péage_03</t>
  </si>
  <si>
    <t>Péage_05</t>
  </si>
  <si>
    <t>Péage_06</t>
  </si>
  <si>
    <t>Péage_07</t>
  </si>
  <si>
    <t>CTO</t>
  </si>
  <si>
    <r>
      <t xml:space="preserve">Appel CTO Chambray </t>
    </r>
    <r>
      <rPr>
        <b/>
        <sz val="10"/>
        <color theme="1"/>
        <rFont val="Arial Narrow"/>
        <family val="2"/>
      </rPr>
      <t>36010</t>
    </r>
    <r>
      <rPr>
        <sz val="10"/>
        <color theme="1"/>
        <rFont val="Arial Narrow"/>
        <family val="2"/>
      </rPr>
      <t xml:space="preserve"> &amp; Le Mans </t>
    </r>
    <r>
      <rPr>
        <b/>
        <sz val="10"/>
        <color theme="1"/>
        <rFont val="Arial Narrow"/>
        <family val="2"/>
      </rPr>
      <t>49243</t>
    </r>
    <r>
      <rPr>
        <sz val="10"/>
        <color theme="1"/>
        <rFont val="Arial Narrow"/>
        <family val="2"/>
      </rPr>
      <t xml:space="preserve"> ou </t>
    </r>
    <r>
      <rPr>
        <b/>
        <sz val="10"/>
        <color theme="1"/>
        <rFont val="Arial Narrow"/>
        <family val="2"/>
      </rPr>
      <t>45451</t>
    </r>
  </si>
  <si>
    <r>
      <t>CORG 45 -</t>
    </r>
    <r>
      <rPr>
        <b/>
        <sz val="10"/>
        <color theme="1"/>
        <rFont val="Arial Narrow"/>
        <family val="2"/>
      </rPr>
      <t xml:space="preserve"> 02 38 52 51 30</t>
    </r>
    <r>
      <rPr>
        <sz val="10"/>
        <color theme="1"/>
        <rFont val="Arial Narrow"/>
        <family val="2"/>
      </rPr>
      <t/>
    </r>
  </si>
  <si>
    <r>
      <t xml:space="preserve">Centre Orléans </t>
    </r>
    <r>
      <rPr>
        <b/>
        <sz val="10"/>
        <color theme="1"/>
        <rFont val="Arial Narrow"/>
        <family val="2"/>
      </rPr>
      <t>32325</t>
    </r>
  </si>
  <si>
    <r>
      <t>CORG 37 -</t>
    </r>
    <r>
      <rPr>
        <b/>
        <sz val="10"/>
        <color theme="1"/>
        <rFont val="Arial Narrow"/>
        <family val="2"/>
      </rPr>
      <t xml:space="preserve"> 02 47 31 37 41</t>
    </r>
    <r>
      <rPr>
        <sz val="10"/>
        <color theme="1"/>
        <rFont val="Arial Narrow"/>
        <family val="2"/>
      </rPr>
      <t xml:space="preserve"> &amp; CORG 41 - </t>
    </r>
    <r>
      <rPr>
        <b/>
        <sz val="10"/>
        <color theme="1"/>
        <rFont val="Arial Narrow"/>
        <family val="2"/>
      </rPr>
      <t>02 54 55 14 19</t>
    </r>
  </si>
  <si>
    <r>
      <t>CORG 37 -</t>
    </r>
    <r>
      <rPr>
        <b/>
        <sz val="10"/>
        <color theme="1"/>
        <rFont val="Arial Narrow"/>
        <family val="2"/>
      </rPr>
      <t xml:space="preserve"> 02 47 31 37 41</t>
    </r>
    <r>
      <rPr>
        <sz val="10"/>
        <color theme="1"/>
        <rFont val="Arial Narrow"/>
        <family val="2"/>
      </rPr>
      <t xml:space="preserve"> </t>
    </r>
    <r>
      <rPr>
        <sz val="11"/>
        <color theme="1"/>
        <rFont val="Bookman Old Style"/>
        <family val="2"/>
      </rPr>
      <t/>
    </r>
  </si>
  <si>
    <r>
      <t xml:space="preserve">Appel CTO Chambray </t>
    </r>
    <r>
      <rPr>
        <b/>
        <sz val="10"/>
        <color theme="1"/>
        <rFont val="Arial Narrow"/>
        <family val="2"/>
      </rPr>
      <t>36010</t>
    </r>
  </si>
  <si>
    <r>
      <t>CORG 37 -</t>
    </r>
    <r>
      <rPr>
        <b/>
        <sz val="10"/>
        <color theme="1"/>
        <rFont val="Arial Narrow"/>
        <family val="2"/>
      </rPr>
      <t xml:space="preserve"> 02 47 31 37 41</t>
    </r>
  </si>
  <si>
    <t>Centre / Observations</t>
  </si>
  <si>
    <r>
      <t xml:space="preserve">CORG 41 - </t>
    </r>
    <r>
      <rPr>
        <b/>
        <sz val="10"/>
        <color theme="1"/>
        <rFont val="Arial Narrow"/>
        <family val="2"/>
      </rPr>
      <t>02 54 55 14 19</t>
    </r>
    <r>
      <rPr>
        <sz val="10"/>
        <color theme="1"/>
        <rFont val="Arial Narrow"/>
        <family val="2"/>
      </rPr>
      <t xml:space="preserve">  &amp; CORG 45 - </t>
    </r>
    <r>
      <rPr>
        <b/>
        <sz val="10"/>
        <color theme="1"/>
        <rFont val="Arial Narrow"/>
        <family val="2"/>
      </rPr>
      <t>02 38 52 38 17</t>
    </r>
  </si>
  <si>
    <t>Contre Sens</t>
  </si>
  <si>
    <t>Sens 1</t>
  </si>
  <si>
    <t>Sens 2</t>
  </si>
  <si>
    <t>Barrière de St Christophe</t>
  </si>
  <si>
    <t>A28</t>
  </si>
  <si>
    <t>Ecommoy</t>
  </si>
  <si>
    <r>
      <t>CORG 72 -</t>
    </r>
    <r>
      <rPr>
        <b/>
        <sz val="10"/>
        <color theme="1"/>
        <rFont val="Arial Narrow"/>
        <family val="2"/>
      </rPr>
      <t xml:space="preserve"> 02 43 78 54 99</t>
    </r>
  </si>
  <si>
    <t>Château du Loir</t>
  </si>
  <si>
    <r>
      <t>CORG 72 -</t>
    </r>
    <r>
      <rPr>
        <b/>
        <sz val="10"/>
        <color theme="1"/>
        <rFont val="Arial Narrow"/>
        <family val="2"/>
      </rPr>
      <t xml:space="preserve"> 02 43 78 54 99 &amp; CORG 37 - 02 47 31 37 41</t>
    </r>
  </si>
  <si>
    <t>Ste Radegonde (Vouvray)</t>
  </si>
  <si>
    <t>Tours Centre</t>
  </si>
  <si>
    <t>Caméra DAI</t>
  </si>
  <si>
    <t>St Avertin</t>
  </si>
  <si>
    <t>Chambray</t>
  </si>
  <si>
    <t>La Thibaudière</t>
  </si>
  <si>
    <t>Barrière de Veigné</t>
  </si>
  <si>
    <t>Monts Sorigny</t>
  </si>
  <si>
    <t>Caméra DAI + Caméra Péage Tours Nord - Attention Système Ouvert</t>
  </si>
  <si>
    <t>Caméra DAI - Attention Système Ouvert</t>
  </si>
  <si>
    <t>Caméra DAI + Caméra Péage Chambray - Attention Système Ouvert</t>
  </si>
  <si>
    <t>Barrière de Sorigny</t>
  </si>
  <si>
    <t>Centre impacté</t>
  </si>
  <si>
    <t>Monnaie</t>
  </si>
  <si>
    <t>Ste Maure</t>
  </si>
  <si>
    <t>Châtellerault Nord</t>
  </si>
  <si>
    <t>Châtellerault Sud</t>
  </si>
  <si>
    <t>Futuroscope</t>
  </si>
  <si>
    <t>Poitiers Nord</t>
  </si>
  <si>
    <t>Châtellerault</t>
  </si>
  <si>
    <r>
      <t>CORG 86 -</t>
    </r>
    <r>
      <rPr>
        <b/>
        <sz val="10"/>
        <color theme="1"/>
        <rFont val="Arial Narrow"/>
        <family val="2"/>
      </rPr>
      <t xml:space="preserve"> 05 49 62 63 37</t>
    </r>
  </si>
  <si>
    <t>Poitiers Sud</t>
  </si>
  <si>
    <t>A85</t>
  </si>
  <si>
    <t>A71</t>
  </si>
  <si>
    <t>Vierzon</t>
  </si>
  <si>
    <t>Lamotte Beuvron</t>
  </si>
  <si>
    <r>
      <t xml:space="preserve">CORG 41 - </t>
    </r>
    <r>
      <rPr>
        <b/>
        <sz val="10"/>
        <color theme="1"/>
        <rFont val="Arial Narrow"/>
        <family val="2"/>
      </rPr>
      <t>02 54 55 14 19</t>
    </r>
  </si>
  <si>
    <t>Olivet</t>
  </si>
  <si>
    <t>Salbris</t>
  </si>
  <si>
    <t>Sabris</t>
  </si>
  <si>
    <t>Romorantin (Villefranche)</t>
  </si>
  <si>
    <t>Attention Echangeur Le Theillay A71/A85</t>
  </si>
  <si>
    <t>Echangeur de Veigné A10/A85 - Attention Système ouvert vers A85 Ouest (Angers)</t>
  </si>
  <si>
    <t>Caméra DAI + Caméra Echangeur de Veigné A10/A85 - Attention Système Ouvert vers A85 Ouest (Angers)</t>
  </si>
  <si>
    <t>Echangeur Le Theillay A71/A85</t>
  </si>
  <si>
    <t>Echangeur de Parçay Meslay A10 / A28</t>
  </si>
  <si>
    <t>Echangeur de Veigné A10 / A85</t>
  </si>
  <si>
    <t>Péage amont ou Echangeur</t>
  </si>
  <si>
    <r>
      <t xml:space="preserve">Contacter le Centre Orléans - </t>
    </r>
    <r>
      <rPr>
        <b/>
        <sz val="10"/>
        <color theme="1"/>
        <rFont val="Arial Narrow"/>
        <family val="2"/>
      </rPr>
      <t>32325</t>
    </r>
  </si>
  <si>
    <r>
      <t xml:space="preserve">Attention Echangeur Le Theillay A71/A85 - Contacter le Centre d'Orléans - </t>
    </r>
    <r>
      <rPr>
        <b/>
        <sz val="10"/>
        <color theme="1"/>
        <rFont val="Arial Narrow"/>
        <family val="2"/>
      </rPr>
      <t>32325</t>
    </r>
  </si>
  <si>
    <t>Vierzon Nord / Centre</t>
  </si>
  <si>
    <t>Vierzon Est</t>
  </si>
  <si>
    <r>
      <t xml:space="preserve">CORG 18 - </t>
    </r>
    <r>
      <rPr>
        <b/>
        <sz val="10"/>
        <color theme="1"/>
        <rFont val="Arial Narrow"/>
        <family val="2"/>
      </rPr>
      <t xml:space="preserve">02 48 55 85 00 </t>
    </r>
    <r>
      <rPr>
        <sz val="10"/>
        <color theme="1"/>
        <rFont val="Arial Narrow"/>
        <family val="2"/>
      </rPr>
      <t xml:space="preserve">&amp; CORG 41 - </t>
    </r>
    <r>
      <rPr>
        <b/>
        <sz val="10"/>
        <color theme="1"/>
        <rFont val="Arial Narrow"/>
        <family val="2"/>
      </rPr>
      <t>02 54 55 14 20</t>
    </r>
    <r>
      <rPr>
        <sz val="11"/>
        <color theme="1"/>
        <rFont val="Calibri"/>
        <family val="2"/>
        <scheme val="minor"/>
      </rPr>
      <t/>
    </r>
  </si>
  <si>
    <r>
      <t xml:space="preserve">Appel CTO Chambray </t>
    </r>
    <r>
      <rPr>
        <b/>
        <sz val="10"/>
        <color theme="1"/>
        <rFont val="Arial Narrow"/>
        <family val="2"/>
      </rPr>
      <t>36010</t>
    </r>
    <r>
      <rPr>
        <sz val="10"/>
        <color theme="1"/>
        <rFont val="Arial Narrow"/>
        <family val="2"/>
      </rPr>
      <t xml:space="preserve"> </t>
    </r>
  </si>
  <si>
    <r>
      <t xml:space="preserve">CORG 18 - </t>
    </r>
    <r>
      <rPr>
        <b/>
        <sz val="10"/>
        <color theme="1"/>
        <rFont val="Arial Narrow"/>
        <family val="2"/>
      </rPr>
      <t>02 48 55 85 00</t>
    </r>
  </si>
  <si>
    <t>Bourges</t>
  </si>
  <si>
    <t>Selles sur Cher (Chèmery)</t>
  </si>
  <si>
    <r>
      <t xml:space="preserve">Contacter </t>
    </r>
    <r>
      <rPr>
        <b/>
        <u/>
        <sz val="10"/>
        <color theme="1"/>
        <rFont val="Arial Narrow"/>
        <family val="2"/>
      </rPr>
      <t>ASF</t>
    </r>
    <r>
      <rPr>
        <sz val="10"/>
        <color theme="1"/>
        <rFont val="Arial Narrow"/>
        <family val="2"/>
      </rPr>
      <t xml:space="preserve"> -</t>
    </r>
    <r>
      <rPr>
        <b/>
        <sz val="10"/>
        <color theme="1"/>
        <rFont val="Arial Narrow"/>
        <family val="2"/>
      </rPr>
      <t xml:space="preserve"> 05 49 32 54 01</t>
    </r>
    <r>
      <rPr>
        <sz val="10"/>
        <color theme="1"/>
        <rFont val="Arial Narrow"/>
        <family val="2"/>
      </rPr>
      <t xml:space="preserve"> ou </t>
    </r>
    <r>
      <rPr>
        <b/>
        <sz val="10"/>
        <color theme="1"/>
        <rFont val="Arial Narrow"/>
        <family val="2"/>
      </rPr>
      <t>05 49 32 60 61</t>
    </r>
  </si>
  <si>
    <r>
      <t xml:space="preserve">Contacter </t>
    </r>
    <r>
      <rPr>
        <b/>
        <u/>
        <sz val="10"/>
        <color theme="1"/>
        <rFont val="Arial Narrow"/>
        <family val="2"/>
      </rPr>
      <t>APRR</t>
    </r>
    <r>
      <rPr>
        <sz val="10"/>
        <color theme="1"/>
        <rFont val="Arial Narrow"/>
        <family val="2"/>
      </rPr>
      <t xml:space="preserve"> - </t>
    </r>
    <r>
      <rPr>
        <b/>
        <sz val="10"/>
        <color theme="1"/>
        <rFont val="Arial Narrow"/>
        <family val="2"/>
      </rPr>
      <t>01 64 45 56 74</t>
    </r>
    <r>
      <rPr>
        <sz val="10"/>
        <color theme="1"/>
        <rFont val="Arial Narrow"/>
        <family val="2"/>
      </rPr>
      <t xml:space="preserve"> ou </t>
    </r>
    <r>
      <rPr>
        <b/>
        <sz val="10"/>
        <color theme="1"/>
        <rFont val="Arial Narrow"/>
        <family val="2"/>
      </rPr>
      <t>04 70 90 65 27</t>
    </r>
  </si>
  <si>
    <t>Langeais</t>
  </si>
  <si>
    <t>Villandry</t>
  </si>
  <si>
    <t>Barrière de Restigné</t>
  </si>
  <si>
    <t>Candé</t>
  </si>
  <si>
    <t xml:space="preserve"> Attention Système ouvert - Caméra à DRUYE</t>
  </si>
  <si>
    <t>Echangeur de Parçay A10 / A28</t>
  </si>
  <si>
    <t>Echangeur Le Theillay A71 / A85</t>
  </si>
  <si>
    <t>St Romain</t>
  </si>
  <si>
    <t>Loches (Esvres)</t>
  </si>
  <si>
    <t>Bléré</t>
  </si>
  <si>
    <t>St Aignan sur Cher (St Romain)</t>
  </si>
  <si>
    <t>Selles sur Cher (Chémery)</t>
  </si>
  <si>
    <t>Vierzon / St Romain</t>
  </si>
  <si>
    <t>Attention Echangeur Le Theillay A85 / A71</t>
  </si>
  <si>
    <t>St Aignan (St Romain)</t>
  </si>
  <si>
    <t>Attention Système Ouvert vers A10 Nord et A85 Ouest - Caméra Echangeur de Veigne A85 / A10 + Druye</t>
  </si>
  <si>
    <t>Château Renault</t>
  </si>
  <si>
    <t>Barrière Monnaie</t>
  </si>
  <si>
    <t>Barrière St Christophe</t>
  </si>
  <si>
    <t>Ste Radegonde</t>
  </si>
  <si>
    <t>Druye</t>
  </si>
  <si>
    <t>Barrière Restigné</t>
  </si>
  <si>
    <t>Romorantin</t>
  </si>
  <si>
    <t>Selles Sur Cher</t>
  </si>
  <si>
    <t>St Aignan Sur Cher</t>
  </si>
  <si>
    <t>Loches</t>
  </si>
  <si>
    <t>Péage en Aval ou Echangeur</t>
  </si>
  <si>
    <t>Affichage et Communication</t>
  </si>
  <si>
    <t>Création de la FMC</t>
  </si>
  <si>
    <t>Envoi Flash CIT / RVA - Activation des PMV</t>
  </si>
  <si>
    <t>Contrôle cohérence "Flash" RVA</t>
  </si>
  <si>
    <t>Sécurité</t>
  </si>
  <si>
    <t>Appel AR sécu + Tout le personnel dans la Zone à Risque</t>
  </si>
  <si>
    <t>Alerte :</t>
  </si>
  <si>
    <t>Péage</t>
  </si>
  <si>
    <t>Demander la Fermeture des Gares de Péage les plus proches en entrée :</t>
  </si>
  <si>
    <t>Demander la Fermeture des Gares de Péage les plus éloignées en entrée :</t>
  </si>
  <si>
    <t>Véhicule signalé en Contre sens</t>
  </si>
  <si>
    <t>Observations Utiles</t>
  </si>
  <si>
    <t>Procédure VL en contre-sens</t>
  </si>
  <si>
    <t>Aire de Repos
La Grange Rouge</t>
  </si>
  <si>
    <t>Aire de Repos
Jarrier</t>
  </si>
  <si>
    <t>Blois &amp; Orléans</t>
  </si>
  <si>
    <t>Monnaie &amp; Blois</t>
  </si>
  <si>
    <t>Blois &amp; Monnaie</t>
  </si>
  <si>
    <t>ASER de Meung Sur Loire</t>
  </si>
  <si>
    <t>Tph : 02 38 47 07 14</t>
  </si>
  <si>
    <t>Barrière Sorigny</t>
  </si>
  <si>
    <t>ASER de Beaugency Messas</t>
  </si>
  <si>
    <t>Tph : 02 38 44 68 60</t>
  </si>
  <si>
    <t>ASER Blois Ménars</t>
  </si>
  <si>
    <t>Tph : 02 54 46 82 37</t>
  </si>
  <si>
    <t>ASER Blois Villerbon</t>
  </si>
  <si>
    <t>Tph : 02 54 46 82 83</t>
  </si>
  <si>
    <r>
      <t>CORG 37 -</t>
    </r>
    <r>
      <rPr>
        <b/>
        <sz val="10"/>
        <color theme="1"/>
        <rFont val="Arial Narrow"/>
        <family val="2"/>
      </rPr>
      <t xml:space="preserve"> 02 47 31 37 41</t>
    </r>
    <r>
      <rPr>
        <sz val="10"/>
        <color theme="1"/>
        <rFont val="Arial Narrow"/>
        <family val="2"/>
      </rPr>
      <t xml:space="preserve"> </t>
    </r>
  </si>
  <si>
    <t>ASER Tours Val de Loire</t>
  </si>
  <si>
    <t>Tph : 02 47 62 81 08</t>
  </si>
  <si>
    <t>Attention Système Ouvert - Tours Nord ==&gt; Vouvray ==&gt; Tours Centre Etc . ……</t>
  </si>
  <si>
    <t>ASER Tours La Longue Vue</t>
  </si>
  <si>
    <t>Tph : 02 47 56 14 51</t>
  </si>
  <si>
    <t>Attention Système Ouvert - Tours Nord ==&gt; Vouvray ==&gt; Tours Centre Etc . - Caméra DAI C01 - C03 - C05</t>
  </si>
  <si>
    <t>Echangeur de Parçay Meslay A28 / A10</t>
  </si>
  <si>
    <t>Attention système ouvert vers A10 sud ==&gt; Tours Nord</t>
  </si>
  <si>
    <t>ASER de Sarthe Touraine</t>
  </si>
  <si>
    <t>Tph : 02 47 79 94 04</t>
  </si>
  <si>
    <t>Aire de Service Bi-Directionnelle</t>
  </si>
  <si>
    <t>Parigné l'Evêque</t>
  </si>
  <si>
    <r>
      <t xml:space="preserve">Appel CTO Chambray </t>
    </r>
    <r>
      <rPr>
        <b/>
        <sz val="10"/>
        <color theme="1"/>
        <rFont val="Arial Narrow"/>
        <family val="2"/>
      </rPr>
      <t>36010</t>
    </r>
    <r>
      <rPr>
        <sz val="10"/>
        <color theme="1"/>
        <rFont val="Arial Narrow"/>
        <family val="2"/>
      </rPr>
      <t/>
    </r>
  </si>
  <si>
    <t>Echangeur Impacté</t>
  </si>
  <si>
    <t>Barrière de monnaie</t>
  </si>
  <si>
    <t>Tours centre</t>
  </si>
  <si>
    <t>Aire de Service</t>
  </si>
  <si>
    <t>Ici</t>
  </si>
  <si>
    <t>Caméra DAI + Caméra Péage Chambray - Echangeur de Veigné A10 S2 / A85</t>
  </si>
  <si>
    <t>Caméra DAI -  Echangeur de Veigné A10 S2 / A85</t>
  </si>
  <si>
    <t xml:space="preserve">Caméra Echangeur de Veigné </t>
  </si>
  <si>
    <t>Caméra Echangeur de Veigné</t>
  </si>
  <si>
    <t>Echangeur de Veigné</t>
  </si>
  <si>
    <t>Caméra Echangeur de Veigné - Attention système ouvert</t>
  </si>
  <si>
    <t>Caméra Echangeur de Veigné - Caméra plate forme de La Barrière de SORIGNY</t>
  </si>
  <si>
    <t>Impact sur les Systémes ouvert</t>
  </si>
  <si>
    <t>Systéme_ouvert_01</t>
  </si>
  <si>
    <t>Systéme_ouvert_02</t>
  </si>
  <si>
    <t>Systéme_ouvert_03</t>
  </si>
  <si>
    <t>Systéme_ouvert_04</t>
  </si>
  <si>
    <t>ASER Les Jardins de Villandry</t>
  </si>
  <si>
    <t>Attention Système ouvert - Caméra à DRUYE + Echangeur de Veigné A85/A10 -  Aire de Service Bi-directionnelle</t>
  </si>
  <si>
    <r>
      <t xml:space="preserve">Contacter le Centre de </t>
    </r>
    <r>
      <rPr>
        <b/>
        <sz val="10"/>
        <color theme="1"/>
        <rFont val="Arial Narrow"/>
        <family val="2"/>
      </rPr>
      <t>Vivy</t>
    </r>
    <r>
      <rPr>
        <sz val="10"/>
        <color theme="1"/>
        <rFont val="Arial Narrow"/>
        <family val="2"/>
      </rPr>
      <t xml:space="preserve"> (</t>
    </r>
    <r>
      <rPr>
        <b/>
        <sz val="10"/>
        <color theme="1"/>
        <rFont val="Arial Narrow"/>
        <family val="2"/>
      </rPr>
      <t>Angers 41325</t>
    </r>
    <r>
      <rPr>
        <sz val="10"/>
        <color theme="1"/>
        <rFont val="Arial Narrow"/>
        <family val="2"/>
      </rPr>
      <t xml:space="preserve">) - Attention Système ouvert </t>
    </r>
  </si>
  <si>
    <t xml:space="preserve"> Contacter Centre de Vivy (Angers 41325) - Attention Système ouvert - Caméra à DRUYE - Aire de Service Bi-directionnelle</t>
  </si>
  <si>
    <t>Druye (Azay le Rideau)</t>
  </si>
  <si>
    <t xml:space="preserve"> Druye (Azay le Rideau)</t>
  </si>
  <si>
    <t>Attention Système ouvert - Caméra à DRUYE + Echangeur de Veigné A85/A10 - Aire de Service Bi-directionnelle</t>
  </si>
  <si>
    <t xml:space="preserve">Echangeur de Veigné A85/A10 + Caméra </t>
  </si>
  <si>
    <t>Attention système ouvert vers Angers</t>
  </si>
  <si>
    <t>Echangeur de Veigné A85 / A10</t>
  </si>
  <si>
    <t>ASER de Ste Maure</t>
  </si>
  <si>
    <t>Tph : 02 47 31 72 00</t>
  </si>
  <si>
    <t>Aire_impactée_2</t>
  </si>
  <si>
    <t>Aire_impactée_1</t>
  </si>
  <si>
    <t>Téléphone_1</t>
  </si>
  <si>
    <t>Téléphone_2</t>
  </si>
  <si>
    <t>Barrière de sorigny</t>
  </si>
  <si>
    <r>
      <t>CORG 37 -</t>
    </r>
    <r>
      <rPr>
        <b/>
        <sz val="10"/>
        <color theme="1"/>
        <rFont val="Arial Narrow"/>
        <family val="2"/>
      </rPr>
      <t xml:space="preserve"> 02 47 31 37 41 &amp;  CORG 86 - 05 49 62 63 37</t>
    </r>
  </si>
  <si>
    <t>ASER de La Fontaine Collette</t>
  </si>
  <si>
    <t>Tph : 02 47 37 41 93</t>
  </si>
  <si>
    <t>ASER de Châtellerault Antran</t>
  </si>
  <si>
    <t>Tph : 05 49 02 72 87</t>
  </si>
  <si>
    <t>ASER de Châtellerault Usseau</t>
  </si>
  <si>
    <t>Tph : 05 49 02 15 80</t>
  </si>
  <si>
    <t>ASER de Poitiers Chincé</t>
  </si>
  <si>
    <t>Tph : 05 49 62 63 02</t>
  </si>
  <si>
    <t xml:space="preserve"> CORG 86 - 05 49 62 63 37 &amp; CORG 37 - 02 47 31 37 41</t>
  </si>
  <si>
    <r>
      <rPr>
        <sz val="10"/>
        <color theme="1"/>
        <rFont val="Arial Narrow"/>
        <family val="2"/>
      </rPr>
      <t xml:space="preserve"> CORG 86</t>
    </r>
    <r>
      <rPr>
        <b/>
        <sz val="10"/>
        <color theme="1"/>
        <rFont val="Arial Narrow"/>
        <family val="2"/>
      </rPr>
      <t xml:space="preserve"> - 05 49 62 63 37 </t>
    </r>
  </si>
  <si>
    <t>ASER de Poitiers Jaunay Clan</t>
  </si>
  <si>
    <t>Tph : 05 49 46 27 71</t>
  </si>
  <si>
    <t>St Aignan</t>
  </si>
  <si>
    <t>Selles sur Cher</t>
  </si>
  <si>
    <t>ASER Val de Cher</t>
  </si>
  <si>
    <t>Tph : 02 47 27 87 15</t>
  </si>
  <si>
    <t>Tph : 02 47 35 62 59</t>
  </si>
  <si>
    <t>Attention Aire de Service Bi-directionnelle</t>
  </si>
  <si>
    <t>ASER de Romorantin</t>
  </si>
  <si>
    <t>Tph : 02 54 83 18 30</t>
  </si>
  <si>
    <t>St Romain &amp; Vierzon</t>
  </si>
  <si>
    <t>Chambray &amp; St Romain</t>
  </si>
  <si>
    <t>St Romain &amp; Chambray</t>
  </si>
  <si>
    <t>Orléans &amp; Vierzon</t>
  </si>
  <si>
    <t xml:space="preserve">Vierzon &amp; Orléans </t>
  </si>
  <si>
    <t>Châtellerault &amp; Chambray</t>
  </si>
  <si>
    <t>Chambray &amp; Châtellerault</t>
  </si>
  <si>
    <t>Chambray &amp; Monnaie</t>
  </si>
  <si>
    <t>Monnaie &amp; Chambray</t>
  </si>
  <si>
    <t>Vierzon &amp; St Romain</t>
  </si>
  <si>
    <t>ASER de Salbris Theillay</t>
  </si>
  <si>
    <t>Tph : 02 54 96 56 00</t>
  </si>
  <si>
    <t>Echangeur Le Teillay A85/A71</t>
  </si>
  <si>
    <t>Impact sur les systèmes ouvert</t>
  </si>
  <si>
    <t>Aire de service</t>
  </si>
  <si>
    <t>ASER La Ferté St Aubin</t>
  </si>
  <si>
    <t>ASER Salbris La Loge</t>
  </si>
  <si>
    <t>Tph : 02 54 76 02 69</t>
  </si>
  <si>
    <t>Tph : 02 54 88 82 89</t>
  </si>
  <si>
    <t>ASER Chaumont Sur Tharonne</t>
  </si>
  <si>
    <t>Tph : 02 54 88 96 21</t>
  </si>
  <si>
    <t>ASER Salbris le Theillay</t>
  </si>
  <si>
    <t>ASER Bourges Marmagne</t>
  </si>
  <si>
    <t>Tph : 02 48 23 03 10</t>
  </si>
  <si>
    <t>ASER Bourges Ste Thorette</t>
  </si>
  <si>
    <t>Tph : 02 48 23 33 50</t>
  </si>
  <si>
    <t>Vierzon est</t>
  </si>
  <si>
    <r>
      <t xml:space="preserve">Attention Echangeur Le Theillay A71/A85 - </t>
    </r>
    <r>
      <rPr>
        <b/>
        <sz val="10"/>
        <color theme="1"/>
        <rFont val="Arial Narrow"/>
        <family val="2"/>
      </rPr>
      <t>DIRCO (VATAN)</t>
    </r>
    <r>
      <rPr>
        <sz val="10"/>
        <color theme="1"/>
        <rFont val="Arial Narrow"/>
        <family val="2"/>
      </rPr>
      <t xml:space="preserve"> pour </t>
    </r>
    <r>
      <rPr>
        <b/>
        <sz val="10"/>
        <color theme="1"/>
        <rFont val="Arial Narrow"/>
        <family val="2"/>
      </rPr>
      <t>A20</t>
    </r>
    <r>
      <rPr>
        <sz val="10"/>
        <color theme="1"/>
        <rFont val="Arial Narrow"/>
        <family val="2"/>
      </rPr>
      <t xml:space="preserve"> au 02 54 03 49 49 ou 06 75 19 14 88 </t>
    </r>
  </si>
  <si>
    <r>
      <t xml:space="preserve">Contacter </t>
    </r>
    <r>
      <rPr>
        <b/>
        <u/>
        <sz val="10"/>
        <color theme="1"/>
        <rFont val="Arial Narrow"/>
        <family val="2"/>
      </rPr>
      <t>APRR</t>
    </r>
    <r>
      <rPr>
        <sz val="10"/>
        <color theme="1"/>
        <rFont val="Arial Narrow"/>
        <family val="2"/>
      </rPr>
      <t xml:space="preserve"> - </t>
    </r>
    <r>
      <rPr>
        <b/>
        <sz val="10"/>
        <color theme="1"/>
        <rFont val="Arial Narrow"/>
        <family val="2"/>
      </rPr>
      <t>01 64 45 56 74</t>
    </r>
    <r>
      <rPr>
        <sz val="10"/>
        <color theme="1"/>
        <rFont val="Arial Narrow"/>
        <family val="2"/>
      </rPr>
      <t xml:space="preserve"> ou </t>
    </r>
    <r>
      <rPr>
        <b/>
        <sz val="10"/>
        <color theme="1"/>
        <rFont val="Arial Narrow"/>
        <family val="2"/>
      </rPr>
      <t xml:space="preserve">04 70 90 65 27 et DIRCO (VATAN) </t>
    </r>
    <r>
      <rPr>
        <sz val="10"/>
        <color theme="1"/>
        <rFont val="Arial Narrow"/>
        <family val="2"/>
      </rPr>
      <t>pour</t>
    </r>
    <r>
      <rPr>
        <b/>
        <sz val="10"/>
        <color theme="1"/>
        <rFont val="Arial Narrow"/>
        <family val="2"/>
      </rPr>
      <t xml:space="preserve"> A20 </t>
    </r>
    <r>
      <rPr>
        <sz val="10"/>
        <color theme="1"/>
        <rFont val="Arial Narrow"/>
        <family val="2"/>
      </rPr>
      <t xml:space="preserve">au 02 54 03 49 49 ou 06 75 19 14 88 </t>
    </r>
  </si>
  <si>
    <t xml:space="preserve">Appel entrant alerte contre sens </t>
  </si>
  <si>
    <t>Heure :</t>
  </si>
  <si>
    <t>Qui :</t>
  </si>
  <si>
    <t>Création FMC</t>
  </si>
  <si>
    <t xml:space="preserve">Appel Téléopération (Fermeture des voies) </t>
  </si>
  <si>
    <t>Appel  CORG</t>
  </si>
  <si>
    <t>Appel Aire(s) de Service</t>
  </si>
  <si>
    <t>Appel POC et ou PRO</t>
  </si>
  <si>
    <t xml:space="preserve">Mise en sécurité Personnel Sécu et éventuellement Péage </t>
  </si>
  <si>
    <t xml:space="preserve">Compte rendu Véhicule en Contre sens </t>
  </si>
  <si>
    <t>N° FMC :</t>
  </si>
  <si>
    <t>Date :</t>
  </si>
  <si>
    <t>Private Sub CommandButton1_Click()</t>
  </si>
  <si>
    <t>Shapes("Image 1").Visible = Not Shapes("Image 1").Visible</t>
  </si>
  <si>
    <t>End Sub</t>
  </si>
  <si>
    <t>N° Echangeur</t>
  </si>
  <si>
    <t>n°12</t>
  </si>
  <si>
    <t>n°01</t>
  </si>
  <si>
    <t>n°02</t>
  </si>
  <si>
    <t>n°3</t>
  </si>
  <si>
    <t>n°04</t>
  </si>
  <si>
    <t>n°05</t>
  </si>
  <si>
    <t>n°06</t>
  </si>
  <si>
    <t>n°07</t>
  </si>
  <si>
    <t>n°11</t>
  </si>
  <si>
    <t>n°10</t>
  </si>
  <si>
    <t>n°08</t>
  </si>
  <si>
    <t>Bif A71 Sens 2</t>
  </si>
  <si>
    <t>Bif A85 Sens 1</t>
  </si>
  <si>
    <t>Bif A85 Sens 2</t>
  </si>
  <si>
    <t>Bif A71 Sens 1</t>
  </si>
  <si>
    <t>Bif A85 Sens 2 A71</t>
  </si>
  <si>
    <t>Bif A85 Sens 1 A10</t>
  </si>
  <si>
    <t>Bif A85 Sens 2 A10</t>
  </si>
  <si>
    <t>Bif A10 Sens 1 A85</t>
  </si>
  <si>
    <t>Bif A10 Sens 2 A85</t>
  </si>
  <si>
    <t>Bif A28 Sens 1 A10</t>
  </si>
  <si>
    <t>Bif A10 Sens 2 A28</t>
  </si>
  <si>
    <t>Bif A10 Sens 1 A28</t>
  </si>
  <si>
    <t>Clic Ici pour visualiser l'Echangeur  ==&gt;</t>
  </si>
  <si>
    <t>Clic Ici pour visualiser l'échangeur concerné  ==&gt;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</si>
</sst>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62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2"/>
    </font>
    <font>
      <sz val="9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i/>
      <u/>
      <sz val="14"/>
      <color rgb="FFC00000"/>
      <name val="Bodoni MT Condensed"/>
      <family val="1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rgb="FF0000FF"/>
      <name val="Arial Narrow"/>
      <family val="2"/>
    </font>
    <font>
      <b/>
      <sz val="12"/>
      <color theme="1"/>
      <name val="Arial Narrow"/>
      <family val="2"/>
    </font>
    <font>
      <sz val="10"/>
      <color rgb="FF0000FF"/>
      <name val="Arial Narrow"/>
      <family val="2"/>
    </font>
    <font>
      <sz val="10"/>
      <color rgb="FFFF0000"/>
      <name val="Arial Narrow"/>
      <family val="2"/>
    </font>
    <font>
      <b/>
      <sz val="10"/>
      <name val="Arial Narrow"/>
      <family val="2"/>
    </font>
    <font>
      <b/>
      <sz val="10"/>
      <color theme="9" tint="-0.249977111117893"/>
      <name val="Arial Narrow"/>
      <family val="2"/>
    </font>
    <font>
      <b/>
      <u/>
      <sz val="10"/>
      <color theme="1"/>
      <name val="Arial Narrow"/>
      <family val="2"/>
    </font>
    <font>
      <u/>
      <sz val="14"/>
      <color theme="1"/>
      <name val="Arial Narrow"/>
      <family val="2"/>
    </font>
    <font>
      <sz val="12"/>
      <color theme="1"/>
      <name val="Arial Narrow"/>
      <family val="2"/>
    </font>
    <font>
      <sz val="14"/>
      <color theme="1"/>
      <name val="Arial Narrow"/>
      <family val="2"/>
    </font>
    <font>
      <b/>
      <sz val="14"/>
      <color theme="1"/>
      <name val="Arial Narrow"/>
      <family val="2"/>
    </font>
    <font>
      <sz val="11"/>
      <color theme="1"/>
      <name val="Arial Narrow"/>
      <family val="2"/>
    </font>
    <font>
      <b/>
      <sz val="16"/>
      <color rgb="FF0000FF"/>
      <name val="Arial Narrow"/>
      <family val="2"/>
    </font>
    <font>
      <b/>
      <sz val="18"/>
      <color theme="1"/>
      <name val="Arial Narrow"/>
      <family val="2"/>
    </font>
    <font>
      <sz val="14"/>
      <color theme="1"/>
      <name val="Calibri"/>
      <family val="2"/>
      <scheme val="minor"/>
    </font>
    <font>
      <b/>
      <u/>
      <sz val="16"/>
      <color rgb="FFC00000"/>
      <name val="Arial Narrow"/>
      <family val="2"/>
    </font>
    <font>
      <b/>
      <sz val="14"/>
      <color rgb="FF0000FF"/>
      <name val="Arial Narrow"/>
      <family val="2"/>
    </font>
    <font>
      <b/>
      <u/>
      <sz val="14"/>
      <color rgb="FF0000FF"/>
      <name val="Arial Narrow"/>
      <family val="2"/>
    </font>
    <font>
      <b/>
      <sz val="11"/>
      <color theme="1"/>
      <name val="Arial Narrow"/>
      <family val="2"/>
    </font>
    <font>
      <b/>
      <u/>
      <sz val="11"/>
      <color theme="10"/>
      <name val="Calibri"/>
      <family val="2"/>
      <scheme val="minor"/>
    </font>
    <font>
      <b/>
      <u/>
      <sz val="14"/>
      <color theme="10"/>
      <name val="Arial Narrow"/>
      <family val="2"/>
    </font>
    <font>
      <u/>
      <sz val="16"/>
      <color theme="0"/>
      <name val="Arial Narrow"/>
      <family val="2"/>
    </font>
    <font>
      <u/>
      <sz val="16"/>
      <color theme="1"/>
      <name val="Arial Narrow"/>
      <family val="2"/>
    </font>
    <font>
      <b/>
      <u/>
      <sz val="16"/>
      <color theme="1"/>
      <name val="Arial Narrow"/>
      <family val="2"/>
    </font>
    <font>
      <sz val="16"/>
      <color rgb="FF0000FF"/>
      <name val="Arial Narrow"/>
      <family val="2"/>
    </font>
    <font>
      <u/>
      <sz val="14"/>
      <color theme="10"/>
      <name val="Arial Narrow"/>
      <family val="2"/>
    </font>
    <font>
      <b/>
      <u/>
      <sz val="14"/>
      <name val="Arial Narrow"/>
      <family val="2"/>
    </font>
    <font>
      <b/>
      <sz val="16"/>
      <color rgb="FFC00000"/>
      <name val="Arial Narrow"/>
      <family val="2"/>
    </font>
    <font>
      <u/>
      <sz val="11"/>
      <color theme="0"/>
      <name val="Calibri"/>
      <family val="2"/>
      <scheme val="minor"/>
    </font>
    <font>
      <u/>
      <sz val="14"/>
      <color theme="0"/>
      <name val="Arial Narrow"/>
      <family val="2"/>
    </font>
    <font>
      <b/>
      <u/>
      <sz val="16"/>
      <color rgb="FF0000FF"/>
      <name val="Arial Narrow"/>
      <family val="2"/>
    </font>
    <font>
      <b/>
      <u/>
      <sz val="14"/>
      <color theme="0"/>
      <name val="Arial Narrow"/>
      <family val="2"/>
    </font>
    <font>
      <sz val="10"/>
      <color theme="8" tint="-0.249977111117893"/>
      <name val="Arial Narrow"/>
      <family val="2"/>
    </font>
    <font>
      <b/>
      <sz val="16"/>
      <color theme="0"/>
      <name val="Vinci Sans"/>
    </font>
    <font>
      <b/>
      <sz val="16"/>
      <color theme="1"/>
      <name val="Arial Narrow"/>
      <family val="2"/>
    </font>
    <font>
      <b/>
      <u/>
      <sz val="12"/>
      <color theme="0"/>
      <name val="Arial Narrow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name val="Arial Narrow"/>
      <family val="2"/>
    </font>
    <font>
      <u/>
      <sz val="11"/>
      <color theme="10"/>
      <name val="Arial Narrow"/>
      <family val="2"/>
    </font>
    <font>
      <sz val="9"/>
      <color rgb="FF444444"/>
      <name val="Arial Narrow"/>
      <family val="2"/>
    </font>
    <font>
      <sz val="10"/>
      <color rgb="FF141414"/>
      <name val="Arial Narrow"/>
      <family val="2"/>
    </font>
    <font>
      <sz val="9.35"/>
      <color rgb="FF303030"/>
      <name val="Arial Narrow"/>
      <family val="2"/>
    </font>
    <font>
      <b/>
      <sz val="9.35"/>
      <color rgb="FF00008B"/>
      <name val="Arial Narrow"/>
      <family val="2"/>
    </font>
    <font>
      <sz val="9.35"/>
      <color rgb="FF000000"/>
      <name val="Arial Narrow"/>
      <family val="2"/>
    </font>
    <font>
      <sz val="16"/>
      <color theme="1"/>
      <name val="Arial Narrow"/>
      <family val="2"/>
    </font>
    <font>
      <sz val="11"/>
      <color rgb="FF444444"/>
      <name val="Arial Narrow"/>
      <family val="2"/>
    </font>
    <font>
      <sz val="10"/>
      <color rgb="FF141414"/>
      <name val="Arial"/>
      <family val="2"/>
    </font>
    <font>
      <sz val="11"/>
      <name val="Arial Narrow"/>
      <family val="2"/>
    </font>
    <font>
      <sz val="11"/>
      <name val="Calibri"/>
      <family val="2"/>
      <scheme val="minor"/>
    </font>
    <font>
      <u/>
      <sz val="14"/>
      <name val="Arial Narrow"/>
      <family val="2"/>
    </font>
    <font>
      <sz val="12"/>
      <name val="Arial Narrow"/>
      <family val="2"/>
    </font>
    <font>
      <b/>
      <u/>
      <sz val="14"/>
      <color rgb="FFC00000"/>
      <name val="Arial Narrow"/>
      <family val="2"/>
    </font>
    <font>
      <sz val="14"/>
      <name val="Arial Narrow"/>
      <family val="2"/>
    </font>
    <font>
      <b/>
      <sz val="16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medium">
        <color auto="1"/>
      </bottom>
      <diagonal/>
    </border>
    <border>
      <left style="thick">
        <color auto="1"/>
      </left>
      <right/>
      <top style="medium">
        <color indexed="64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theme="9" tint="-0.24994659260841701"/>
      </left>
      <right/>
      <top style="medium">
        <color theme="9" tint="-0.24994659260841701"/>
      </top>
      <bottom/>
      <diagonal/>
    </border>
    <border>
      <left/>
      <right style="medium">
        <color theme="9" tint="-0.24994659260841701"/>
      </right>
      <top style="medium">
        <color theme="9" tint="-0.24994659260841701"/>
      </top>
      <bottom/>
      <diagonal/>
    </border>
    <border>
      <left style="medium">
        <color theme="9" tint="-0.24994659260841701"/>
      </left>
      <right/>
      <top/>
      <bottom style="medium">
        <color theme="9" tint="-0.24994659260841701"/>
      </bottom>
      <diagonal/>
    </border>
    <border>
      <left/>
      <right style="medium">
        <color theme="9" tint="-0.24994659260841701"/>
      </right>
      <top/>
      <bottom style="medium">
        <color theme="9" tint="-0.24994659260841701"/>
      </bottom>
      <diagonal/>
    </border>
    <border>
      <left style="medium">
        <color theme="8" tint="-0.24994659260841701"/>
      </left>
      <right/>
      <top style="medium">
        <color theme="8" tint="-0.24994659260841701"/>
      </top>
      <bottom/>
      <diagonal/>
    </border>
    <border>
      <left/>
      <right style="medium">
        <color theme="8" tint="-0.24994659260841701"/>
      </right>
      <top style="medium">
        <color theme="8" tint="-0.24994659260841701"/>
      </top>
      <bottom/>
      <diagonal/>
    </border>
    <border>
      <left style="medium">
        <color theme="8" tint="-0.24994659260841701"/>
      </left>
      <right/>
      <top/>
      <bottom style="medium">
        <color theme="8" tint="-0.24994659260841701"/>
      </bottom>
      <diagonal/>
    </border>
    <border>
      <left/>
      <right style="medium">
        <color theme="8" tint="-0.24994659260841701"/>
      </right>
      <top/>
      <bottom style="medium">
        <color theme="8" tint="-0.24994659260841701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 style="medium">
        <color rgb="FF0000FF"/>
      </left>
      <right/>
      <top style="medium">
        <color rgb="FF0000FF"/>
      </top>
      <bottom/>
      <diagonal/>
    </border>
    <border>
      <left/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/>
      <top/>
      <bottom style="medium">
        <color rgb="FF0000FF"/>
      </bottom>
      <diagonal/>
    </border>
    <border>
      <left/>
      <right style="medium">
        <color rgb="FF0000FF"/>
      </right>
      <top/>
      <bottom style="medium">
        <color rgb="FF0000FF"/>
      </bottom>
      <diagonal/>
    </border>
    <border>
      <left style="medium">
        <color theme="9" tint="-0.499984740745262"/>
      </left>
      <right/>
      <top style="medium">
        <color theme="9" tint="-0.499984740745262"/>
      </top>
      <bottom/>
      <diagonal/>
    </border>
    <border>
      <left/>
      <right style="medium">
        <color theme="9" tint="-0.499984740745262"/>
      </right>
      <top style="medium">
        <color theme="9" tint="-0.499984740745262"/>
      </top>
      <bottom/>
      <diagonal/>
    </border>
    <border>
      <left style="medium">
        <color theme="9" tint="-0.499984740745262"/>
      </left>
      <right/>
      <top/>
      <bottom style="medium">
        <color theme="9" tint="-0.499984740745262"/>
      </bottom>
      <diagonal/>
    </border>
    <border>
      <left/>
      <right style="medium">
        <color theme="9" tint="-0.499984740745262"/>
      </right>
      <top/>
      <bottom style="medium">
        <color theme="9" tint="-0.499984740745262"/>
      </bottom>
      <diagonal/>
    </border>
    <border>
      <left style="medium">
        <color theme="6" tint="-0.499984740745262"/>
      </left>
      <right/>
      <top style="medium">
        <color theme="6" tint="-0.499984740745262"/>
      </top>
      <bottom/>
      <diagonal/>
    </border>
    <border>
      <left/>
      <right style="medium">
        <color theme="6" tint="-0.499984740745262"/>
      </right>
      <top style="medium">
        <color theme="6" tint="-0.499984740745262"/>
      </top>
      <bottom/>
      <diagonal/>
    </border>
    <border>
      <left style="medium">
        <color theme="6" tint="-0.499984740745262"/>
      </left>
      <right/>
      <top/>
      <bottom style="medium">
        <color theme="6" tint="-0.499984740745262"/>
      </bottom>
      <diagonal/>
    </border>
    <border>
      <left/>
      <right style="medium">
        <color theme="6" tint="-0.499984740745262"/>
      </right>
      <top/>
      <bottom style="medium">
        <color theme="6" tint="-0.499984740745262"/>
      </bottom>
      <diagonal/>
    </border>
    <border>
      <left/>
      <right/>
      <top style="double">
        <color rgb="FFC00000"/>
      </top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double">
        <color rgb="FF0000FF"/>
      </left>
      <right/>
      <top style="double">
        <color rgb="FF0000FF"/>
      </top>
      <bottom/>
      <diagonal/>
    </border>
    <border>
      <left/>
      <right/>
      <top style="double">
        <color rgb="FF0000FF"/>
      </top>
      <bottom/>
      <diagonal/>
    </border>
    <border>
      <left/>
      <right style="double">
        <color rgb="FF0000FF"/>
      </right>
      <top style="double">
        <color rgb="FF0000FF"/>
      </top>
      <bottom/>
      <diagonal/>
    </border>
    <border>
      <left style="double">
        <color rgb="FF0000FF"/>
      </left>
      <right/>
      <top/>
      <bottom/>
      <diagonal/>
    </border>
    <border>
      <left/>
      <right style="double">
        <color rgb="FF0000FF"/>
      </right>
      <top/>
      <bottom/>
      <diagonal/>
    </border>
    <border>
      <left style="double">
        <color rgb="FF0000FF"/>
      </left>
      <right/>
      <top/>
      <bottom style="double">
        <color rgb="FF0000FF"/>
      </bottom>
      <diagonal/>
    </border>
    <border>
      <left/>
      <right/>
      <top/>
      <bottom style="double">
        <color rgb="FF0000FF"/>
      </bottom>
      <diagonal/>
    </border>
    <border>
      <left/>
      <right style="double">
        <color rgb="FF0000FF"/>
      </right>
      <top/>
      <bottom style="double">
        <color rgb="FF0000FF"/>
      </bottom>
      <diagonal/>
    </border>
    <border>
      <left style="double">
        <color rgb="FF0000FF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double">
        <color theme="9" tint="-0.24994659260841701"/>
      </top>
      <bottom/>
      <diagonal/>
    </border>
    <border>
      <left style="thick">
        <color theme="9" tint="-0.499984740745262"/>
      </left>
      <right/>
      <top style="thick">
        <color theme="9" tint="-0.499984740745262"/>
      </top>
      <bottom/>
      <diagonal/>
    </border>
    <border>
      <left/>
      <right/>
      <top style="thick">
        <color theme="9" tint="-0.499984740745262"/>
      </top>
      <bottom/>
      <diagonal/>
    </border>
    <border>
      <left/>
      <right style="thick">
        <color theme="9" tint="-0.499984740745262"/>
      </right>
      <top style="thick">
        <color theme="9" tint="-0.499984740745262"/>
      </top>
      <bottom/>
      <diagonal/>
    </border>
    <border>
      <left style="thick">
        <color theme="9" tint="-0.499984740745262"/>
      </left>
      <right/>
      <top/>
      <bottom style="thick">
        <color theme="9" tint="-0.499984740745262"/>
      </bottom>
      <diagonal/>
    </border>
    <border>
      <left/>
      <right/>
      <top/>
      <bottom style="thick">
        <color theme="9" tint="-0.499984740745262"/>
      </bottom>
      <diagonal/>
    </border>
    <border>
      <left/>
      <right style="thick">
        <color theme="9" tint="-0.499984740745262"/>
      </right>
      <top/>
      <bottom style="thick">
        <color theme="9" tint="-0.499984740745262"/>
      </bottom>
      <diagonal/>
    </border>
    <border>
      <left style="thick">
        <color rgb="FF0000FF"/>
      </left>
      <right/>
      <top style="thick">
        <color rgb="FF0000FF"/>
      </top>
      <bottom/>
      <diagonal/>
    </border>
    <border>
      <left/>
      <right/>
      <top style="thick">
        <color rgb="FF0000FF"/>
      </top>
      <bottom/>
      <diagonal/>
    </border>
    <border>
      <left/>
      <right style="thick">
        <color rgb="FF0000FF"/>
      </right>
      <top style="thick">
        <color rgb="FF0000FF"/>
      </top>
      <bottom/>
      <diagonal/>
    </border>
    <border>
      <left style="thick">
        <color rgb="FF0000FF"/>
      </left>
      <right/>
      <top/>
      <bottom style="thick">
        <color rgb="FF0000FF"/>
      </bottom>
      <diagonal/>
    </border>
    <border>
      <left/>
      <right/>
      <top/>
      <bottom style="thick">
        <color rgb="FF0000FF"/>
      </bottom>
      <diagonal/>
    </border>
    <border>
      <left/>
      <right style="thick">
        <color rgb="FF0000FF"/>
      </right>
      <top/>
      <bottom style="thick">
        <color rgb="FF0000FF"/>
      </bottom>
      <diagonal/>
    </border>
    <border>
      <left style="thick">
        <color theme="6" tint="-0.499984740745262"/>
      </left>
      <right/>
      <top style="thick">
        <color theme="6" tint="-0.499984740745262"/>
      </top>
      <bottom/>
      <diagonal/>
    </border>
    <border>
      <left/>
      <right style="thick">
        <color theme="6" tint="-0.499984740745262"/>
      </right>
      <top style="thick">
        <color theme="6" tint="-0.499984740745262"/>
      </top>
      <bottom/>
      <diagonal/>
    </border>
    <border>
      <left style="thick">
        <color theme="6" tint="-0.499984740745262"/>
      </left>
      <right/>
      <top/>
      <bottom style="thick">
        <color theme="6" tint="-0.499984740745262"/>
      </bottom>
      <diagonal/>
    </border>
    <border>
      <left/>
      <right style="thick">
        <color theme="6" tint="-0.499984740745262"/>
      </right>
      <top/>
      <bottom style="thick">
        <color theme="6" tint="-0.499984740745262"/>
      </bottom>
      <diagonal/>
    </border>
    <border>
      <left style="thick">
        <color rgb="FFFF9900"/>
      </left>
      <right/>
      <top style="thick">
        <color rgb="FFFF9900"/>
      </top>
      <bottom/>
      <diagonal/>
    </border>
    <border>
      <left/>
      <right style="thick">
        <color rgb="FFFF9900"/>
      </right>
      <top style="thick">
        <color rgb="FFFF9900"/>
      </top>
      <bottom/>
      <diagonal/>
    </border>
    <border>
      <left style="thick">
        <color rgb="FFFF9900"/>
      </left>
      <right/>
      <top/>
      <bottom style="thick">
        <color rgb="FFFF9900"/>
      </bottom>
      <diagonal/>
    </border>
    <border>
      <left/>
      <right style="thick">
        <color rgb="FFFF9900"/>
      </right>
      <top/>
      <bottom style="thick">
        <color rgb="FFFF9900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09">
    <xf numFmtId="0" fontId="0" fillId="0" borderId="0" xfId="0"/>
    <xf numFmtId="0" fontId="0" fillId="0" borderId="0" xfId="0" applyFill="1"/>
    <xf numFmtId="0" fontId="2" fillId="0" borderId="0" xfId="0" applyFont="1"/>
    <xf numFmtId="0" fontId="8" fillId="0" borderId="0" xfId="0" applyFont="1" applyFill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center"/>
    </xf>
    <xf numFmtId="0" fontId="10" fillId="4" borderId="0" xfId="0" applyFont="1" applyFill="1" applyAlignment="1">
      <alignment horizontal="center"/>
    </xf>
    <xf numFmtId="0" fontId="9" fillId="4" borderId="0" xfId="0" applyFont="1" applyFill="1" applyAlignment="1">
      <alignment horizontal="center"/>
    </xf>
    <xf numFmtId="0" fontId="5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11" fillId="4" borderId="0" xfId="0" applyFont="1" applyFill="1" applyAlignment="1">
      <alignment horizontal="center"/>
    </xf>
    <xf numFmtId="0" fontId="12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2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6" fillId="2" borderId="5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6" fillId="2" borderId="6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1" fontId="9" fillId="0" borderId="0" xfId="0" applyNumberFormat="1" applyFont="1" applyBorder="1" applyAlignment="1">
      <alignment horizontal="center"/>
    </xf>
    <xf numFmtId="0" fontId="6" fillId="3" borderId="7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11" fillId="2" borderId="7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3" fillId="0" borderId="0" xfId="1" quotePrefix="1" applyFill="1"/>
    <xf numFmtId="0" fontId="3" fillId="0" borderId="0" xfId="1" applyFill="1"/>
    <xf numFmtId="0" fontId="3" fillId="0" borderId="0" xfId="1"/>
    <xf numFmtId="0" fontId="15" fillId="0" borderId="0" xfId="0" applyFont="1" applyBorder="1"/>
    <xf numFmtId="0" fontId="18" fillId="0" borderId="0" xfId="0" applyFont="1" applyBorder="1"/>
    <xf numFmtId="0" fontId="0" fillId="0" borderId="0" xfId="0" applyBorder="1"/>
    <xf numFmtId="0" fontId="0" fillId="0" borderId="38" xfId="0" applyFill="1" applyBorder="1"/>
    <xf numFmtId="0" fontId="25" fillId="0" borderId="0" xfId="0" applyFont="1"/>
    <xf numFmtId="0" fontId="26" fillId="0" borderId="0" xfId="1" applyFont="1"/>
    <xf numFmtId="0" fontId="23" fillId="0" borderId="0" xfId="0" applyFont="1" applyBorder="1" applyAlignment="1">
      <alignment vertical="center"/>
    </xf>
    <xf numFmtId="0" fontId="23" fillId="0" borderId="0" xfId="0" applyFont="1" applyBorder="1" applyAlignment="1">
      <alignment horizontal="left" vertical="center"/>
    </xf>
    <xf numFmtId="0" fontId="17" fillId="0" borderId="0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3" fillId="0" borderId="0" xfId="0" applyFont="1" applyFill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18" fillId="0" borderId="0" xfId="0" applyFont="1" applyFill="1" applyBorder="1"/>
    <xf numFmtId="0" fontId="25" fillId="0" borderId="0" xfId="0" applyFont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vertical="center"/>
    </xf>
    <xf numFmtId="0" fontId="8" fillId="0" borderId="0" xfId="0" applyFont="1" applyFill="1" applyAlignment="1">
      <alignment horizontal="center"/>
    </xf>
    <xf numFmtId="0" fontId="0" fillId="0" borderId="0" xfId="0" applyFill="1" applyBorder="1"/>
    <xf numFmtId="0" fontId="0" fillId="0" borderId="38" xfId="0" applyBorder="1"/>
    <xf numFmtId="0" fontId="18" fillId="0" borderId="48" xfId="0" applyFont="1" applyBorder="1"/>
    <xf numFmtId="0" fontId="18" fillId="0" borderId="48" xfId="0" applyFont="1" applyFill="1" applyBorder="1"/>
    <xf numFmtId="0" fontId="0" fillId="0" borderId="49" xfId="0" applyBorder="1"/>
    <xf numFmtId="0" fontId="25" fillId="0" borderId="53" xfId="0" applyFont="1" applyBorder="1" applyAlignment="1">
      <alignment horizontal="center" vertical="center"/>
    </xf>
    <xf numFmtId="0" fontId="0" fillId="0" borderId="49" xfId="0" applyBorder="1" applyAlignment="1">
      <alignment vertical="center"/>
    </xf>
    <xf numFmtId="0" fontId="25" fillId="0" borderId="53" xfId="0" applyFont="1" applyFill="1" applyBorder="1" applyAlignment="1">
      <alignment horizontal="center" vertical="center"/>
    </xf>
    <xf numFmtId="0" fontId="18" fillId="0" borderId="48" xfId="0" applyFont="1" applyFill="1" applyBorder="1" applyAlignment="1">
      <alignment vertical="center"/>
    </xf>
    <xf numFmtId="0" fontId="21" fillId="0" borderId="49" xfId="0" applyFont="1" applyBorder="1" applyAlignment="1">
      <alignment vertical="center"/>
    </xf>
    <xf numFmtId="0" fontId="23" fillId="0" borderId="49" xfId="0" applyFont="1" applyFill="1" applyBorder="1" applyAlignment="1">
      <alignment vertical="center"/>
    </xf>
    <xf numFmtId="0" fontId="0" fillId="0" borderId="48" xfId="0" applyBorder="1" applyAlignment="1">
      <alignment vertical="center"/>
    </xf>
    <xf numFmtId="0" fontId="23" fillId="0" borderId="49" xfId="0" applyFont="1" applyBorder="1" applyAlignment="1">
      <alignment vertical="center"/>
    </xf>
    <xf numFmtId="0" fontId="24" fillId="0" borderId="48" xfId="0" applyFont="1" applyBorder="1" applyAlignment="1">
      <alignment vertical="center"/>
    </xf>
    <xf numFmtId="0" fontId="24" fillId="0" borderId="49" xfId="0" applyFont="1" applyBorder="1" applyAlignment="1">
      <alignment vertical="center"/>
    </xf>
    <xf numFmtId="0" fontId="33" fillId="0" borderId="0" xfId="1" applyFont="1" applyFill="1" applyBorder="1" applyAlignment="1">
      <alignment vertical="center"/>
    </xf>
    <xf numFmtId="0" fontId="0" fillId="0" borderId="48" xfId="0" applyBorder="1"/>
    <xf numFmtId="0" fontId="33" fillId="0" borderId="49" xfId="1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35" fillId="0" borderId="0" xfId="1" applyFont="1" applyBorder="1" applyAlignment="1">
      <alignment horizontal="center" vertical="center"/>
    </xf>
    <xf numFmtId="0" fontId="36" fillId="0" borderId="0" xfId="1" applyFont="1" applyFill="1" applyBorder="1" applyAlignment="1">
      <alignment horizontal="center" vertical="center"/>
    </xf>
    <xf numFmtId="0" fontId="0" fillId="0" borderId="0" xfId="0"/>
    <xf numFmtId="0" fontId="36" fillId="0" borderId="0" xfId="1" applyFont="1" applyBorder="1" applyAlignment="1">
      <alignment horizontal="center" vertical="center"/>
    </xf>
    <xf numFmtId="0" fontId="38" fillId="0" borderId="0" xfId="1" applyFont="1" applyFill="1" applyBorder="1" applyAlignment="1">
      <alignment horizontal="center" vertical="center"/>
    </xf>
    <xf numFmtId="0" fontId="39" fillId="4" borderId="0" xfId="0" applyFont="1" applyFill="1" applyAlignment="1">
      <alignment horizontal="center"/>
    </xf>
    <xf numFmtId="0" fontId="0" fillId="0" borderId="50" xfId="0" applyBorder="1"/>
    <xf numFmtId="0" fontId="0" fillId="0" borderId="51" xfId="0" applyBorder="1"/>
    <xf numFmtId="0" fontId="0" fillId="0" borderId="52" xfId="0" applyBorder="1"/>
    <xf numFmtId="0" fontId="0" fillId="0" borderId="0" xfId="0"/>
    <xf numFmtId="0" fontId="36" fillId="6" borderId="0" xfId="1" applyFont="1" applyFill="1" applyBorder="1" applyAlignment="1">
      <alignment horizontal="center" vertical="center"/>
    </xf>
    <xf numFmtId="0" fontId="0" fillId="0" borderId="0" xfId="0"/>
    <xf numFmtId="0" fontId="0" fillId="0" borderId="0" xfId="0"/>
    <xf numFmtId="0" fontId="17" fillId="0" borderId="0" xfId="0" applyFont="1" applyBorder="1" applyAlignment="1"/>
    <xf numFmtId="0" fontId="0" fillId="0" borderId="54" xfId="0" applyBorder="1"/>
    <xf numFmtId="0" fontId="40" fillId="6" borderId="0" xfId="0" applyFont="1" applyFill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0" fillId="0" borderId="0" xfId="0"/>
    <xf numFmtId="0" fontId="0" fillId="0" borderId="0" xfId="0"/>
    <xf numFmtId="0" fontId="17" fillId="0" borderId="53" xfId="0" applyFont="1" applyBorder="1" applyAlignment="1">
      <alignment horizontal="center" vertical="center"/>
    </xf>
    <xf numFmtId="0" fontId="17" fillId="0" borderId="53" xfId="0" applyFont="1" applyFill="1" applyBorder="1" applyAlignment="1">
      <alignment horizontal="center" vertical="center"/>
    </xf>
    <xf numFmtId="0" fontId="43" fillId="0" borderId="0" xfId="0" applyFont="1" applyFill="1"/>
    <xf numFmtId="0" fontId="16" fillId="0" borderId="0" xfId="0" applyFont="1"/>
    <xf numFmtId="0" fontId="22" fillId="0" borderId="48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49" xfId="0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22" fillId="0" borderId="53" xfId="0" applyFont="1" applyBorder="1" applyAlignment="1">
      <alignment vertical="center"/>
    </xf>
    <xf numFmtId="0" fontId="22" fillId="0" borderId="49" xfId="0" applyFont="1" applyBorder="1" applyAlignment="1">
      <alignment vertical="center"/>
    </xf>
    <xf numFmtId="0" fontId="22" fillId="0" borderId="48" xfId="0" applyFont="1" applyBorder="1" applyAlignment="1">
      <alignment vertical="center"/>
    </xf>
    <xf numFmtId="0" fontId="44" fillId="0" borderId="0" xfId="0" applyFont="1" applyFill="1"/>
    <xf numFmtId="0" fontId="18" fillId="0" borderId="0" xfId="0" applyFont="1"/>
    <xf numFmtId="0" fontId="46" fillId="0" borderId="0" xfId="1" applyFont="1"/>
    <xf numFmtId="0" fontId="47" fillId="0" borderId="0" xfId="0" applyFont="1"/>
    <xf numFmtId="0" fontId="48" fillId="0" borderId="0" xfId="0" applyFont="1"/>
    <xf numFmtId="0" fontId="49" fillId="0" borderId="0" xfId="0" applyFont="1" applyBorder="1" applyAlignment="1">
      <alignment vertical="center"/>
    </xf>
    <xf numFmtId="0" fontId="50" fillId="0" borderId="0" xfId="0" applyFont="1" applyBorder="1" applyAlignment="1">
      <alignment horizontal="left" vertical="center" indent="3"/>
    </xf>
    <xf numFmtId="0" fontId="51" fillId="0" borderId="0" xfId="0" applyFont="1" applyBorder="1" applyAlignment="1">
      <alignment horizontal="left" vertical="center" indent="3"/>
    </xf>
    <xf numFmtId="0" fontId="18" fillId="0" borderId="0" xfId="0" applyFont="1" applyBorder="1" applyAlignment="1">
      <alignment horizontal="left" vertical="center" indent="3"/>
    </xf>
    <xf numFmtId="0" fontId="18" fillId="0" borderId="0" xfId="0" applyFont="1" applyAlignment="1">
      <alignment horizontal="center"/>
    </xf>
    <xf numFmtId="164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/>
    <xf numFmtId="0" fontId="53" fillId="0" borderId="0" xfId="0" applyFont="1" applyAlignment="1">
      <alignment horizontal="center"/>
    </xf>
    <xf numFmtId="0" fontId="0" fillId="0" borderId="0" xfId="0"/>
    <xf numFmtId="0" fontId="54" fillId="0" borderId="0" xfId="0" applyFont="1"/>
    <xf numFmtId="0" fontId="44" fillId="0" borderId="0" xfId="0" applyFont="1" applyFill="1" applyAlignment="1">
      <alignment horizontal="center" vertical="center"/>
    </xf>
    <xf numFmtId="0" fontId="55" fillId="0" borderId="48" xfId="0" applyFont="1" applyFill="1" applyBorder="1" applyAlignment="1">
      <alignment vertical="center"/>
    </xf>
    <xf numFmtId="0" fontId="55" fillId="0" borderId="0" xfId="0" applyFont="1" applyFill="1" applyBorder="1" applyAlignment="1">
      <alignment vertical="center"/>
    </xf>
    <xf numFmtId="0" fontId="56" fillId="0" borderId="0" xfId="0" applyFont="1" applyBorder="1"/>
    <xf numFmtId="0" fontId="56" fillId="0" borderId="49" xfId="0" applyFont="1" applyBorder="1"/>
    <xf numFmtId="0" fontId="56" fillId="0" borderId="48" xfId="0" applyFont="1" applyBorder="1"/>
    <xf numFmtId="0" fontId="57" fillId="0" borderId="0" xfId="1" applyFont="1" applyBorder="1" applyAlignment="1">
      <alignment horizontal="center" vertical="center"/>
    </xf>
    <xf numFmtId="0" fontId="58" fillId="0" borderId="0" xfId="0" applyFont="1" applyBorder="1" applyAlignment="1">
      <alignment vertical="center"/>
    </xf>
    <xf numFmtId="0" fontId="56" fillId="0" borderId="0" xfId="0" applyFont="1" applyBorder="1" applyAlignment="1">
      <alignment vertical="center"/>
    </xf>
    <xf numFmtId="0" fontId="56" fillId="0" borderId="49" xfId="0" applyFont="1" applyBorder="1" applyAlignment="1">
      <alignment vertical="center"/>
    </xf>
    <xf numFmtId="0" fontId="55" fillId="0" borderId="0" xfId="0" applyFont="1" applyBorder="1" applyAlignment="1">
      <alignment vertical="center"/>
    </xf>
    <xf numFmtId="0" fontId="56" fillId="0" borderId="50" xfId="0" applyFont="1" applyBorder="1"/>
    <xf numFmtId="0" fontId="56" fillId="0" borderId="51" xfId="0" applyFont="1" applyBorder="1"/>
    <xf numFmtId="0" fontId="56" fillId="0" borderId="52" xfId="0" applyFont="1" applyBorder="1"/>
    <xf numFmtId="0" fontId="9" fillId="4" borderId="9" xfId="0" applyFont="1" applyFill="1" applyBorder="1" applyAlignment="1">
      <alignment horizontal="center"/>
    </xf>
    <xf numFmtId="0" fontId="59" fillId="0" borderId="0" xfId="1" applyFont="1" applyFill="1" applyBorder="1" applyAlignment="1">
      <alignment vertical="center"/>
    </xf>
    <xf numFmtId="0" fontId="60" fillId="0" borderId="0" xfId="1" applyFont="1" applyFill="1" applyBorder="1" applyAlignment="1">
      <alignment vertical="center"/>
    </xf>
    <xf numFmtId="0" fontId="61" fillId="0" borderId="0" xfId="1" applyFont="1" applyFill="1" applyBorder="1" applyAlignment="1">
      <alignment vertical="center"/>
    </xf>
    <xf numFmtId="0" fontId="5" fillId="0" borderId="0" xfId="0" applyFont="1" applyAlignment="1">
      <alignment horizontal="left"/>
    </xf>
    <xf numFmtId="0" fontId="0" fillId="0" borderId="0" xfId="0"/>
    <xf numFmtId="0" fontId="38" fillId="0" borderId="0" xfId="1" applyFont="1" applyFill="1" applyBorder="1" applyAlignment="1">
      <alignment vertical="center"/>
    </xf>
    <xf numFmtId="0" fontId="22" fillId="0" borderId="49" xfId="1" applyFont="1" applyFill="1" applyBorder="1" applyAlignment="1">
      <alignment vertical="center"/>
    </xf>
    <xf numFmtId="0" fontId="3" fillId="0" borderId="0" xfId="1" applyFill="1" applyBorder="1" applyAlignment="1">
      <alignment vertical="center"/>
    </xf>
    <xf numFmtId="0" fontId="59" fillId="0" borderId="49" xfId="1" applyFont="1" applyFill="1" applyBorder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0" fillId="0" borderId="0" xfId="0"/>
    <xf numFmtId="0" fontId="14" fillId="0" borderId="30" xfId="0" applyFont="1" applyFill="1" applyBorder="1" applyAlignment="1">
      <alignment horizontal="center" vertical="center"/>
    </xf>
    <xf numFmtId="0" fontId="14" fillId="0" borderId="31" xfId="0" applyFont="1" applyFill="1" applyBorder="1" applyAlignment="1">
      <alignment horizontal="center" vertical="center"/>
    </xf>
    <xf numFmtId="0" fontId="14" fillId="0" borderId="32" xfId="0" applyFont="1" applyFill="1" applyBorder="1" applyAlignment="1">
      <alignment horizontal="center" vertical="center"/>
    </xf>
    <xf numFmtId="0" fontId="14" fillId="0" borderId="33" xfId="0" applyFont="1" applyFill="1" applyBorder="1" applyAlignment="1">
      <alignment horizontal="center" vertical="center"/>
    </xf>
    <xf numFmtId="0" fontId="14" fillId="0" borderId="34" xfId="0" applyFont="1" applyFill="1" applyBorder="1" applyAlignment="1">
      <alignment horizontal="center" vertical="center"/>
    </xf>
    <xf numFmtId="0" fontId="14" fillId="0" borderId="35" xfId="0" applyFont="1" applyFill="1" applyBorder="1" applyAlignment="1">
      <alignment horizontal="center" vertical="center"/>
    </xf>
    <xf numFmtId="0" fontId="14" fillId="0" borderId="36" xfId="0" applyFont="1" applyFill="1" applyBorder="1" applyAlignment="1">
      <alignment horizontal="center" vertical="center"/>
    </xf>
    <xf numFmtId="0" fontId="14" fillId="0" borderId="37" xfId="0" applyFont="1" applyFill="1" applyBorder="1" applyAlignment="1">
      <alignment horizontal="center" vertical="center"/>
    </xf>
    <xf numFmtId="0" fontId="14" fillId="5" borderId="34" xfId="0" applyFont="1" applyFill="1" applyBorder="1" applyAlignment="1">
      <alignment horizontal="center" vertical="center"/>
    </xf>
    <xf numFmtId="0" fontId="14" fillId="5" borderId="35" xfId="0" applyFont="1" applyFill="1" applyBorder="1" applyAlignment="1">
      <alignment horizontal="center" vertical="center"/>
    </xf>
    <xf numFmtId="0" fontId="14" fillId="5" borderId="36" xfId="0" applyFont="1" applyFill="1" applyBorder="1" applyAlignment="1">
      <alignment horizontal="center" vertical="center"/>
    </xf>
    <xf numFmtId="0" fontId="14" fillId="5" borderId="37" xfId="0" applyFont="1" applyFill="1" applyBorder="1" applyAlignment="1">
      <alignment horizontal="center" vertical="center"/>
    </xf>
    <xf numFmtId="0" fontId="14" fillId="5" borderId="10" xfId="0" applyFont="1" applyFill="1" applyBorder="1" applyAlignment="1">
      <alignment horizontal="center" vertical="center"/>
    </xf>
    <xf numFmtId="0" fontId="14" fillId="5" borderId="11" xfId="0" applyFont="1" applyFill="1" applyBorder="1" applyAlignment="1">
      <alignment horizontal="center" vertical="center"/>
    </xf>
    <xf numFmtId="0" fontId="14" fillId="5" borderId="12" xfId="0" applyFont="1" applyFill="1" applyBorder="1" applyAlignment="1">
      <alignment horizontal="center" vertical="center"/>
    </xf>
    <xf numFmtId="0" fontId="14" fillId="5" borderId="13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0" fontId="14" fillId="0" borderId="15" xfId="0" applyFont="1" applyFill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/>
    </xf>
    <xf numFmtId="0" fontId="14" fillId="0" borderId="26" xfId="0" applyFont="1" applyFill="1" applyBorder="1" applyAlignment="1">
      <alignment horizontal="center" vertical="center"/>
    </xf>
    <xf numFmtId="0" fontId="14" fillId="0" borderId="27" xfId="0" applyFont="1" applyFill="1" applyBorder="1" applyAlignment="1">
      <alignment horizontal="center" vertical="center"/>
    </xf>
    <xf numFmtId="0" fontId="14" fillId="0" borderId="28" xfId="0" applyFont="1" applyFill="1" applyBorder="1" applyAlignment="1">
      <alignment horizontal="center" vertical="center"/>
    </xf>
    <xf numFmtId="0" fontId="14" fillId="0" borderId="29" xfId="0" applyFont="1" applyFill="1" applyBorder="1" applyAlignment="1">
      <alignment horizontal="center" vertical="center"/>
    </xf>
    <xf numFmtId="0" fontId="32" fillId="0" borderId="10" xfId="1" applyFont="1" applyFill="1" applyBorder="1" applyAlignment="1">
      <alignment horizontal="center" vertical="center"/>
    </xf>
    <xf numFmtId="0" fontId="32" fillId="0" borderId="11" xfId="1" applyFont="1" applyFill="1" applyBorder="1" applyAlignment="1">
      <alignment horizontal="center" vertical="center"/>
    </xf>
    <xf numFmtId="0" fontId="32" fillId="0" borderId="12" xfId="1" applyFont="1" applyFill="1" applyBorder="1" applyAlignment="1">
      <alignment horizontal="center" vertical="center"/>
    </xf>
    <xf numFmtId="0" fontId="32" fillId="0" borderId="13" xfId="1" applyFont="1" applyFill="1" applyBorder="1" applyAlignment="1">
      <alignment horizontal="center" vertical="center"/>
    </xf>
    <xf numFmtId="0" fontId="32" fillId="0" borderId="22" xfId="1" applyFont="1" applyFill="1" applyBorder="1" applyAlignment="1">
      <alignment horizontal="center" vertical="center"/>
    </xf>
    <xf numFmtId="0" fontId="32" fillId="0" borderId="23" xfId="1" applyFont="1" applyFill="1" applyBorder="1" applyAlignment="1">
      <alignment horizontal="center" vertical="center"/>
    </xf>
    <xf numFmtId="0" fontId="32" fillId="0" borderId="24" xfId="1" applyFont="1" applyFill="1" applyBorder="1" applyAlignment="1">
      <alignment horizontal="center" vertical="center"/>
    </xf>
    <xf numFmtId="0" fontId="32" fillId="0" borderId="25" xfId="1" applyFont="1" applyFill="1" applyBorder="1" applyAlignment="1">
      <alignment horizontal="center" vertical="center"/>
    </xf>
    <xf numFmtId="0" fontId="32" fillId="5" borderId="22" xfId="1" applyFont="1" applyFill="1" applyBorder="1" applyAlignment="1">
      <alignment horizontal="center" vertical="center"/>
    </xf>
    <xf numFmtId="0" fontId="32" fillId="5" borderId="23" xfId="1" applyFont="1" applyFill="1" applyBorder="1" applyAlignment="1">
      <alignment horizontal="center" vertical="center"/>
    </xf>
    <xf numFmtId="0" fontId="32" fillId="5" borderId="24" xfId="1" applyFont="1" applyFill="1" applyBorder="1" applyAlignment="1">
      <alignment horizontal="center" vertical="center"/>
    </xf>
    <xf numFmtId="0" fontId="32" fillId="5" borderId="25" xfId="1" applyFont="1" applyFill="1" applyBorder="1" applyAlignment="1">
      <alignment horizontal="center" vertical="center"/>
    </xf>
    <xf numFmtId="0" fontId="32" fillId="0" borderId="18" xfId="1" applyFont="1" applyFill="1" applyBorder="1" applyAlignment="1">
      <alignment horizontal="center" vertical="center"/>
    </xf>
    <xf numFmtId="0" fontId="32" fillId="0" borderId="19" xfId="1" applyFont="1" applyFill="1" applyBorder="1" applyAlignment="1">
      <alignment horizontal="center" vertical="center"/>
    </xf>
    <xf numFmtId="0" fontId="32" fillId="0" borderId="20" xfId="1" applyFont="1" applyFill="1" applyBorder="1" applyAlignment="1">
      <alignment horizontal="center" vertical="center"/>
    </xf>
    <xf numFmtId="0" fontId="32" fillId="0" borderId="21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/>
    </xf>
    <xf numFmtId="0" fontId="32" fillId="0" borderId="14" xfId="1" applyFont="1" applyFill="1" applyBorder="1" applyAlignment="1">
      <alignment horizontal="center" vertical="center"/>
    </xf>
    <xf numFmtId="0" fontId="32" fillId="0" borderId="15" xfId="1" applyFont="1" applyFill="1" applyBorder="1" applyAlignment="1">
      <alignment horizontal="center" vertical="center"/>
    </xf>
    <xf numFmtId="0" fontId="32" fillId="0" borderId="16" xfId="1" applyFont="1" applyFill="1" applyBorder="1" applyAlignment="1">
      <alignment horizontal="center" vertical="center"/>
    </xf>
    <xf numFmtId="0" fontId="32" fillId="0" borderId="17" xfId="1" applyFont="1" applyFill="1" applyBorder="1" applyAlignment="1">
      <alignment horizontal="center" vertical="center"/>
    </xf>
    <xf numFmtId="0" fontId="14" fillId="5" borderId="26" xfId="0" applyFont="1" applyFill="1" applyBorder="1" applyAlignment="1">
      <alignment horizontal="center" vertical="center"/>
    </xf>
    <xf numFmtId="0" fontId="14" fillId="5" borderId="27" xfId="0" applyFont="1" applyFill="1" applyBorder="1" applyAlignment="1">
      <alignment horizontal="center" vertical="center"/>
    </xf>
    <xf numFmtId="0" fontId="14" fillId="5" borderId="28" xfId="0" applyFont="1" applyFill="1" applyBorder="1" applyAlignment="1">
      <alignment horizontal="center" vertical="center"/>
    </xf>
    <xf numFmtId="0" fontId="14" fillId="5" borderId="29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horizontal="center" vertical="center"/>
    </xf>
    <xf numFmtId="0" fontId="14" fillId="0" borderId="20" xfId="0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/>
    </xf>
    <xf numFmtId="0" fontId="14" fillId="0" borderId="23" xfId="0" applyFont="1" applyFill="1" applyBorder="1" applyAlignment="1">
      <alignment horizontal="center" vertical="center"/>
    </xf>
    <xf numFmtId="0" fontId="14" fillId="0" borderId="24" xfId="0" applyFont="1" applyFill="1" applyBorder="1" applyAlignment="1">
      <alignment horizontal="center" vertical="center"/>
    </xf>
    <xf numFmtId="0" fontId="14" fillId="0" borderId="25" xfId="0" applyFont="1" applyFill="1" applyBorder="1" applyAlignment="1">
      <alignment horizontal="center" vertical="center"/>
    </xf>
    <xf numFmtId="0" fontId="14" fillId="5" borderId="22" xfId="0" applyFont="1" applyFill="1" applyBorder="1" applyAlignment="1">
      <alignment horizontal="center" vertical="center"/>
    </xf>
    <xf numFmtId="0" fontId="14" fillId="5" borderId="23" xfId="0" applyFont="1" applyFill="1" applyBorder="1" applyAlignment="1">
      <alignment horizontal="center" vertical="center"/>
    </xf>
    <xf numFmtId="0" fontId="14" fillId="5" borderId="24" xfId="0" applyFont="1" applyFill="1" applyBorder="1" applyAlignment="1">
      <alignment horizontal="center" vertical="center"/>
    </xf>
    <xf numFmtId="0" fontId="14" fillId="5" borderId="25" xfId="0" applyFont="1" applyFill="1" applyBorder="1" applyAlignment="1">
      <alignment horizontal="center" vertical="center"/>
    </xf>
    <xf numFmtId="0" fontId="20" fillId="0" borderId="45" xfId="0" applyFont="1" applyBorder="1" applyAlignment="1">
      <alignment horizontal="center" vertical="center"/>
    </xf>
    <xf numFmtId="0" fontId="20" fillId="0" borderId="46" xfId="0" applyFont="1" applyBorder="1" applyAlignment="1">
      <alignment horizontal="center" vertical="center"/>
    </xf>
    <xf numFmtId="0" fontId="20" fillId="0" borderId="47" xfId="0" applyFont="1" applyBorder="1" applyAlignment="1">
      <alignment horizontal="center" vertical="center"/>
    </xf>
    <xf numFmtId="0" fontId="20" fillId="0" borderId="48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49" xfId="0" applyFont="1" applyBorder="1" applyAlignment="1">
      <alignment horizontal="center" vertical="center"/>
    </xf>
    <xf numFmtId="0" fontId="22" fillId="0" borderId="48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49" xfId="0" applyFont="1" applyBorder="1" applyAlignment="1">
      <alignment horizontal="center" vertical="center"/>
    </xf>
    <xf numFmtId="0" fontId="24" fillId="6" borderId="48" xfId="0" applyFont="1" applyFill="1" applyBorder="1" applyAlignment="1">
      <alignment horizontal="center" vertical="center"/>
    </xf>
    <xf numFmtId="0" fontId="24" fillId="6" borderId="0" xfId="0" applyFont="1" applyFill="1" applyBorder="1" applyAlignment="1">
      <alignment horizontal="center" vertical="center"/>
    </xf>
    <xf numFmtId="0" fontId="24" fillId="6" borderId="49" xfId="0" applyFont="1" applyFill="1" applyBorder="1" applyAlignment="1">
      <alignment horizontal="center" vertical="center"/>
    </xf>
    <xf numFmtId="0" fontId="30" fillId="0" borderId="48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30" fillId="0" borderId="49" xfId="0" applyFont="1" applyBorder="1" applyAlignment="1">
      <alignment horizontal="center" vertical="center"/>
    </xf>
    <xf numFmtId="0" fontId="19" fillId="6" borderId="48" xfId="0" applyFont="1" applyFill="1" applyBorder="1" applyAlignment="1">
      <alignment horizontal="center" vertical="center"/>
    </xf>
    <xf numFmtId="0" fontId="19" fillId="6" borderId="0" xfId="0" applyFont="1" applyFill="1" applyBorder="1" applyAlignment="1">
      <alignment horizontal="center" vertical="center"/>
    </xf>
    <xf numFmtId="0" fontId="19" fillId="6" borderId="49" xfId="0" applyFont="1" applyFill="1" applyBorder="1" applyAlignment="1">
      <alignment horizontal="center" vertical="center"/>
    </xf>
    <xf numFmtId="0" fontId="22" fillId="0" borderId="0" xfId="1" applyFont="1" applyFill="1" applyBorder="1" applyAlignment="1">
      <alignment horizontal="center" vertical="center"/>
    </xf>
    <xf numFmtId="0" fontId="31" fillId="0" borderId="48" xfId="0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center" vertical="center" wrapText="1"/>
    </xf>
    <xf numFmtId="0" fontId="31" fillId="0" borderId="49" xfId="0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/>
    </xf>
    <xf numFmtId="0" fontId="37" fillId="6" borderId="48" xfId="0" applyFont="1" applyFill="1" applyBorder="1" applyAlignment="1">
      <alignment horizontal="center" vertical="center"/>
    </xf>
    <xf numFmtId="0" fontId="37" fillId="6" borderId="0" xfId="0" applyFont="1" applyFill="1" applyBorder="1" applyAlignment="1">
      <alignment horizontal="center" vertical="center"/>
    </xf>
    <xf numFmtId="0" fontId="37" fillId="6" borderId="49" xfId="0" applyFont="1" applyFill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22" fillId="0" borderId="0" xfId="1" applyFont="1" applyBorder="1" applyAlignment="1">
      <alignment horizontal="left" vertical="center"/>
    </xf>
    <xf numFmtId="0" fontId="34" fillId="0" borderId="0" xfId="0" applyFont="1" applyBorder="1" applyAlignment="1">
      <alignment horizontal="left" vertical="center"/>
    </xf>
    <xf numFmtId="0" fontId="34" fillId="0" borderId="49" xfId="0" applyFont="1" applyBorder="1" applyAlignment="1">
      <alignment horizontal="left" vertical="center"/>
    </xf>
    <xf numFmtId="0" fontId="16" fillId="0" borderId="61" xfId="0" applyFont="1" applyBorder="1" applyAlignment="1">
      <alignment horizontal="center" vertical="center"/>
    </xf>
    <xf numFmtId="0" fontId="16" fillId="0" borderId="62" xfId="0" applyFont="1" applyBorder="1" applyAlignment="1">
      <alignment horizontal="center" vertical="center"/>
    </xf>
    <xf numFmtId="0" fontId="16" fillId="0" borderId="63" xfId="0" applyFont="1" applyBorder="1" applyAlignment="1">
      <alignment horizontal="center" vertical="center"/>
    </xf>
    <xf numFmtId="0" fontId="16" fillId="0" borderId="64" xfId="0" applyFont="1" applyBorder="1" applyAlignment="1">
      <alignment horizontal="center" vertical="center"/>
    </xf>
    <xf numFmtId="0" fontId="16" fillId="0" borderId="65" xfId="0" applyFont="1" applyBorder="1" applyAlignment="1">
      <alignment horizontal="center" vertical="center"/>
    </xf>
    <xf numFmtId="0" fontId="16" fillId="0" borderId="66" xfId="0" applyFont="1" applyBorder="1" applyAlignment="1">
      <alignment horizontal="center" vertical="center"/>
    </xf>
    <xf numFmtId="0" fontId="41" fillId="0" borderId="48" xfId="0" applyFont="1" applyFill="1" applyBorder="1" applyAlignment="1">
      <alignment horizontal="center"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49" xfId="0" applyFont="1" applyFill="1" applyBorder="1" applyAlignment="1">
      <alignment horizontal="center" vertical="center"/>
    </xf>
    <xf numFmtId="0" fontId="16" fillId="0" borderId="55" xfId="0" applyFont="1" applyBorder="1" applyAlignment="1">
      <alignment horizontal="center" vertical="center"/>
    </xf>
    <xf numFmtId="0" fontId="16" fillId="0" borderId="56" xfId="0" applyFont="1" applyBorder="1" applyAlignment="1">
      <alignment horizontal="center" vertical="center"/>
    </xf>
    <xf numFmtId="0" fontId="16" fillId="0" borderId="57" xfId="0" applyFont="1" applyBorder="1" applyAlignment="1">
      <alignment horizontal="center" vertical="center"/>
    </xf>
    <xf numFmtId="0" fontId="16" fillId="0" borderId="58" xfId="0" applyFont="1" applyBorder="1" applyAlignment="1">
      <alignment horizontal="center" vertical="center"/>
    </xf>
    <xf numFmtId="0" fontId="16" fillId="0" borderId="59" xfId="0" applyFont="1" applyBorder="1" applyAlignment="1">
      <alignment horizontal="center" vertical="center"/>
    </xf>
    <xf numFmtId="0" fontId="16" fillId="0" borderId="60" xfId="0" applyFont="1" applyBorder="1" applyAlignment="1">
      <alignment horizontal="center" vertical="center"/>
    </xf>
    <xf numFmtId="0" fontId="14" fillId="0" borderId="71" xfId="0" applyFont="1" applyBorder="1" applyAlignment="1">
      <alignment horizontal="center" vertical="center"/>
    </xf>
    <xf numFmtId="0" fontId="14" fillId="0" borderId="72" xfId="0" applyFont="1" applyBorder="1" applyAlignment="1">
      <alignment horizontal="center" vertical="center"/>
    </xf>
    <xf numFmtId="0" fontId="14" fillId="0" borderId="73" xfId="0" applyFont="1" applyBorder="1" applyAlignment="1">
      <alignment horizontal="center" vertical="center"/>
    </xf>
    <xf numFmtId="0" fontId="14" fillId="0" borderId="74" xfId="0" applyFont="1" applyBorder="1" applyAlignment="1">
      <alignment horizontal="center" vertical="center"/>
    </xf>
    <xf numFmtId="0" fontId="14" fillId="0" borderId="67" xfId="0" applyFont="1" applyBorder="1" applyAlignment="1">
      <alignment horizontal="center" vertical="center"/>
    </xf>
    <xf numFmtId="0" fontId="14" fillId="0" borderId="68" xfId="0" applyFont="1" applyBorder="1" applyAlignment="1">
      <alignment horizontal="center" vertical="center"/>
    </xf>
    <xf numFmtId="0" fontId="14" fillId="0" borderId="69" xfId="0" applyFont="1" applyBorder="1" applyAlignment="1">
      <alignment horizontal="center" vertical="center"/>
    </xf>
    <xf numFmtId="0" fontId="14" fillId="0" borderId="70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3" fillId="0" borderId="0" xfId="1" applyFill="1" applyBorder="1" applyAlignment="1">
      <alignment horizontal="center" vertical="center"/>
    </xf>
    <xf numFmtId="0" fontId="59" fillId="0" borderId="0" xfId="1" applyFont="1" applyFill="1" applyBorder="1" applyAlignment="1">
      <alignment horizontal="center" vertical="center"/>
    </xf>
    <xf numFmtId="0" fontId="59" fillId="0" borderId="49" xfId="1" applyFont="1" applyFill="1" applyBorder="1" applyAlignment="1">
      <alignment horizontal="center" vertical="center"/>
    </xf>
    <xf numFmtId="0" fontId="14" fillId="9" borderId="67" xfId="0" applyFont="1" applyFill="1" applyBorder="1" applyAlignment="1">
      <alignment horizontal="center" vertical="center"/>
    </xf>
    <xf numFmtId="0" fontId="14" fillId="9" borderId="68" xfId="0" applyFont="1" applyFill="1" applyBorder="1" applyAlignment="1">
      <alignment horizontal="center" vertical="center"/>
    </xf>
    <xf numFmtId="0" fontId="14" fillId="9" borderId="69" xfId="0" applyFont="1" applyFill="1" applyBorder="1" applyAlignment="1">
      <alignment horizontal="center" vertical="center"/>
    </xf>
    <xf numFmtId="0" fontId="14" fillId="9" borderId="70" xfId="0" applyFont="1" applyFill="1" applyBorder="1" applyAlignment="1">
      <alignment horizontal="center" vertical="center"/>
    </xf>
    <xf numFmtId="0" fontId="22" fillId="0" borderId="0" xfId="1" applyFont="1" applyFill="1" applyBorder="1" applyAlignment="1">
      <alignment horizontal="left" vertical="center"/>
    </xf>
    <xf numFmtId="0" fontId="22" fillId="0" borderId="49" xfId="1" applyFont="1" applyFill="1" applyBorder="1" applyAlignment="1">
      <alignment horizontal="left" vertical="center"/>
    </xf>
    <xf numFmtId="0" fontId="28" fillId="7" borderId="0" xfId="0" applyFont="1" applyFill="1" applyAlignment="1">
      <alignment horizontal="center" vertical="center"/>
    </xf>
    <xf numFmtId="0" fontId="29" fillId="8" borderId="39" xfId="0" applyFont="1" applyFill="1" applyBorder="1" applyAlignment="1">
      <alignment horizontal="center" vertical="center" wrapText="1"/>
    </xf>
    <xf numFmtId="0" fontId="29" fillId="8" borderId="40" xfId="0" applyFont="1" applyFill="1" applyBorder="1" applyAlignment="1">
      <alignment horizontal="center" vertical="center"/>
    </xf>
    <xf numFmtId="0" fontId="29" fillId="8" borderId="41" xfId="0" applyFont="1" applyFill="1" applyBorder="1" applyAlignment="1">
      <alignment horizontal="center" vertical="center"/>
    </xf>
    <xf numFmtId="0" fontId="29" fillId="8" borderId="42" xfId="0" applyFont="1" applyFill="1" applyBorder="1" applyAlignment="1">
      <alignment horizontal="center" vertical="center"/>
    </xf>
    <xf numFmtId="0" fontId="29" fillId="8" borderId="43" xfId="0" applyFont="1" applyFill="1" applyBorder="1" applyAlignment="1">
      <alignment horizontal="center" vertical="center"/>
    </xf>
    <xf numFmtId="0" fontId="29" fillId="8" borderId="44" xfId="0" applyFont="1" applyFill="1" applyBorder="1" applyAlignment="1">
      <alignment horizontal="center" vertical="center"/>
    </xf>
    <xf numFmtId="0" fontId="27" fillId="0" borderId="0" xfId="1" applyFont="1" applyAlignment="1">
      <alignment horizontal="center"/>
    </xf>
    <xf numFmtId="0" fontId="0" fillId="0" borderId="0" xfId="0"/>
    <xf numFmtId="0" fontId="52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44" fillId="0" borderId="0" xfId="0" applyFont="1"/>
    <xf numFmtId="0" fontId="25" fillId="0" borderId="48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39"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</dxf>
    <dxf>
      <font>
        <b/>
        <i val="0"/>
        <color rgb="FFFFFF00"/>
      </font>
      <fill>
        <patternFill>
          <bgColor rgb="FFC00000"/>
        </patternFill>
      </fill>
    </dxf>
    <dxf>
      <font>
        <b val="0"/>
        <i val="0"/>
        <color rgb="FFFFFF00"/>
      </font>
      <fill>
        <patternFill>
          <bgColor rgb="FFC00000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rgb="FFFFFF00"/>
      </font>
      <fill>
        <patternFill>
          <bgColor rgb="FFC00000"/>
        </patternFill>
      </fill>
    </dxf>
    <dxf>
      <font>
        <b/>
        <i val="0"/>
        <color rgb="FF0000FF"/>
      </font>
      <fill>
        <patternFill>
          <bgColor theme="6" tint="0.39994506668294322"/>
        </patternFill>
      </fill>
    </dxf>
    <dxf>
      <font>
        <b/>
        <i val="0"/>
        <color rgb="FF0000FF"/>
      </font>
      <fill>
        <patternFill>
          <bgColor theme="6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strike/>
      </font>
    </dxf>
    <dxf>
      <font>
        <b/>
        <i val="0"/>
        <color theme="0"/>
      </font>
      <fill>
        <patternFill>
          <bgColor theme="0" tint="-0.34998626667073579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color theme="0"/>
      </font>
    </dxf>
    <dxf>
      <border>
        <left/>
        <right/>
        <top/>
        <bottom/>
        <vertical/>
        <horizontal/>
      </border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0000FF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theme="4" tint="0.39994506668294322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0000FF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theme="4" tint="0.39994506668294322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FFFF00"/>
      </font>
      <fill>
        <patternFill>
          <bgColor theme="2" tint="-0.499984740745262"/>
        </patternFill>
      </fill>
    </dxf>
    <dxf>
      <font>
        <b/>
        <i val="0"/>
        <color rgb="FF0000FF"/>
      </font>
      <fill>
        <patternFill>
          <bgColor theme="6" tint="0.39994506668294322"/>
        </patternFill>
      </fill>
    </dxf>
    <dxf>
      <font>
        <b/>
        <i val="0"/>
        <color rgb="FF0000FF"/>
      </font>
      <fill>
        <patternFill>
          <bgColor theme="6" tint="0.39994506668294322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0000FF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theme="4" tint="0.39994506668294322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FFFF00"/>
      </font>
      <fill>
        <patternFill>
          <bgColor rgb="FF0000FF"/>
        </patternFill>
      </fill>
    </dxf>
    <dxf>
      <font>
        <b/>
        <i val="0"/>
        <color rgb="FF0000FF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rgb="FF0000FF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rgb="FF0000FF"/>
      </font>
      <fill>
        <patternFill>
          <bgColor theme="4" tint="0.39994506668294322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/>
        <color rgb="FF0000FF"/>
      </font>
      <fill>
        <patternFill>
          <bgColor rgb="FFFFFF00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/>
        <color rgb="FF0000FF"/>
      </font>
      <fill>
        <patternFill>
          <bgColor rgb="FFFFFF00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/>
        <color rgb="FF0000FF"/>
      </font>
      <fill>
        <patternFill>
          <bgColor rgb="FFFFFF00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0000FF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0000FF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  <color rgb="FFC00000"/>
      </font>
    </dxf>
    <dxf>
      <font>
        <strike/>
      </font>
    </dxf>
    <dxf>
      <font>
        <strike/>
      </font>
    </dxf>
    <dxf>
      <font>
        <strike/>
      </font>
    </dxf>
    <dxf>
      <font>
        <b/>
        <i val="0"/>
        <color theme="0"/>
      </font>
      <fill>
        <patternFill>
          <bgColor theme="0" tint="-0.34998626667073579"/>
        </patternFill>
      </fill>
    </dxf>
    <dxf>
      <font>
        <color theme="0"/>
      </font>
    </dxf>
    <dxf>
      <font>
        <color theme="0"/>
      </font>
    </dxf>
    <dxf>
      <font>
        <color theme="0"/>
      </font>
      <border>
        <left/>
        <right/>
        <top/>
        <bottom/>
        <vertical/>
        <horizontal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0000FF"/>
      </font>
      <fill>
        <patternFill>
          <bgColor theme="9" tint="0.39994506668294322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0000FF"/>
      </font>
      <fill>
        <patternFill>
          <bgColor theme="9" tint="0.39994506668294322"/>
        </patternFill>
      </fill>
    </dxf>
    <dxf>
      <font>
        <b/>
        <i val="0"/>
        <color rgb="FF0000FF"/>
      </font>
      <fill>
        <patternFill>
          <bgColor theme="9" tint="0.39994506668294322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0000FF"/>
      </font>
      <fill>
        <patternFill>
          <bgColor theme="9" tint="0.39994506668294322"/>
        </patternFill>
      </fill>
    </dxf>
    <dxf>
      <font>
        <b/>
        <i val="0"/>
        <color rgb="FF0000FF"/>
      </font>
      <fill>
        <patternFill>
          <bgColor theme="9" tint="0.39994506668294322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0000FF"/>
      </font>
      <fill>
        <patternFill>
          <bgColor theme="9" tint="0.39994506668294322"/>
        </patternFill>
      </fill>
    </dxf>
    <dxf>
      <font>
        <b/>
        <i val="0"/>
        <color rgb="FF0000FF"/>
      </font>
      <fill>
        <patternFill>
          <bgColor theme="9" tint="0.39994506668294322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0000FF"/>
      </font>
      <fill>
        <patternFill>
          <bgColor theme="9" tint="0.39994506668294322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0000FF"/>
      </font>
      <fill>
        <patternFill>
          <bgColor theme="9" tint="0.39994506668294322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0000FF"/>
      </font>
      <fill>
        <patternFill>
          <bgColor theme="6" tint="0.39994506668294322"/>
        </patternFill>
      </fill>
    </dxf>
    <dxf>
      <font>
        <b/>
        <i val="0"/>
        <color rgb="FF0000FF"/>
      </font>
      <fill>
        <patternFill>
          <bgColor theme="9" tint="0.39994506668294322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0000FF"/>
      </font>
      <fill>
        <patternFill>
          <bgColor theme="6" tint="0.39994506668294322"/>
        </patternFill>
      </fill>
    </dxf>
    <dxf>
      <font>
        <b/>
        <i val="0"/>
        <color rgb="FF0000FF"/>
      </font>
      <fill>
        <patternFill>
          <bgColor theme="6" tint="0.39994506668294322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0000FF"/>
      </font>
      <fill>
        <patternFill>
          <bgColor theme="6" tint="0.39994506668294322"/>
        </patternFill>
      </fill>
    </dxf>
    <dxf>
      <font>
        <b/>
        <i val="0"/>
        <color rgb="FF0000FF"/>
      </font>
      <fill>
        <patternFill>
          <bgColor theme="6" tint="0.39994506668294322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0000FF"/>
      </font>
      <fill>
        <patternFill>
          <bgColor theme="6" tint="0.39994506668294322"/>
        </patternFill>
      </fill>
    </dxf>
    <dxf>
      <font>
        <b/>
        <i val="0"/>
        <color rgb="FF0000FF"/>
      </font>
      <fill>
        <patternFill>
          <bgColor theme="6" tint="0.39994506668294322"/>
        </patternFill>
      </fill>
    </dxf>
    <dxf>
      <font>
        <b/>
        <i val="0"/>
        <color rgb="FF0000FF"/>
      </font>
      <fill>
        <patternFill>
          <bgColor theme="6" tint="0.39994506668294322"/>
        </patternFill>
      </fill>
    </dxf>
    <dxf>
      <font>
        <b/>
        <i val="0"/>
        <color rgb="FF0000FF"/>
      </font>
      <fill>
        <patternFill>
          <bgColor theme="6" tint="0.39994506668294322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0000FF"/>
      </font>
      <fill>
        <patternFill>
          <bgColor theme="6" tint="0.39994506668294322"/>
        </patternFill>
      </fill>
    </dxf>
    <dxf>
      <font>
        <b/>
        <i val="0"/>
        <color rgb="FF0000FF"/>
      </font>
      <fill>
        <patternFill>
          <bgColor theme="6" tint="0.39994506668294322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0000FF"/>
      </font>
      <fill>
        <patternFill>
          <bgColor theme="9" tint="0.39994506668294322"/>
        </patternFill>
      </fill>
    </dxf>
    <dxf>
      <font>
        <b/>
        <i val="0"/>
        <color rgb="FF0000FF"/>
      </font>
      <fill>
        <patternFill>
          <bgColor theme="9" tint="0.39994506668294322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0000FF"/>
      </font>
      <fill>
        <patternFill>
          <bgColor theme="9" tint="0.39994506668294322"/>
        </patternFill>
      </fill>
    </dxf>
    <dxf>
      <font>
        <b/>
        <i val="0"/>
        <color rgb="FF0000FF"/>
      </font>
      <fill>
        <patternFill>
          <bgColor theme="9" tint="0.39994506668294322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0000FF"/>
      </font>
      <fill>
        <patternFill>
          <bgColor theme="9" tint="0.39994506668294322"/>
        </patternFill>
      </fill>
    </dxf>
    <dxf>
      <font>
        <b/>
        <i val="0"/>
        <color rgb="FF0000FF"/>
      </font>
      <fill>
        <patternFill>
          <bgColor theme="9" tint="0.39994506668294322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0000FF"/>
      </font>
      <fill>
        <patternFill>
          <bgColor theme="9" tint="0.39994506668294322"/>
        </patternFill>
      </fill>
    </dxf>
    <dxf>
      <font>
        <b/>
        <i val="0"/>
        <color rgb="FF0000FF"/>
      </font>
      <fill>
        <patternFill>
          <bgColor theme="9" tint="0.39994506668294322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FFFF00"/>
      </font>
      <fill>
        <patternFill>
          <bgColor rgb="FF0000FF"/>
        </patternFill>
      </fill>
    </dxf>
    <dxf>
      <font>
        <b/>
        <i val="0"/>
        <color rgb="FFFFFF00"/>
      </font>
      <fill>
        <patternFill>
          <bgColor rgb="FF0000FF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FFFF00"/>
      </font>
      <fill>
        <patternFill>
          <bgColor rgb="FF0000FF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0000FF"/>
      </font>
      <fill>
        <patternFill>
          <bgColor theme="9" tint="0.39994506668294322"/>
        </patternFill>
      </fill>
    </dxf>
    <dxf>
      <font>
        <b/>
        <i val="0"/>
        <color rgb="FF0000FF"/>
      </font>
      <fill>
        <patternFill>
          <bgColor theme="9" tint="0.39994506668294322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0000FF"/>
      </font>
      <fill>
        <patternFill>
          <bgColor theme="9" tint="0.39994506668294322"/>
        </patternFill>
      </fill>
    </dxf>
    <dxf>
      <font>
        <b/>
        <i val="0"/>
        <color rgb="FF0000FF"/>
      </font>
      <fill>
        <patternFill>
          <bgColor theme="9" tint="0.39994506668294322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0000FF"/>
      </font>
      <fill>
        <patternFill>
          <bgColor theme="9" tint="0.39994506668294322"/>
        </patternFill>
      </fill>
    </dxf>
    <dxf>
      <font>
        <b/>
        <i val="0"/>
        <color rgb="FF0000FF"/>
      </font>
      <fill>
        <patternFill>
          <bgColor theme="9" tint="0.39994506668294322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0000FF"/>
      </font>
      <fill>
        <patternFill>
          <bgColor theme="9" tint="0.39994506668294322"/>
        </patternFill>
      </fill>
    </dxf>
    <dxf>
      <font>
        <b/>
        <i val="0"/>
        <color rgb="FF0000FF"/>
      </font>
      <fill>
        <patternFill>
          <bgColor theme="9" tint="0.39994506668294322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0000FF"/>
      </font>
      <fill>
        <patternFill>
          <bgColor theme="9" tint="0.39994506668294322"/>
        </patternFill>
      </fill>
    </dxf>
    <dxf>
      <font>
        <b/>
        <i val="0"/>
        <color rgb="FF0000FF"/>
      </font>
      <fill>
        <patternFill>
          <bgColor theme="9" tint="0.39994506668294322"/>
        </patternFill>
      </fill>
    </dxf>
    <dxf>
      <font>
        <b/>
        <i val="0"/>
        <color rgb="FF0000FF"/>
      </font>
      <fill>
        <patternFill>
          <bgColor theme="9" tint="0.39994506668294322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FFFF00"/>
      </font>
      <fill>
        <patternFill>
          <bgColor rgb="FF0000FF"/>
        </patternFill>
      </fill>
    </dxf>
    <dxf>
      <font>
        <b/>
        <i val="0"/>
        <color rgb="FFFFFF00"/>
      </font>
      <fill>
        <patternFill>
          <bgColor rgb="FF0000FF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FFFF00"/>
      </font>
      <fill>
        <patternFill>
          <bgColor rgb="FF0000FF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color theme="0"/>
      </font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  <border>
        <left/>
        <right/>
        <top/>
        <bottom/>
        <vertical/>
        <horizontal/>
      </border>
    </dxf>
    <dxf>
      <font>
        <b/>
        <i val="0"/>
        <color rgb="FF0000FF"/>
      </font>
      <fill>
        <patternFill>
          <bgColor rgb="FFFFFF00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ont>
        <color theme="0"/>
      </font>
    </dxf>
    <dxf>
      <font>
        <b/>
        <i val="0"/>
        <color rgb="FF0000FF"/>
      </font>
      <fill>
        <patternFill>
          <bgColor theme="6" tint="0.39994506668294322"/>
        </patternFill>
      </fill>
    </dxf>
    <dxf>
      <font>
        <b/>
        <i val="0"/>
        <color rgb="FF0000FF"/>
      </font>
      <fill>
        <patternFill>
          <bgColor theme="6" tint="0.39994506668294322"/>
        </patternFill>
      </fill>
    </dxf>
    <dxf>
      <font>
        <b/>
        <i val="0"/>
        <color rgb="FF0000FF"/>
      </font>
      <fill>
        <patternFill>
          <bgColor theme="6" tint="0.39994506668294322"/>
        </patternFill>
      </fill>
    </dxf>
    <dxf>
      <font>
        <b/>
        <i val="0"/>
        <color rgb="FF0000FF"/>
      </font>
      <fill>
        <patternFill>
          <bgColor theme="6" tint="0.39994506668294322"/>
        </patternFill>
      </fill>
    </dxf>
    <dxf>
      <font>
        <b/>
        <i val="0"/>
        <color rgb="FF0000FF"/>
      </font>
      <fill>
        <patternFill>
          <bgColor theme="6" tint="0.39994506668294322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0000FF"/>
      </font>
      <fill>
        <patternFill>
          <bgColor theme="6" tint="0.39994506668294322"/>
        </patternFill>
      </fill>
    </dxf>
    <dxf>
      <font>
        <b/>
        <i val="0"/>
        <color rgb="FF0000FF"/>
      </font>
      <fill>
        <patternFill>
          <bgColor theme="6" tint="0.39994506668294322"/>
        </patternFill>
      </fill>
    </dxf>
    <dxf>
      <font>
        <b/>
        <i val="0"/>
        <color rgb="FF0000FF"/>
      </font>
      <fill>
        <patternFill>
          <bgColor theme="6" tint="0.39994506668294322"/>
        </patternFill>
      </fill>
    </dxf>
    <dxf>
      <font>
        <b/>
        <i val="0"/>
        <color rgb="FF0000FF"/>
      </font>
      <fill>
        <patternFill>
          <bgColor theme="6" tint="0.39994506668294322"/>
        </patternFill>
      </fill>
    </dxf>
    <dxf>
      <font>
        <b/>
        <i val="0"/>
        <color rgb="FF0000FF"/>
      </font>
      <fill>
        <patternFill>
          <bgColor theme="6" tint="0.39994506668294322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0000FF"/>
      </font>
      <fill>
        <patternFill>
          <bgColor theme="8" tint="0.39994506668294322"/>
        </patternFill>
      </fill>
    </dxf>
    <dxf>
      <font>
        <b/>
        <i val="0"/>
        <color rgb="FF0000FF"/>
      </font>
      <fill>
        <patternFill>
          <bgColor theme="8" tint="0.39994506668294322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0000FF"/>
      </font>
      <fill>
        <patternFill>
          <bgColor theme="6" tint="0.39994506668294322"/>
        </patternFill>
      </fill>
    </dxf>
    <dxf>
      <font>
        <b/>
        <i val="0"/>
        <color rgb="FF0000FF"/>
      </font>
      <fill>
        <patternFill>
          <bgColor theme="6" tint="0.39994506668294322"/>
        </patternFill>
      </fill>
    </dxf>
    <dxf>
      <font>
        <b/>
        <i val="0"/>
        <color rgb="FF0000FF"/>
      </font>
      <fill>
        <patternFill>
          <bgColor theme="8" tint="0.39994506668294322"/>
        </patternFill>
      </fill>
    </dxf>
    <dxf>
      <font>
        <b/>
        <i val="0"/>
        <color rgb="FF0000FF"/>
      </font>
      <fill>
        <patternFill>
          <bgColor theme="8" tint="0.39994506668294322"/>
        </patternFill>
      </fill>
    </dxf>
    <dxf>
      <font>
        <b/>
        <i val="0"/>
        <color rgb="FF0000FF"/>
      </font>
      <fill>
        <patternFill>
          <bgColor theme="8" tint="0.39994506668294322"/>
        </patternFill>
      </fill>
    </dxf>
    <dxf>
      <font>
        <b/>
        <i val="0"/>
        <color rgb="FF0000FF"/>
      </font>
      <fill>
        <patternFill>
          <bgColor theme="8" tint="0.39994506668294322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strike/>
        <u val="double"/>
      </font>
    </dxf>
    <dxf>
      <font>
        <strike/>
        <u val="double"/>
      </font>
    </dxf>
    <dxf>
      <font>
        <b/>
        <i val="0"/>
        <strike/>
        <u val="double"/>
        <color rgb="FFC00000"/>
      </font>
    </dxf>
    <dxf>
      <font>
        <strike/>
        <u val="double"/>
      </font>
    </dxf>
    <dxf>
      <font>
        <strike/>
        <u val="double"/>
      </font>
    </dxf>
    <dxf>
      <font>
        <b/>
        <i val="0"/>
        <color rgb="FF0000FF"/>
      </font>
      <fill>
        <patternFill>
          <bgColor theme="8" tint="0.39994506668294322"/>
        </patternFill>
      </fill>
    </dxf>
    <dxf>
      <font>
        <b/>
        <i val="0"/>
        <color rgb="FF0000FF"/>
      </font>
      <fill>
        <patternFill>
          <bgColor theme="8" tint="0.39994506668294322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strike/>
        <u val="double"/>
      </font>
    </dxf>
    <dxf>
      <font>
        <strike/>
        <u val="double"/>
      </font>
    </dxf>
    <dxf>
      <font>
        <strike/>
        <u val="double"/>
      </font>
    </dxf>
    <dxf>
      <font>
        <strike/>
        <u val="double"/>
      </font>
    </dxf>
    <dxf>
      <font>
        <strike/>
        <u val="double"/>
      </font>
    </dxf>
    <dxf>
      <font>
        <strike/>
        <u val="double"/>
      </font>
    </dxf>
    <dxf>
      <font>
        <strike/>
        <u val="double"/>
      </font>
    </dxf>
    <dxf>
      <font>
        <strike/>
        <u val="double"/>
      </font>
    </dxf>
    <dxf>
      <font>
        <b/>
        <i val="0"/>
        <color rgb="FFFFFF00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0000FF"/>
      <color rgb="FF385D8A"/>
      <color rgb="FFFF9900"/>
      <color rgb="FF0033CC"/>
      <color rgb="FF00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Relationship Id="rId27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gif"/><Relationship Id="rId3" Type="http://schemas.openxmlformats.org/officeDocument/2006/relationships/hyperlink" Target="#'Zone 4'!A1"/><Relationship Id="rId7" Type="http://schemas.openxmlformats.org/officeDocument/2006/relationships/hyperlink" Target="#Ch&#226;tellerault!A1"/><Relationship Id="rId2" Type="http://schemas.openxmlformats.org/officeDocument/2006/relationships/hyperlink" Target="#'Zone 1'!A1"/><Relationship Id="rId1" Type="http://schemas.openxmlformats.org/officeDocument/2006/relationships/hyperlink" Target="#'Zone 3'!A1"/><Relationship Id="rId6" Type="http://schemas.openxmlformats.org/officeDocument/2006/relationships/hyperlink" Target="#'St Romain'!A1"/><Relationship Id="rId11" Type="http://schemas.openxmlformats.org/officeDocument/2006/relationships/image" Target="../media/image4.jpeg"/><Relationship Id="rId5" Type="http://schemas.openxmlformats.org/officeDocument/2006/relationships/hyperlink" Target="#Blois!A1"/><Relationship Id="rId10" Type="http://schemas.openxmlformats.org/officeDocument/2006/relationships/hyperlink" Target="#'Zone 2'!A1"/><Relationship Id="rId4" Type="http://schemas.openxmlformats.org/officeDocument/2006/relationships/image" Target="../media/image1.png"/><Relationship Id="rId9" Type="http://schemas.openxmlformats.org/officeDocument/2006/relationships/image" Target="../media/image3.gi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Blois!A1"/><Relationship Id="rId2" Type="http://schemas.openxmlformats.org/officeDocument/2006/relationships/hyperlink" Target="#'Bif A28 S2-A10'!A1"/><Relationship Id="rId1" Type="http://schemas.openxmlformats.org/officeDocument/2006/relationships/hyperlink" Target="#MAGECS!A1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hyperlink" Target="#MAGECS!A1"/><Relationship Id="rId1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hyperlink" Target="#'Bif-A10 Sens 2'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MAGECS!A1"/><Relationship Id="rId2" Type="http://schemas.openxmlformats.org/officeDocument/2006/relationships/image" Target="../media/image3.gif"/><Relationship Id="rId1" Type="http://schemas.openxmlformats.org/officeDocument/2006/relationships/image" Target="../media/image1.png"/><Relationship Id="rId4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hyperlink" Target="#MAGECS!A1"/><Relationship Id="rId1" Type="http://schemas.openxmlformats.org/officeDocument/2006/relationships/image" Target="../media/image1.png"/><Relationship Id="rId4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hyperlink" Target="#'Zone 4'!A1"/><Relationship Id="rId1" Type="http://schemas.openxmlformats.org/officeDocument/2006/relationships/image" Target="../media/image4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hyperlink" Target="#MAGECS!A1"/><Relationship Id="rId1" Type="http://schemas.openxmlformats.org/officeDocument/2006/relationships/image" Target="../media/image4.jpeg"/><Relationship Id="rId4" Type="http://schemas.openxmlformats.org/officeDocument/2006/relationships/hyperlink" Target="#'Zone 4'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hyperlink" Target="#'Zone 4'!A1"/><Relationship Id="rId1" Type="http://schemas.openxmlformats.org/officeDocument/2006/relationships/image" Target="../media/image4.jpeg"/><Relationship Id="rId4" Type="http://schemas.openxmlformats.org/officeDocument/2006/relationships/image" Target="../media/image6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hyperlink" Target="#'Zone 2'!A1"/><Relationship Id="rId1" Type="http://schemas.openxmlformats.org/officeDocument/2006/relationships/image" Target="../media/image4.jpe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hyperlink" Target="#'Zone 2'!A1"/><Relationship Id="rId1" Type="http://schemas.openxmlformats.org/officeDocument/2006/relationships/image" Target="../media/image4.jpe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hyperlink" Target="#'Zone 2'!A1"/><Relationship Id="rId1" Type="http://schemas.openxmlformats.org/officeDocument/2006/relationships/image" Target="../media/image4.jpe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hyperlink" Target="#'Zone 2'!A1"/><Relationship Id="rId1" Type="http://schemas.openxmlformats.org/officeDocument/2006/relationships/image" Target="../media/image4.jpe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hyperlink" Target="#'Zone 2'!A1"/><Relationship Id="rId1" Type="http://schemas.openxmlformats.org/officeDocument/2006/relationships/image" Target="../media/image4.jpeg"/><Relationship Id="rId4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hyperlink" Target="#'Zone 2'!A1"/><Relationship Id="rId1" Type="http://schemas.openxmlformats.org/officeDocument/2006/relationships/image" Target="../media/image4.jpeg"/><Relationship Id="rId4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1.png"/><Relationship Id="rId1" Type="http://schemas.openxmlformats.org/officeDocument/2006/relationships/image" Target="../media/image4.jpeg"/><Relationship Id="rId4" Type="http://schemas.openxmlformats.org/officeDocument/2006/relationships/hyperlink" Target="#'Zone 1'!A1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hyperlink" Target="#'Zone 1'!A1"/><Relationship Id="rId2" Type="http://schemas.openxmlformats.org/officeDocument/2006/relationships/image" Target="../media/image1.png"/><Relationship Id="rId1" Type="http://schemas.openxmlformats.org/officeDocument/2006/relationships/image" Target="../media/image4.jpeg"/><Relationship Id="rId4" Type="http://schemas.openxmlformats.org/officeDocument/2006/relationships/image" Target="../media/image6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1.png"/><Relationship Id="rId1" Type="http://schemas.openxmlformats.org/officeDocument/2006/relationships/image" Target="../media/image4.jpeg"/><Relationship Id="rId4" Type="http://schemas.openxmlformats.org/officeDocument/2006/relationships/hyperlink" Target="#'Zone 2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358588</xdr:colOff>
      <xdr:row>64</xdr:row>
      <xdr:rowOff>89647</xdr:rowOff>
    </xdr:from>
    <xdr:to>
      <xdr:col>9</xdr:col>
      <xdr:colOff>560294</xdr:colOff>
      <xdr:row>95</xdr:row>
      <xdr:rowOff>145676</xdr:rowOff>
    </xdr:to>
    <xdr:grpSp>
      <xdr:nvGrpSpPr>
        <xdr:cNvPr id="3" name="Groupe 2">
          <a:hlinkClick xmlns:r="http://schemas.openxmlformats.org/officeDocument/2006/relationships" r:id="rId1"/>
        </xdr:cNvPr>
        <xdr:cNvGrpSpPr/>
      </xdr:nvGrpSpPr>
      <xdr:grpSpPr>
        <a:xfrm>
          <a:off x="7216588" y="12825933"/>
          <a:ext cx="201706" cy="6152029"/>
          <a:chOff x="7216588" y="12825933"/>
          <a:chExt cx="201706" cy="6152029"/>
        </a:xfrm>
      </xdr:grpSpPr>
      <xdr:cxnSp macro="">
        <xdr:nvCxnSpPr>
          <xdr:cNvPr id="155" name="Connecteur droit 154"/>
          <xdr:cNvCxnSpPr/>
        </xdr:nvCxnSpPr>
        <xdr:spPr>
          <a:xfrm>
            <a:off x="7216588" y="12825933"/>
            <a:ext cx="56030" cy="6152029"/>
          </a:xfrm>
          <a:prstGeom prst="line">
            <a:avLst/>
          </a:prstGeom>
          <a:ln w="127000">
            <a:solidFill>
              <a:srgbClr val="385D8A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8" name="Connecteur droit 157"/>
          <xdr:cNvCxnSpPr/>
        </xdr:nvCxnSpPr>
        <xdr:spPr>
          <a:xfrm>
            <a:off x="7362264" y="12904374"/>
            <a:ext cx="56030" cy="6073588"/>
          </a:xfrm>
          <a:prstGeom prst="line">
            <a:avLst/>
          </a:prstGeom>
          <a:ln w="127000">
            <a:solidFill>
              <a:srgbClr val="385D8A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6</xdr:col>
      <xdr:colOff>750794</xdr:colOff>
      <xdr:row>6</xdr:row>
      <xdr:rowOff>76200</xdr:rowOff>
    </xdr:from>
    <xdr:to>
      <xdr:col>19</xdr:col>
      <xdr:colOff>672352</xdr:colOff>
      <xdr:row>39</xdr:row>
      <xdr:rowOff>56031</xdr:rowOff>
    </xdr:to>
    <xdr:grpSp>
      <xdr:nvGrpSpPr>
        <xdr:cNvPr id="16" name="Groupe 15">
          <a:hlinkClick xmlns:r="http://schemas.openxmlformats.org/officeDocument/2006/relationships" r:id="rId2"/>
        </xdr:cNvPr>
        <xdr:cNvGrpSpPr/>
      </xdr:nvGrpSpPr>
      <xdr:grpSpPr>
        <a:xfrm>
          <a:off x="5322794" y="1219200"/>
          <a:ext cx="9827558" cy="6511260"/>
          <a:chOff x="5322794" y="1219200"/>
          <a:chExt cx="9827558" cy="6468037"/>
        </a:xfrm>
      </xdr:grpSpPr>
      <xdr:grpSp>
        <xdr:nvGrpSpPr>
          <xdr:cNvPr id="15" name="Groupe 14"/>
          <xdr:cNvGrpSpPr/>
        </xdr:nvGrpSpPr>
        <xdr:grpSpPr>
          <a:xfrm>
            <a:off x="5322794" y="1219200"/>
            <a:ext cx="9536208" cy="6468037"/>
            <a:chOff x="5322794" y="1219200"/>
            <a:chExt cx="9536208" cy="6468037"/>
          </a:xfrm>
        </xdr:grpSpPr>
        <xdr:cxnSp macro="">
          <xdr:nvCxnSpPr>
            <xdr:cNvPr id="277" name="Connecteur droit 276"/>
            <xdr:cNvCxnSpPr/>
          </xdr:nvCxnSpPr>
          <xdr:spPr>
            <a:xfrm>
              <a:off x="14630400" y="1219200"/>
              <a:ext cx="38100" cy="6131859"/>
            </a:xfrm>
            <a:prstGeom prst="line">
              <a:avLst/>
            </a:prstGeom>
            <a:ln w="127000">
              <a:solidFill>
                <a:srgbClr val="385D8A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78" name="Connecteur droit 277"/>
            <xdr:cNvCxnSpPr/>
          </xdr:nvCxnSpPr>
          <xdr:spPr>
            <a:xfrm>
              <a:off x="14782800" y="1219200"/>
              <a:ext cx="53788" cy="6098241"/>
            </a:xfrm>
            <a:prstGeom prst="line">
              <a:avLst/>
            </a:prstGeom>
            <a:ln w="127000">
              <a:solidFill>
                <a:srgbClr val="385D8A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" name="Forme libre 1"/>
            <xdr:cNvSpPr/>
          </xdr:nvSpPr>
          <xdr:spPr>
            <a:xfrm>
              <a:off x="7295031" y="3653119"/>
              <a:ext cx="7563971" cy="4034118"/>
            </a:xfrm>
            <a:custGeom>
              <a:avLst/>
              <a:gdLst>
                <a:gd name="connsiteX0" fmla="*/ 7160559 w 7160559"/>
                <a:gd name="connsiteY0" fmla="*/ 0 h 3854824"/>
                <a:gd name="connsiteX1" fmla="*/ 2667000 w 7160559"/>
                <a:gd name="connsiteY1" fmla="*/ 2084295 h 3854824"/>
                <a:gd name="connsiteX2" fmla="*/ 2017059 w 7160559"/>
                <a:gd name="connsiteY2" fmla="*/ 2084295 h 3854824"/>
                <a:gd name="connsiteX3" fmla="*/ 0 w 7160559"/>
                <a:gd name="connsiteY3" fmla="*/ 3092824 h 3854824"/>
                <a:gd name="connsiteX4" fmla="*/ 11206 w 7160559"/>
                <a:gd name="connsiteY4" fmla="*/ 3854824 h 3854824"/>
                <a:gd name="connsiteX0" fmla="*/ 7563971 w 7563971"/>
                <a:gd name="connsiteY0" fmla="*/ 0 h 4034118"/>
                <a:gd name="connsiteX1" fmla="*/ 2667000 w 7563971"/>
                <a:gd name="connsiteY1" fmla="*/ 2263589 h 4034118"/>
                <a:gd name="connsiteX2" fmla="*/ 2017059 w 7563971"/>
                <a:gd name="connsiteY2" fmla="*/ 2263589 h 4034118"/>
                <a:gd name="connsiteX3" fmla="*/ 0 w 7563971"/>
                <a:gd name="connsiteY3" fmla="*/ 3272118 h 4034118"/>
                <a:gd name="connsiteX4" fmla="*/ 11206 w 7563971"/>
                <a:gd name="connsiteY4" fmla="*/ 4034118 h 403411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7563971" h="4034118">
                  <a:moveTo>
                    <a:pt x="7563971" y="0"/>
                  </a:moveTo>
                  <a:lnTo>
                    <a:pt x="2667000" y="2263589"/>
                  </a:lnTo>
                  <a:lnTo>
                    <a:pt x="2017059" y="2263589"/>
                  </a:lnTo>
                  <a:lnTo>
                    <a:pt x="0" y="3272118"/>
                  </a:lnTo>
                  <a:lnTo>
                    <a:pt x="11206" y="4034118"/>
                  </a:lnTo>
                </a:path>
              </a:pathLst>
            </a:custGeom>
            <a:noFill/>
            <a:ln w="127000"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229" name="Forme libre 228"/>
            <xdr:cNvSpPr/>
          </xdr:nvSpPr>
          <xdr:spPr>
            <a:xfrm>
              <a:off x="7149354" y="3541058"/>
              <a:ext cx="7586383" cy="4146178"/>
            </a:xfrm>
            <a:custGeom>
              <a:avLst/>
              <a:gdLst>
                <a:gd name="connsiteX0" fmla="*/ 7160559 w 7160559"/>
                <a:gd name="connsiteY0" fmla="*/ 0 h 3854824"/>
                <a:gd name="connsiteX1" fmla="*/ 2667000 w 7160559"/>
                <a:gd name="connsiteY1" fmla="*/ 2084295 h 3854824"/>
                <a:gd name="connsiteX2" fmla="*/ 2017059 w 7160559"/>
                <a:gd name="connsiteY2" fmla="*/ 2084295 h 3854824"/>
                <a:gd name="connsiteX3" fmla="*/ 0 w 7160559"/>
                <a:gd name="connsiteY3" fmla="*/ 3092824 h 3854824"/>
                <a:gd name="connsiteX4" fmla="*/ 11206 w 7160559"/>
                <a:gd name="connsiteY4" fmla="*/ 3854824 h 3854824"/>
                <a:gd name="connsiteX0" fmla="*/ 7261412 w 7261412"/>
                <a:gd name="connsiteY0" fmla="*/ 0 h 3854824"/>
                <a:gd name="connsiteX1" fmla="*/ 2767853 w 7261412"/>
                <a:gd name="connsiteY1" fmla="*/ 2084295 h 3854824"/>
                <a:gd name="connsiteX2" fmla="*/ 2117912 w 7261412"/>
                <a:gd name="connsiteY2" fmla="*/ 2084295 h 3854824"/>
                <a:gd name="connsiteX3" fmla="*/ 0 w 7261412"/>
                <a:gd name="connsiteY3" fmla="*/ 3148854 h 3854824"/>
                <a:gd name="connsiteX4" fmla="*/ 112059 w 7261412"/>
                <a:gd name="connsiteY4" fmla="*/ 3854824 h 3854824"/>
                <a:gd name="connsiteX0" fmla="*/ 7261412 w 7261412"/>
                <a:gd name="connsiteY0" fmla="*/ 0 h 3978089"/>
                <a:gd name="connsiteX1" fmla="*/ 2767853 w 7261412"/>
                <a:gd name="connsiteY1" fmla="*/ 2084295 h 3978089"/>
                <a:gd name="connsiteX2" fmla="*/ 2117912 w 7261412"/>
                <a:gd name="connsiteY2" fmla="*/ 2084295 h 3978089"/>
                <a:gd name="connsiteX3" fmla="*/ 0 w 7261412"/>
                <a:gd name="connsiteY3" fmla="*/ 3148854 h 3978089"/>
                <a:gd name="connsiteX4" fmla="*/ 0 w 7261412"/>
                <a:gd name="connsiteY4" fmla="*/ 3978089 h 3978089"/>
                <a:gd name="connsiteX0" fmla="*/ 7306236 w 7306236"/>
                <a:gd name="connsiteY0" fmla="*/ 0 h 3978089"/>
                <a:gd name="connsiteX1" fmla="*/ 2812677 w 7306236"/>
                <a:gd name="connsiteY1" fmla="*/ 2084295 h 3978089"/>
                <a:gd name="connsiteX2" fmla="*/ 2162736 w 7306236"/>
                <a:gd name="connsiteY2" fmla="*/ 2084295 h 3978089"/>
                <a:gd name="connsiteX3" fmla="*/ 0 w 7306236"/>
                <a:gd name="connsiteY3" fmla="*/ 3182471 h 3978089"/>
                <a:gd name="connsiteX4" fmla="*/ 44824 w 7306236"/>
                <a:gd name="connsiteY4" fmla="*/ 3978089 h 3978089"/>
                <a:gd name="connsiteX0" fmla="*/ 7328647 w 7328647"/>
                <a:gd name="connsiteY0" fmla="*/ 0 h 4000501"/>
                <a:gd name="connsiteX1" fmla="*/ 2835088 w 7328647"/>
                <a:gd name="connsiteY1" fmla="*/ 2084295 h 4000501"/>
                <a:gd name="connsiteX2" fmla="*/ 2185147 w 7328647"/>
                <a:gd name="connsiteY2" fmla="*/ 2084295 h 4000501"/>
                <a:gd name="connsiteX3" fmla="*/ 22411 w 7328647"/>
                <a:gd name="connsiteY3" fmla="*/ 3182471 h 4000501"/>
                <a:gd name="connsiteX4" fmla="*/ 0 w 7328647"/>
                <a:gd name="connsiteY4" fmla="*/ 4000501 h 4000501"/>
                <a:gd name="connsiteX0" fmla="*/ 7306236 w 7306236"/>
                <a:gd name="connsiteY0" fmla="*/ 0 h 4011707"/>
                <a:gd name="connsiteX1" fmla="*/ 2812677 w 7306236"/>
                <a:gd name="connsiteY1" fmla="*/ 2084295 h 4011707"/>
                <a:gd name="connsiteX2" fmla="*/ 2162736 w 7306236"/>
                <a:gd name="connsiteY2" fmla="*/ 2084295 h 4011707"/>
                <a:gd name="connsiteX3" fmla="*/ 0 w 7306236"/>
                <a:gd name="connsiteY3" fmla="*/ 3182471 h 4011707"/>
                <a:gd name="connsiteX4" fmla="*/ 33619 w 7306236"/>
                <a:gd name="connsiteY4" fmla="*/ 4011707 h 4011707"/>
                <a:gd name="connsiteX0" fmla="*/ 7306236 w 7306236"/>
                <a:gd name="connsiteY0" fmla="*/ 0 h 4022913"/>
                <a:gd name="connsiteX1" fmla="*/ 2812677 w 7306236"/>
                <a:gd name="connsiteY1" fmla="*/ 2084295 h 4022913"/>
                <a:gd name="connsiteX2" fmla="*/ 2162736 w 7306236"/>
                <a:gd name="connsiteY2" fmla="*/ 2084295 h 4022913"/>
                <a:gd name="connsiteX3" fmla="*/ 0 w 7306236"/>
                <a:gd name="connsiteY3" fmla="*/ 3182471 h 4022913"/>
                <a:gd name="connsiteX4" fmla="*/ 11207 w 7306236"/>
                <a:gd name="connsiteY4" fmla="*/ 4022913 h 4022913"/>
                <a:gd name="connsiteX0" fmla="*/ 7586383 w 7586383"/>
                <a:gd name="connsiteY0" fmla="*/ 0 h 4146178"/>
                <a:gd name="connsiteX1" fmla="*/ 2812677 w 7586383"/>
                <a:gd name="connsiteY1" fmla="*/ 2207560 h 4146178"/>
                <a:gd name="connsiteX2" fmla="*/ 2162736 w 7586383"/>
                <a:gd name="connsiteY2" fmla="*/ 2207560 h 4146178"/>
                <a:gd name="connsiteX3" fmla="*/ 0 w 7586383"/>
                <a:gd name="connsiteY3" fmla="*/ 3305736 h 4146178"/>
                <a:gd name="connsiteX4" fmla="*/ 11207 w 7586383"/>
                <a:gd name="connsiteY4" fmla="*/ 4146178 h 414617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7586383" h="4146178">
                  <a:moveTo>
                    <a:pt x="7586383" y="0"/>
                  </a:moveTo>
                  <a:lnTo>
                    <a:pt x="2812677" y="2207560"/>
                  </a:lnTo>
                  <a:lnTo>
                    <a:pt x="2162736" y="2207560"/>
                  </a:lnTo>
                  <a:lnTo>
                    <a:pt x="0" y="3305736"/>
                  </a:lnTo>
                  <a:lnTo>
                    <a:pt x="11207" y="4146178"/>
                  </a:lnTo>
                </a:path>
              </a:pathLst>
            </a:custGeom>
            <a:noFill/>
            <a:ln w="127000"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cxnSp macro="">
          <xdr:nvCxnSpPr>
            <xdr:cNvPr id="243" name="Connecteur droit 242"/>
            <xdr:cNvCxnSpPr/>
          </xdr:nvCxnSpPr>
          <xdr:spPr>
            <a:xfrm flipH="1" flipV="1">
              <a:off x="5322794" y="1770529"/>
              <a:ext cx="2340909" cy="4838700"/>
            </a:xfrm>
            <a:prstGeom prst="line">
              <a:avLst/>
            </a:prstGeom>
            <a:ln w="127000">
              <a:solidFill>
                <a:srgbClr val="385D8A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51" name="Connecteur droit 250"/>
            <xdr:cNvCxnSpPr/>
          </xdr:nvCxnSpPr>
          <xdr:spPr>
            <a:xfrm flipH="1" flipV="1">
              <a:off x="5473514" y="1725709"/>
              <a:ext cx="2314574" cy="4807320"/>
            </a:xfrm>
            <a:prstGeom prst="line">
              <a:avLst/>
            </a:prstGeom>
            <a:ln w="127000">
              <a:solidFill>
                <a:srgbClr val="385D8A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6" name="Multiplier 5"/>
          <xdr:cNvSpPr/>
        </xdr:nvSpPr>
        <xdr:spPr>
          <a:xfrm>
            <a:off x="14298705" y="3238500"/>
            <a:ext cx="851647" cy="903193"/>
          </a:xfrm>
          <a:prstGeom prst="mathMultiply">
            <a:avLst/>
          </a:prstGeom>
          <a:solidFill>
            <a:srgbClr val="0000FF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52" name="Multiplier 251"/>
          <xdr:cNvSpPr/>
        </xdr:nvSpPr>
        <xdr:spPr>
          <a:xfrm>
            <a:off x="7283823" y="6140823"/>
            <a:ext cx="851647" cy="903193"/>
          </a:xfrm>
          <a:prstGeom prst="mathMultiply">
            <a:avLst/>
          </a:prstGeom>
          <a:solidFill>
            <a:srgbClr val="0000FF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20</xdr:col>
      <xdr:colOff>402292</xdr:colOff>
      <xdr:row>16</xdr:row>
      <xdr:rowOff>127747</xdr:rowOff>
    </xdr:from>
    <xdr:to>
      <xdr:col>22</xdr:col>
      <xdr:colOff>402292</xdr:colOff>
      <xdr:row>19</xdr:row>
      <xdr:rowOff>75951</xdr:rowOff>
    </xdr:to>
    <xdr:sp macro="" textlink="">
      <xdr:nvSpPr>
        <xdr:cNvPr id="180" name="Rectangle 179"/>
        <xdr:cNvSpPr/>
      </xdr:nvSpPr>
      <xdr:spPr>
        <a:xfrm>
          <a:off x="14880292" y="3220571"/>
          <a:ext cx="1524000" cy="542115"/>
        </a:xfrm>
        <a:prstGeom prst="rect">
          <a:avLst/>
        </a:prstGeom>
        <a:solidFill>
          <a:schemeClr val="bg1"/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0000FF"/>
              </a:solidFill>
              <a:latin typeface="Arial Narrow" pitchFamily="34" charset="0"/>
            </a:rPr>
            <a:t>Echangeur A10 / A71             PR 98+070 / 99+000</a:t>
          </a:r>
        </a:p>
      </xdr:txBody>
    </xdr:sp>
    <xdr:clientData/>
  </xdr:twoCellAnchor>
  <xdr:twoCellAnchor>
    <xdr:from>
      <xdr:col>20</xdr:col>
      <xdr:colOff>474568</xdr:colOff>
      <xdr:row>48</xdr:row>
      <xdr:rowOff>127186</xdr:rowOff>
    </xdr:from>
    <xdr:to>
      <xdr:col>22</xdr:col>
      <xdr:colOff>474568</xdr:colOff>
      <xdr:row>52</xdr:row>
      <xdr:rowOff>89086</xdr:rowOff>
    </xdr:to>
    <xdr:sp macro="" textlink="">
      <xdr:nvSpPr>
        <xdr:cNvPr id="201" name="Rectangle 200"/>
        <xdr:cNvSpPr/>
      </xdr:nvSpPr>
      <xdr:spPr>
        <a:xfrm>
          <a:off x="14952568" y="9293598"/>
          <a:ext cx="1524000" cy="533400"/>
        </a:xfrm>
        <a:prstGeom prst="rect">
          <a:avLst/>
        </a:prstGeom>
        <a:solidFill>
          <a:schemeClr val="bg1"/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0000FF"/>
              </a:solidFill>
              <a:latin typeface="Arial Narrow" pitchFamily="34" charset="0"/>
            </a:rPr>
            <a:t>Echangeur A71 / A85             PR 171+871 / 205+830</a:t>
          </a:r>
        </a:p>
      </xdr:txBody>
    </xdr:sp>
    <xdr:clientData/>
  </xdr:twoCellAnchor>
  <xdr:twoCellAnchor>
    <xdr:from>
      <xdr:col>5</xdr:col>
      <xdr:colOff>498661</xdr:colOff>
      <xdr:row>32</xdr:row>
      <xdr:rowOff>65555</xdr:rowOff>
    </xdr:from>
    <xdr:to>
      <xdr:col>7</xdr:col>
      <xdr:colOff>498661</xdr:colOff>
      <xdr:row>35</xdr:row>
      <xdr:rowOff>27455</xdr:rowOff>
    </xdr:to>
    <xdr:sp macro="" textlink="">
      <xdr:nvSpPr>
        <xdr:cNvPr id="219" name="Rectangle 218"/>
        <xdr:cNvSpPr/>
      </xdr:nvSpPr>
      <xdr:spPr>
        <a:xfrm>
          <a:off x="3546661" y="6318437"/>
          <a:ext cx="1524000" cy="544606"/>
        </a:xfrm>
        <a:prstGeom prst="rect">
          <a:avLst/>
        </a:prstGeom>
        <a:solidFill>
          <a:schemeClr val="bg1"/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0000FF"/>
              </a:solidFill>
              <a:latin typeface="Arial Narrow" pitchFamily="34" charset="0"/>
            </a:rPr>
            <a:t>Echangeur A10 / A28            PR 197+551 / 17+236</a:t>
          </a:r>
        </a:p>
      </xdr:txBody>
    </xdr:sp>
    <xdr:clientData/>
  </xdr:twoCellAnchor>
  <xdr:twoCellAnchor>
    <xdr:from>
      <xdr:col>11</xdr:col>
      <xdr:colOff>237006</xdr:colOff>
      <xdr:row>30</xdr:row>
      <xdr:rowOff>42023</xdr:rowOff>
    </xdr:from>
    <xdr:to>
      <xdr:col>11</xdr:col>
      <xdr:colOff>593912</xdr:colOff>
      <xdr:row>34</xdr:row>
      <xdr:rowOff>0</xdr:rowOff>
    </xdr:to>
    <xdr:cxnSp macro="">
      <xdr:nvCxnSpPr>
        <xdr:cNvPr id="254" name="Connecteur droit 253"/>
        <xdr:cNvCxnSpPr/>
      </xdr:nvCxnSpPr>
      <xdr:spPr>
        <a:xfrm flipH="1" flipV="1">
          <a:off x="7857006" y="5857876"/>
          <a:ext cx="356906" cy="753595"/>
        </a:xfrm>
        <a:prstGeom prst="line">
          <a:avLst/>
        </a:prstGeom>
        <a:ln w="635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56030</xdr:colOff>
      <xdr:row>19</xdr:row>
      <xdr:rowOff>100852</xdr:rowOff>
    </xdr:from>
    <xdr:to>
      <xdr:col>17</xdr:col>
      <xdr:colOff>459441</xdr:colOff>
      <xdr:row>23</xdr:row>
      <xdr:rowOff>78441</xdr:rowOff>
    </xdr:to>
    <xdr:cxnSp macro="">
      <xdr:nvCxnSpPr>
        <xdr:cNvPr id="261" name="Connecteur droit 260"/>
        <xdr:cNvCxnSpPr/>
      </xdr:nvCxnSpPr>
      <xdr:spPr>
        <a:xfrm flipH="1" flipV="1">
          <a:off x="12248030" y="3765176"/>
          <a:ext cx="403411" cy="739589"/>
        </a:xfrm>
        <a:prstGeom prst="line">
          <a:avLst/>
        </a:prstGeom>
        <a:ln w="63500">
          <a:solidFill>
            <a:schemeClr val="accent5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725581</xdr:colOff>
      <xdr:row>26</xdr:row>
      <xdr:rowOff>33618</xdr:rowOff>
    </xdr:from>
    <xdr:to>
      <xdr:col>19</xdr:col>
      <xdr:colOff>750794</xdr:colOff>
      <xdr:row>26</xdr:row>
      <xdr:rowOff>49307</xdr:rowOff>
    </xdr:to>
    <xdr:cxnSp macro="">
      <xdr:nvCxnSpPr>
        <xdr:cNvPr id="269" name="Connecteur droit 268"/>
        <xdr:cNvCxnSpPr/>
      </xdr:nvCxnSpPr>
      <xdr:spPr>
        <a:xfrm flipH="1">
          <a:off x="13679581" y="5020236"/>
          <a:ext cx="787213" cy="15689"/>
        </a:xfrm>
        <a:prstGeom prst="line">
          <a:avLst/>
        </a:prstGeom>
        <a:ln w="635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750794</xdr:colOff>
      <xdr:row>57</xdr:row>
      <xdr:rowOff>22411</xdr:rowOff>
    </xdr:from>
    <xdr:to>
      <xdr:col>19</xdr:col>
      <xdr:colOff>728383</xdr:colOff>
      <xdr:row>57</xdr:row>
      <xdr:rowOff>22412</xdr:rowOff>
    </xdr:to>
    <xdr:cxnSp macro="">
      <xdr:nvCxnSpPr>
        <xdr:cNvPr id="283" name="Connecteur droit 282"/>
        <xdr:cNvCxnSpPr/>
      </xdr:nvCxnSpPr>
      <xdr:spPr>
        <a:xfrm flipH="1" flipV="1">
          <a:off x="13704794" y="10724029"/>
          <a:ext cx="739589" cy="1"/>
        </a:xfrm>
        <a:prstGeom prst="line">
          <a:avLst/>
        </a:prstGeom>
        <a:ln w="63500"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728382</xdr:colOff>
      <xdr:row>27</xdr:row>
      <xdr:rowOff>9527</xdr:rowOff>
    </xdr:from>
    <xdr:to>
      <xdr:col>9</xdr:col>
      <xdr:colOff>714377</xdr:colOff>
      <xdr:row>29</xdr:row>
      <xdr:rowOff>11206</xdr:rowOff>
    </xdr:to>
    <xdr:cxnSp macro="">
      <xdr:nvCxnSpPr>
        <xdr:cNvPr id="309" name="Connecteur droit 308"/>
        <xdr:cNvCxnSpPr/>
      </xdr:nvCxnSpPr>
      <xdr:spPr>
        <a:xfrm flipH="1">
          <a:off x="6062382" y="5265086"/>
          <a:ext cx="747995" cy="393885"/>
        </a:xfrm>
        <a:prstGeom prst="line">
          <a:avLst/>
        </a:prstGeom>
        <a:ln w="635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22</xdr:row>
      <xdr:rowOff>66675</xdr:rowOff>
    </xdr:from>
    <xdr:to>
      <xdr:col>9</xdr:col>
      <xdr:colOff>285752</xdr:colOff>
      <xdr:row>25</xdr:row>
      <xdr:rowOff>11206</xdr:rowOff>
    </xdr:to>
    <xdr:cxnSp macro="">
      <xdr:nvCxnSpPr>
        <xdr:cNvPr id="314" name="Connecteur droit 313"/>
        <xdr:cNvCxnSpPr/>
      </xdr:nvCxnSpPr>
      <xdr:spPr>
        <a:xfrm flipH="1">
          <a:off x="6096000" y="4324910"/>
          <a:ext cx="1047752" cy="538443"/>
        </a:xfrm>
        <a:prstGeom prst="line">
          <a:avLst/>
        </a:prstGeom>
        <a:ln w="635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717177</xdr:colOff>
      <xdr:row>17</xdr:row>
      <xdr:rowOff>11206</xdr:rowOff>
    </xdr:from>
    <xdr:to>
      <xdr:col>9</xdr:col>
      <xdr:colOff>22412</xdr:colOff>
      <xdr:row>19</xdr:row>
      <xdr:rowOff>44824</xdr:rowOff>
    </xdr:to>
    <xdr:cxnSp macro="">
      <xdr:nvCxnSpPr>
        <xdr:cNvPr id="317" name="Connecteur droit 316"/>
        <xdr:cNvCxnSpPr/>
      </xdr:nvCxnSpPr>
      <xdr:spPr>
        <a:xfrm flipH="1">
          <a:off x="5289177" y="3305735"/>
          <a:ext cx="829235" cy="425824"/>
        </a:xfrm>
        <a:prstGeom prst="line">
          <a:avLst/>
        </a:prstGeom>
        <a:ln w="635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12</xdr:row>
      <xdr:rowOff>171450</xdr:rowOff>
    </xdr:from>
    <xdr:to>
      <xdr:col>8</xdr:col>
      <xdr:colOff>142877</xdr:colOff>
      <xdr:row>15</xdr:row>
      <xdr:rowOff>33617</xdr:rowOff>
    </xdr:to>
    <xdr:cxnSp macro="">
      <xdr:nvCxnSpPr>
        <xdr:cNvPr id="323" name="Connecteur droit 322"/>
        <xdr:cNvCxnSpPr/>
      </xdr:nvCxnSpPr>
      <xdr:spPr>
        <a:xfrm flipH="1">
          <a:off x="4572000" y="2468656"/>
          <a:ext cx="904877" cy="467285"/>
        </a:xfrm>
        <a:prstGeom prst="line">
          <a:avLst/>
        </a:prstGeom>
        <a:ln w="635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44824</xdr:colOff>
      <xdr:row>58</xdr:row>
      <xdr:rowOff>190502</xdr:rowOff>
    </xdr:from>
    <xdr:to>
      <xdr:col>13</xdr:col>
      <xdr:colOff>470825</xdr:colOff>
      <xdr:row>67</xdr:row>
      <xdr:rowOff>114703</xdr:rowOff>
    </xdr:to>
    <xdr:grpSp>
      <xdr:nvGrpSpPr>
        <xdr:cNvPr id="238" name="Groupe 237"/>
        <xdr:cNvGrpSpPr/>
      </xdr:nvGrpSpPr>
      <xdr:grpSpPr>
        <a:xfrm>
          <a:off x="7664824" y="11715752"/>
          <a:ext cx="2712001" cy="1720344"/>
          <a:chOff x="2341852" y="1288364"/>
          <a:chExt cx="2712001" cy="1690958"/>
        </a:xfrm>
      </xdr:grpSpPr>
      <xdr:cxnSp macro="">
        <xdr:nvCxnSpPr>
          <xdr:cNvPr id="239" name="Connecteur droit 238"/>
          <xdr:cNvCxnSpPr/>
        </xdr:nvCxnSpPr>
        <xdr:spPr>
          <a:xfrm flipH="1" flipV="1">
            <a:off x="2341852" y="1288364"/>
            <a:ext cx="1187823" cy="1144070"/>
          </a:xfrm>
          <a:prstGeom prst="line">
            <a:avLst/>
          </a:prstGeom>
          <a:ln w="25400">
            <a:solidFill>
              <a:srgbClr val="C00000"/>
            </a:solidFill>
            <a:tailEnd type="stealth" w="lg" len="lg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40" name="Rectangle 239"/>
          <xdr:cNvSpPr/>
        </xdr:nvSpPr>
        <xdr:spPr>
          <a:xfrm>
            <a:off x="3529853" y="2445922"/>
            <a:ext cx="1524000" cy="533400"/>
          </a:xfrm>
          <a:prstGeom prst="rect">
            <a:avLst/>
          </a:prstGeom>
          <a:solidFill>
            <a:schemeClr val="bg1"/>
          </a:solidFill>
          <a:ln>
            <a:solidFill>
              <a:srgbClr val="C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 b="1">
                <a:solidFill>
                  <a:srgbClr val="0000FF"/>
                </a:solidFill>
                <a:latin typeface="Arial Narrow" pitchFamily="34" charset="0"/>
              </a:rPr>
              <a:t>Echangeur A10 / A85            PR 217+522 / 100+439</a:t>
            </a:r>
          </a:p>
        </xdr:txBody>
      </xdr:sp>
    </xdr:grpSp>
    <xdr:clientData/>
  </xdr:twoCellAnchor>
  <xdr:twoCellAnchor>
    <xdr:from>
      <xdr:col>9</xdr:col>
      <xdr:colOff>240930</xdr:colOff>
      <xdr:row>77</xdr:row>
      <xdr:rowOff>177944</xdr:rowOff>
    </xdr:from>
    <xdr:to>
      <xdr:col>10</xdr:col>
      <xdr:colOff>739588</xdr:colOff>
      <xdr:row>77</xdr:row>
      <xdr:rowOff>179294</xdr:rowOff>
    </xdr:to>
    <xdr:cxnSp macro="">
      <xdr:nvCxnSpPr>
        <xdr:cNvPr id="421" name="Connecteur droit 420"/>
        <xdr:cNvCxnSpPr/>
      </xdr:nvCxnSpPr>
      <xdr:spPr>
        <a:xfrm flipH="1" flipV="1">
          <a:off x="7098930" y="15339503"/>
          <a:ext cx="1260658" cy="1350"/>
        </a:xfrm>
        <a:prstGeom prst="line">
          <a:avLst/>
        </a:prstGeom>
        <a:ln w="63500">
          <a:solidFill>
            <a:schemeClr val="accent2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537882</xdr:colOff>
      <xdr:row>37</xdr:row>
      <xdr:rowOff>6165</xdr:rowOff>
    </xdr:from>
    <xdr:to>
      <xdr:col>19</xdr:col>
      <xdr:colOff>448235</xdr:colOff>
      <xdr:row>71</xdr:row>
      <xdr:rowOff>123264</xdr:rowOff>
    </xdr:to>
    <xdr:grpSp>
      <xdr:nvGrpSpPr>
        <xdr:cNvPr id="4" name="Groupe 3">
          <a:hlinkClick xmlns:r="http://schemas.openxmlformats.org/officeDocument/2006/relationships" r:id="rId3"/>
        </xdr:cNvPr>
        <xdr:cNvGrpSpPr/>
      </xdr:nvGrpSpPr>
      <xdr:grpSpPr>
        <a:xfrm>
          <a:off x="7395882" y="7272379"/>
          <a:ext cx="7530353" cy="6988706"/>
          <a:chOff x="7395882" y="7272379"/>
          <a:chExt cx="7530353" cy="6988706"/>
        </a:xfrm>
      </xdr:grpSpPr>
      <xdr:cxnSp macro="">
        <xdr:nvCxnSpPr>
          <xdr:cNvPr id="204" name="Connecteur droit 203"/>
          <xdr:cNvCxnSpPr/>
        </xdr:nvCxnSpPr>
        <xdr:spPr>
          <a:xfrm>
            <a:off x="14682507" y="7294789"/>
            <a:ext cx="98052" cy="6966296"/>
          </a:xfrm>
          <a:prstGeom prst="line">
            <a:avLst/>
          </a:prstGeom>
          <a:ln w="127000">
            <a:solidFill>
              <a:srgbClr val="385D8A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5" name="Connecteur droit 204"/>
          <xdr:cNvCxnSpPr/>
        </xdr:nvCxnSpPr>
        <xdr:spPr>
          <a:xfrm>
            <a:off x="14834907" y="7272379"/>
            <a:ext cx="91328" cy="6988706"/>
          </a:xfrm>
          <a:prstGeom prst="line">
            <a:avLst/>
          </a:prstGeom>
          <a:ln w="127000">
            <a:solidFill>
              <a:srgbClr val="385D8A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93" name="Connecteur droit 492"/>
          <xdr:cNvCxnSpPr/>
        </xdr:nvCxnSpPr>
        <xdr:spPr>
          <a:xfrm flipV="1">
            <a:off x="7395882" y="10269391"/>
            <a:ext cx="7395883" cy="1163811"/>
          </a:xfrm>
          <a:prstGeom prst="line">
            <a:avLst/>
          </a:prstGeom>
          <a:ln w="127000">
            <a:solidFill>
              <a:srgbClr val="385D8A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94" name="Connecteur droit 493"/>
          <xdr:cNvCxnSpPr/>
        </xdr:nvCxnSpPr>
        <xdr:spPr>
          <a:xfrm flipV="1">
            <a:off x="7429500" y="10417468"/>
            <a:ext cx="7339853" cy="1163811"/>
          </a:xfrm>
          <a:prstGeom prst="line">
            <a:avLst/>
          </a:prstGeom>
          <a:ln w="127000">
            <a:solidFill>
              <a:srgbClr val="385D8A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11</xdr:col>
      <xdr:colOff>44824</xdr:colOff>
      <xdr:row>55</xdr:row>
      <xdr:rowOff>67235</xdr:rowOff>
    </xdr:from>
    <xdr:to>
      <xdr:col>11</xdr:col>
      <xdr:colOff>134471</xdr:colOff>
      <xdr:row>58</xdr:row>
      <xdr:rowOff>190499</xdr:rowOff>
    </xdr:to>
    <xdr:cxnSp macro="">
      <xdr:nvCxnSpPr>
        <xdr:cNvPr id="496" name="Connecteur droit 495"/>
        <xdr:cNvCxnSpPr/>
      </xdr:nvCxnSpPr>
      <xdr:spPr>
        <a:xfrm>
          <a:off x="8426824" y="10914529"/>
          <a:ext cx="89647" cy="717176"/>
        </a:xfrm>
        <a:prstGeom prst="line">
          <a:avLst/>
        </a:prstGeom>
        <a:ln w="50800">
          <a:solidFill>
            <a:schemeClr val="accent3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739588</xdr:colOff>
      <xdr:row>54</xdr:row>
      <xdr:rowOff>11206</xdr:rowOff>
    </xdr:from>
    <xdr:to>
      <xdr:col>12</xdr:col>
      <xdr:colOff>89647</xdr:colOff>
      <xdr:row>58</xdr:row>
      <xdr:rowOff>11206</xdr:rowOff>
    </xdr:to>
    <xdr:cxnSp macro="">
      <xdr:nvCxnSpPr>
        <xdr:cNvPr id="499" name="Connecteur droit 498"/>
        <xdr:cNvCxnSpPr/>
      </xdr:nvCxnSpPr>
      <xdr:spPr>
        <a:xfrm>
          <a:off x="9121588" y="10668000"/>
          <a:ext cx="112059" cy="784412"/>
        </a:xfrm>
        <a:prstGeom prst="line">
          <a:avLst/>
        </a:prstGeom>
        <a:ln w="50800">
          <a:solidFill>
            <a:schemeClr val="accent3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403411</xdr:colOff>
      <xdr:row>53</xdr:row>
      <xdr:rowOff>89645</xdr:rowOff>
    </xdr:from>
    <xdr:to>
      <xdr:col>13</xdr:col>
      <xdr:colOff>560293</xdr:colOff>
      <xdr:row>58</xdr:row>
      <xdr:rowOff>183072</xdr:rowOff>
    </xdr:to>
    <xdr:cxnSp macro="">
      <xdr:nvCxnSpPr>
        <xdr:cNvPr id="516" name="Connecteur droit 515"/>
        <xdr:cNvCxnSpPr/>
      </xdr:nvCxnSpPr>
      <xdr:spPr>
        <a:xfrm>
          <a:off x="10309411" y="10544733"/>
          <a:ext cx="156882" cy="1079545"/>
        </a:xfrm>
        <a:prstGeom prst="line">
          <a:avLst/>
        </a:prstGeom>
        <a:ln w="50800">
          <a:solidFill>
            <a:schemeClr val="accent3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52</xdr:row>
      <xdr:rowOff>11206</xdr:rowOff>
    </xdr:from>
    <xdr:to>
      <xdr:col>15</xdr:col>
      <xdr:colOff>145676</xdr:colOff>
      <xdr:row>56</xdr:row>
      <xdr:rowOff>78441</xdr:rowOff>
    </xdr:to>
    <xdr:cxnSp macro="">
      <xdr:nvCxnSpPr>
        <xdr:cNvPr id="519" name="Connecteur droit 518"/>
        <xdr:cNvCxnSpPr/>
      </xdr:nvCxnSpPr>
      <xdr:spPr>
        <a:xfrm>
          <a:off x="11430000" y="10264588"/>
          <a:ext cx="145676" cy="862853"/>
        </a:xfrm>
        <a:prstGeom prst="line">
          <a:avLst/>
        </a:prstGeom>
        <a:ln w="50800">
          <a:solidFill>
            <a:schemeClr val="accent3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437034</xdr:colOff>
      <xdr:row>51</xdr:row>
      <xdr:rowOff>134473</xdr:rowOff>
    </xdr:from>
    <xdr:to>
      <xdr:col>16</xdr:col>
      <xdr:colOff>571500</xdr:colOff>
      <xdr:row>55</xdr:row>
      <xdr:rowOff>190500</xdr:rowOff>
    </xdr:to>
    <xdr:cxnSp macro="">
      <xdr:nvCxnSpPr>
        <xdr:cNvPr id="522" name="Connecteur droit 521"/>
        <xdr:cNvCxnSpPr/>
      </xdr:nvCxnSpPr>
      <xdr:spPr>
        <a:xfrm>
          <a:off x="12629034" y="10186149"/>
          <a:ext cx="134466" cy="840439"/>
        </a:xfrm>
        <a:prstGeom prst="line">
          <a:avLst/>
        </a:prstGeom>
        <a:ln w="50800">
          <a:solidFill>
            <a:schemeClr val="accent3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67235</xdr:colOff>
      <xdr:row>50</xdr:row>
      <xdr:rowOff>0</xdr:rowOff>
    </xdr:from>
    <xdr:to>
      <xdr:col>18</xdr:col>
      <xdr:colOff>179302</xdr:colOff>
      <xdr:row>54</xdr:row>
      <xdr:rowOff>112062</xdr:rowOff>
    </xdr:to>
    <xdr:cxnSp macro="">
      <xdr:nvCxnSpPr>
        <xdr:cNvPr id="525" name="Connecteur droit 524"/>
        <xdr:cNvCxnSpPr/>
      </xdr:nvCxnSpPr>
      <xdr:spPr>
        <a:xfrm>
          <a:off x="13783235" y="9816353"/>
          <a:ext cx="112067" cy="941297"/>
        </a:xfrm>
        <a:prstGeom prst="line">
          <a:avLst/>
        </a:prstGeom>
        <a:ln w="50800">
          <a:solidFill>
            <a:schemeClr val="accent3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526676</xdr:colOff>
      <xdr:row>57</xdr:row>
      <xdr:rowOff>145675</xdr:rowOff>
    </xdr:from>
    <xdr:to>
      <xdr:col>21</xdr:col>
      <xdr:colOff>694764</xdr:colOff>
      <xdr:row>59</xdr:row>
      <xdr:rowOff>33924</xdr:rowOff>
    </xdr:to>
    <xdr:pic>
      <xdr:nvPicPr>
        <xdr:cNvPr id="230" name="Picture 343" descr="Cofiroute_4c copi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04676" y="10847293"/>
          <a:ext cx="930088" cy="2804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56029</xdr:colOff>
      <xdr:row>49</xdr:row>
      <xdr:rowOff>123265</xdr:rowOff>
    </xdr:from>
    <xdr:to>
      <xdr:col>9</xdr:col>
      <xdr:colOff>224117</xdr:colOff>
      <xdr:row>50</xdr:row>
      <xdr:rowOff>202014</xdr:rowOff>
    </xdr:to>
    <xdr:pic>
      <xdr:nvPicPr>
        <xdr:cNvPr id="232" name="Picture 343" descr="Cofiroute_4c copi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52029" y="9737912"/>
          <a:ext cx="930088" cy="2804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537883</xdr:colOff>
      <xdr:row>31</xdr:row>
      <xdr:rowOff>134472</xdr:rowOff>
    </xdr:from>
    <xdr:to>
      <xdr:col>15</xdr:col>
      <xdr:colOff>705971</xdr:colOff>
      <xdr:row>33</xdr:row>
      <xdr:rowOff>33927</xdr:rowOff>
    </xdr:to>
    <xdr:pic>
      <xdr:nvPicPr>
        <xdr:cNvPr id="235" name="Picture 343" descr="Cofiroute_4c copie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43883" y="6185648"/>
          <a:ext cx="930088" cy="291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515470</xdr:colOff>
      <xdr:row>51</xdr:row>
      <xdr:rowOff>123266</xdr:rowOff>
    </xdr:from>
    <xdr:to>
      <xdr:col>15</xdr:col>
      <xdr:colOff>728381</xdr:colOff>
      <xdr:row>53</xdr:row>
      <xdr:rowOff>309</xdr:rowOff>
    </xdr:to>
    <xdr:pic>
      <xdr:nvPicPr>
        <xdr:cNvPr id="236" name="Picture 343" descr="Cofiroute_4c copie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83470" y="10174942"/>
          <a:ext cx="974911" cy="2804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459285</xdr:colOff>
      <xdr:row>26</xdr:row>
      <xdr:rowOff>134624</xdr:rowOff>
    </xdr:from>
    <xdr:to>
      <xdr:col>10</xdr:col>
      <xdr:colOff>739740</xdr:colOff>
      <xdr:row>31</xdr:row>
      <xdr:rowOff>112212</xdr:rowOff>
    </xdr:to>
    <xdr:pic>
      <xdr:nvPicPr>
        <xdr:cNvPr id="237" name="Picture 343" descr="Cofiroute_4c copi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3813958">
          <a:off x="7732057" y="5535705"/>
          <a:ext cx="974911" cy="2804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549088</xdr:colOff>
      <xdr:row>81</xdr:row>
      <xdr:rowOff>123264</xdr:rowOff>
    </xdr:from>
    <xdr:to>
      <xdr:col>12</xdr:col>
      <xdr:colOff>717176</xdr:colOff>
      <xdr:row>83</xdr:row>
      <xdr:rowOff>22719</xdr:rowOff>
    </xdr:to>
    <xdr:pic>
      <xdr:nvPicPr>
        <xdr:cNvPr id="241" name="Picture 343" descr="Cofiroute_4c copie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1088" y="16069235"/>
          <a:ext cx="930088" cy="291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44824</xdr:colOff>
      <xdr:row>72</xdr:row>
      <xdr:rowOff>177301</xdr:rowOff>
    </xdr:from>
    <xdr:to>
      <xdr:col>17</xdr:col>
      <xdr:colOff>336177</xdr:colOff>
      <xdr:row>75</xdr:row>
      <xdr:rowOff>91331</xdr:rowOff>
    </xdr:to>
    <xdr:pic>
      <xdr:nvPicPr>
        <xdr:cNvPr id="258" name="Image 257" descr="APRR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74824" y="13792448"/>
          <a:ext cx="1053353" cy="4855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280147</xdr:colOff>
      <xdr:row>97</xdr:row>
      <xdr:rowOff>123267</xdr:rowOff>
    </xdr:from>
    <xdr:to>
      <xdr:col>7</xdr:col>
      <xdr:colOff>156883</xdr:colOff>
      <xdr:row>100</xdr:row>
      <xdr:rowOff>67237</xdr:rowOff>
    </xdr:to>
    <xdr:pic>
      <xdr:nvPicPr>
        <xdr:cNvPr id="260" name="il_fi" descr="http://img2.wikia.nocookie.net/__cb20090601135249/routes/images/d/d4/Logo_ASF_Vinci.gif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858" t="-1427" r="31456" b="35712"/>
        <a:stretch/>
      </xdr:blipFill>
      <xdr:spPr bwMode="auto">
        <a:xfrm>
          <a:off x="4090147" y="19206885"/>
          <a:ext cx="1400736" cy="5154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17</xdr:col>
      <xdr:colOff>313764</xdr:colOff>
      <xdr:row>23</xdr:row>
      <xdr:rowOff>89649</xdr:rowOff>
    </xdr:from>
    <xdr:to>
      <xdr:col>18</xdr:col>
      <xdr:colOff>224117</xdr:colOff>
      <xdr:row>24</xdr:row>
      <xdr:rowOff>179296</xdr:rowOff>
    </xdr:to>
    <xdr:sp macro="" textlink="">
      <xdr:nvSpPr>
        <xdr:cNvPr id="7" name="Rectangle 6"/>
        <xdr:cNvSpPr/>
      </xdr:nvSpPr>
      <xdr:spPr>
        <a:xfrm>
          <a:off x="11743764" y="4471149"/>
          <a:ext cx="672353" cy="28014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114+947</a:t>
          </a:r>
        </a:p>
      </xdr:txBody>
    </xdr:sp>
    <xdr:clientData/>
  </xdr:twoCellAnchor>
  <xdr:twoCellAnchor>
    <xdr:from>
      <xdr:col>15</xdr:col>
      <xdr:colOff>190508</xdr:colOff>
      <xdr:row>21</xdr:row>
      <xdr:rowOff>179295</xdr:rowOff>
    </xdr:from>
    <xdr:to>
      <xdr:col>16</xdr:col>
      <xdr:colOff>100861</xdr:colOff>
      <xdr:row>23</xdr:row>
      <xdr:rowOff>89648</xdr:rowOff>
    </xdr:to>
    <xdr:sp macro="" textlink="">
      <xdr:nvSpPr>
        <xdr:cNvPr id="259" name="Rectangle 258"/>
        <xdr:cNvSpPr/>
      </xdr:nvSpPr>
      <xdr:spPr>
        <a:xfrm>
          <a:off x="10858508" y="4235824"/>
          <a:ext cx="672353" cy="29135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131+532</a:t>
          </a:r>
        </a:p>
      </xdr:txBody>
    </xdr:sp>
    <xdr:clientData/>
  </xdr:twoCellAnchor>
  <xdr:twoCellAnchor>
    <xdr:from>
      <xdr:col>13</xdr:col>
      <xdr:colOff>593915</xdr:colOff>
      <xdr:row>24</xdr:row>
      <xdr:rowOff>145676</xdr:rowOff>
    </xdr:from>
    <xdr:to>
      <xdr:col>14</xdr:col>
      <xdr:colOff>504268</xdr:colOff>
      <xdr:row>26</xdr:row>
      <xdr:rowOff>56029</xdr:rowOff>
    </xdr:to>
    <xdr:sp macro="" textlink="">
      <xdr:nvSpPr>
        <xdr:cNvPr id="265" name="Rectangle 264"/>
        <xdr:cNvSpPr/>
      </xdr:nvSpPr>
      <xdr:spPr>
        <a:xfrm>
          <a:off x="9737915" y="4796117"/>
          <a:ext cx="672353" cy="30255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148+617</a:t>
          </a:r>
        </a:p>
      </xdr:txBody>
    </xdr:sp>
    <xdr:clientData/>
  </xdr:twoCellAnchor>
  <xdr:twoCellAnchor>
    <xdr:from>
      <xdr:col>13</xdr:col>
      <xdr:colOff>33618</xdr:colOff>
      <xdr:row>31</xdr:row>
      <xdr:rowOff>67236</xdr:rowOff>
    </xdr:from>
    <xdr:to>
      <xdr:col>13</xdr:col>
      <xdr:colOff>705971</xdr:colOff>
      <xdr:row>32</xdr:row>
      <xdr:rowOff>156883</xdr:rowOff>
    </xdr:to>
    <xdr:sp macro="" textlink="">
      <xdr:nvSpPr>
        <xdr:cNvPr id="270" name="Rectangle 269"/>
        <xdr:cNvSpPr/>
      </xdr:nvSpPr>
      <xdr:spPr>
        <a:xfrm>
          <a:off x="8415618" y="5972736"/>
          <a:ext cx="672353" cy="28014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178+395</a:t>
          </a:r>
        </a:p>
      </xdr:txBody>
    </xdr:sp>
    <xdr:clientData/>
  </xdr:twoCellAnchor>
  <xdr:twoCellAnchor>
    <xdr:from>
      <xdr:col>10</xdr:col>
      <xdr:colOff>672353</xdr:colOff>
      <xdr:row>28</xdr:row>
      <xdr:rowOff>179295</xdr:rowOff>
    </xdr:from>
    <xdr:to>
      <xdr:col>11</xdr:col>
      <xdr:colOff>582706</xdr:colOff>
      <xdr:row>30</xdr:row>
      <xdr:rowOff>78442</xdr:rowOff>
    </xdr:to>
    <xdr:sp macro="" textlink="">
      <xdr:nvSpPr>
        <xdr:cNvPr id="319" name="Rectangle 318"/>
        <xdr:cNvSpPr/>
      </xdr:nvSpPr>
      <xdr:spPr>
        <a:xfrm>
          <a:off x="6768353" y="5513295"/>
          <a:ext cx="672353" cy="28014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192+362</a:t>
          </a:r>
        </a:p>
      </xdr:txBody>
    </xdr:sp>
    <xdr:clientData/>
  </xdr:twoCellAnchor>
  <xdr:twoCellAnchor>
    <xdr:from>
      <xdr:col>9</xdr:col>
      <xdr:colOff>582707</xdr:colOff>
      <xdr:row>26</xdr:row>
      <xdr:rowOff>11207</xdr:rowOff>
    </xdr:from>
    <xdr:to>
      <xdr:col>10</xdr:col>
      <xdr:colOff>493060</xdr:colOff>
      <xdr:row>27</xdr:row>
      <xdr:rowOff>100854</xdr:rowOff>
    </xdr:to>
    <xdr:sp macro="" textlink="">
      <xdr:nvSpPr>
        <xdr:cNvPr id="320" name="Rectangle 319"/>
        <xdr:cNvSpPr/>
      </xdr:nvSpPr>
      <xdr:spPr>
        <a:xfrm>
          <a:off x="5916707" y="4964207"/>
          <a:ext cx="672353" cy="28014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34+922</a:t>
          </a:r>
        </a:p>
      </xdr:txBody>
    </xdr:sp>
    <xdr:clientData/>
  </xdr:twoCellAnchor>
  <xdr:twoCellAnchor>
    <xdr:from>
      <xdr:col>9</xdr:col>
      <xdr:colOff>156884</xdr:colOff>
      <xdr:row>21</xdr:row>
      <xdr:rowOff>78442</xdr:rowOff>
    </xdr:from>
    <xdr:to>
      <xdr:col>10</xdr:col>
      <xdr:colOff>67237</xdr:colOff>
      <xdr:row>22</xdr:row>
      <xdr:rowOff>168089</xdr:rowOff>
    </xdr:to>
    <xdr:sp macro="" textlink="">
      <xdr:nvSpPr>
        <xdr:cNvPr id="324" name="Rectangle 323"/>
        <xdr:cNvSpPr/>
      </xdr:nvSpPr>
      <xdr:spPr>
        <a:xfrm>
          <a:off x="5490884" y="4078942"/>
          <a:ext cx="672353" cy="28014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46+980</a:t>
          </a:r>
        </a:p>
      </xdr:txBody>
    </xdr:sp>
    <xdr:clientData/>
  </xdr:twoCellAnchor>
  <xdr:twoCellAnchor>
    <xdr:from>
      <xdr:col>7</xdr:col>
      <xdr:colOff>67241</xdr:colOff>
      <xdr:row>18</xdr:row>
      <xdr:rowOff>112063</xdr:rowOff>
    </xdr:from>
    <xdr:to>
      <xdr:col>7</xdr:col>
      <xdr:colOff>739594</xdr:colOff>
      <xdr:row>20</xdr:row>
      <xdr:rowOff>11209</xdr:rowOff>
    </xdr:to>
    <xdr:sp macro="" textlink="">
      <xdr:nvSpPr>
        <xdr:cNvPr id="331" name="Rectangle 330"/>
        <xdr:cNvSpPr/>
      </xdr:nvSpPr>
      <xdr:spPr>
        <a:xfrm>
          <a:off x="4639241" y="3597092"/>
          <a:ext cx="672353" cy="2913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59+542</a:t>
          </a:r>
        </a:p>
      </xdr:txBody>
    </xdr:sp>
    <xdr:clientData/>
  </xdr:twoCellAnchor>
  <xdr:twoCellAnchor>
    <xdr:from>
      <xdr:col>8</xdr:col>
      <xdr:colOff>22412</xdr:colOff>
      <xdr:row>11</xdr:row>
      <xdr:rowOff>168090</xdr:rowOff>
    </xdr:from>
    <xdr:to>
      <xdr:col>8</xdr:col>
      <xdr:colOff>694765</xdr:colOff>
      <xdr:row>13</xdr:row>
      <xdr:rowOff>67237</xdr:rowOff>
    </xdr:to>
    <xdr:sp macro="" textlink="">
      <xdr:nvSpPr>
        <xdr:cNvPr id="332" name="Rectangle 331"/>
        <xdr:cNvSpPr/>
      </xdr:nvSpPr>
      <xdr:spPr>
        <a:xfrm>
          <a:off x="4594412" y="2263590"/>
          <a:ext cx="672353" cy="28014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75+568</a:t>
          </a:r>
        </a:p>
      </xdr:txBody>
    </xdr:sp>
    <xdr:clientData/>
  </xdr:twoCellAnchor>
  <xdr:twoCellAnchor>
    <xdr:from>
      <xdr:col>10</xdr:col>
      <xdr:colOff>22411</xdr:colOff>
      <xdr:row>36</xdr:row>
      <xdr:rowOff>56030</xdr:rowOff>
    </xdr:from>
    <xdr:to>
      <xdr:col>10</xdr:col>
      <xdr:colOff>694764</xdr:colOff>
      <xdr:row>37</xdr:row>
      <xdr:rowOff>145677</xdr:rowOff>
    </xdr:to>
    <xdr:sp macro="" textlink="">
      <xdr:nvSpPr>
        <xdr:cNvPr id="333" name="Rectangle 332"/>
        <xdr:cNvSpPr/>
      </xdr:nvSpPr>
      <xdr:spPr>
        <a:xfrm>
          <a:off x="6880411" y="7093324"/>
          <a:ext cx="672353" cy="28014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199+895</a:t>
          </a:r>
        </a:p>
      </xdr:txBody>
    </xdr:sp>
    <xdr:clientData/>
  </xdr:twoCellAnchor>
  <xdr:twoCellAnchor>
    <xdr:from>
      <xdr:col>10</xdr:col>
      <xdr:colOff>0</xdr:colOff>
      <xdr:row>39</xdr:row>
      <xdr:rowOff>78440</xdr:rowOff>
    </xdr:from>
    <xdr:to>
      <xdr:col>10</xdr:col>
      <xdr:colOff>672353</xdr:colOff>
      <xdr:row>40</xdr:row>
      <xdr:rowOff>168087</xdr:rowOff>
    </xdr:to>
    <xdr:sp macro="" textlink="">
      <xdr:nvSpPr>
        <xdr:cNvPr id="334" name="Rectangle 333"/>
        <xdr:cNvSpPr/>
      </xdr:nvSpPr>
      <xdr:spPr>
        <a:xfrm>
          <a:off x="6096000" y="7507940"/>
          <a:ext cx="672353" cy="28014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204+670</a:t>
          </a:r>
        </a:p>
      </xdr:txBody>
    </xdr:sp>
    <xdr:clientData/>
  </xdr:twoCellAnchor>
  <xdr:twoCellAnchor>
    <xdr:from>
      <xdr:col>8</xdr:col>
      <xdr:colOff>302561</xdr:colOff>
      <xdr:row>42</xdr:row>
      <xdr:rowOff>33617</xdr:rowOff>
    </xdr:from>
    <xdr:to>
      <xdr:col>9</xdr:col>
      <xdr:colOff>212914</xdr:colOff>
      <xdr:row>43</xdr:row>
      <xdr:rowOff>123264</xdr:rowOff>
    </xdr:to>
    <xdr:sp macro="" textlink="">
      <xdr:nvSpPr>
        <xdr:cNvPr id="336" name="Rectangle 335"/>
        <xdr:cNvSpPr/>
      </xdr:nvSpPr>
      <xdr:spPr>
        <a:xfrm>
          <a:off x="5636561" y="8258735"/>
          <a:ext cx="672353" cy="28014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206+887</a:t>
          </a:r>
        </a:p>
      </xdr:txBody>
    </xdr:sp>
    <xdr:clientData/>
  </xdr:twoCellAnchor>
  <xdr:twoCellAnchor>
    <xdr:from>
      <xdr:col>10</xdr:col>
      <xdr:colOff>78442</xdr:colOff>
      <xdr:row>45</xdr:row>
      <xdr:rowOff>44825</xdr:rowOff>
    </xdr:from>
    <xdr:to>
      <xdr:col>10</xdr:col>
      <xdr:colOff>750795</xdr:colOff>
      <xdr:row>47</xdr:row>
      <xdr:rowOff>0</xdr:rowOff>
    </xdr:to>
    <xdr:sp macro="" textlink="">
      <xdr:nvSpPr>
        <xdr:cNvPr id="337" name="Rectangle 336"/>
        <xdr:cNvSpPr/>
      </xdr:nvSpPr>
      <xdr:spPr>
        <a:xfrm>
          <a:off x="6936442" y="8875060"/>
          <a:ext cx="672353" cy="34738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209+797</a:t>
          </a:r>
        </a:p>
      </xdr:txBody>
    </xdr:sp>
    <xdr:clientData/>
  </xdr:twoCellAnchor>
  <xdr:twoCellAnchor>
    <xdr:from>
      <xdr:col>8</xdr:col>
      <xdr:colOff>302560</xdr:colOff>
      <xdr:row>48</xdr:row>
      <xdr:rowOff>78442</xdr:rowOff>
    </xdr:from>
    <xdr:to>
      <xdr:col>9</xdr:col>
      <xdr:colOff>212913</xdr:colOff>
      <xdr:row>49</xdr:row>
      <xdr:rowOff>168089</xdr:rowOff>
    </xdr:to>
    <xdr:sp macro="" textlink="">
      <xdr:nvSpPr>
        <xdr:cNvPr id="345" name="Rectangle 344"/>
        <xdr:cNvSpPr/>
      </xdr:nvSpPr>
      <xdr:spPr>
        <a:xfrm>
          <a:off x="5636560" y="9502589"/>
          <a:ext cx="672353" cy="28014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212+386</a:t>
          </a:r>
        </a:p>
      </xdr:txBody>
    </xdr:sp>
    <xdr:clientData/>
  </xdr:twoCellAnchor>
  <xdr:twoCellAnchor>
    <xdr:from>
      <xdr:col>10</xdr:col>
      <xdr:colOff>112052</xdr:colOff>
      <xdr:row>51</xdr:row>
      <xdr:rowOff>56026</xdr:rowOff>
    </xdr:from>
    <xdr:to>
      <xdr:col>11</xdr:col>
      <xdr:colOff>22405</xdr:colOff>
      <xdr:row>52</xdr:row>
      <xdr:rowOff>156879</xdr:rowOff>
    </xdr:to>
    <xdr:sp macro="" textlink="">
      <xdr:nvSpPr>
        <xdr:cNvPr id="346" name="Rectangle 345"/>
        <xdr:cNvSpPr/>
      </xdr:nvSpPr>
      <xdr:spPr>
        <a:xfrm>
          <a:off x="6970052" y="10107702"/>
          <a:ext cx="672353" cy="29135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214+600</a:t>
          </a:r>
        </a:p>
      </xdr:txBody>
    </xdr:sp>
    <xdr:clientData/>
  </xdr:twoCellAnchor>
  <xdr:twoCellAnchor>
    <xdr:from>
      <xdr:col>6</xdr:col>
      <xdr:colOff>0</xdr:colOff>
      <xdr:row>54</xdr:row>
      <xdr:rowOff>134461</xdr:rowOff>
    </xdr:from>
    <xdr:to>
      <xdr:col>6</xdr:col>
      <xdr:colOff>672353</xdr:colOff>
      <xdr:row>56</xdr:row>
      <xdr:rowOff>22402</xdr:rowOff>
    </xdr:to>
    <xdr:sp macro="" textlink="">
      <xdr:nvSpPr>
        <xdr:cNvPr id="347" name="Rectangle 346"/>
        <xdr:cNvSpPr/>
      </xdr:nvSpPr>
      <xdr:spPr>
        <a:xfrm>
          <a:off x="4572000" y="10780049"/>
          <a:ext cx="672353" cy="29135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89+900</a:t>
          </a:r>
        </a:p>
      </xdr:txBody>
    </xdr:sp>
    <xdr:clientData/>
  </xdr:twoCellAnchor>
  <xdr:twoCellAnchor>
    <xdr:from>
      <xdr:col>4</xdr:col>
      <xdr:colOff>425828</xdr:colOff>
      <xdr:row>59</xdr:row>
      <xdr:rowOff>112072</xdr:rowOff>
    </xdr:from>
    <xdr:to>
      <xdr:col>5</xdr:col>
      <xdr:colOff>336181</xdr:colOff>
      <xdr:row>61</xdr:row>
      <xdr:rowOff>13</xdr:rowOff>
    </xdr:to>
    <xdr:sp macro="" textlink="">
      <xdr:nvSpPr>
        <xdr:cNvPr id="348" name="Rectangle 347"/>
        <xdr:cNvSpPr/>
      </xdr:nvSpPr>
      <xdr:spPr>
        <a:xfrm>
          <a:off x="3473828" y="11743778"/>
          <a:ext cx="672353" cy="29135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82+861</a:t>
          </a:r>
        </a:p>
      </xdr:txBody>
    </xdr:sp>
    <xdr:clientData/>
  </xdr:twoCellAnchor>
  <xdr:twoCellAnchor>
    <xdr:from>
      <xdr:col>3</xdr:col>
      <xdr:colOff>78442</xdr:colOff>
      <xdr:row>54</xdr:row>
      <xdr:rowOff>168078</xdr:rowOff>
    </xdr:from>
    <xdr:to>
      <xdr:col>3</xdr:col>
      <xdr:colOff>750795</xdr:colOff>
      <xdr:row>56</xdr:row>
      <xdr:rowOff>56019</xdr:rowOff>
    </xdr:to>
    <xdr:sp macro="" textlink="">
      <xdr:nvSpPr>
        <xdr:cNvPr id="349" name="Rectangle 348"/>
        <xdr:cNvSpPr/>
      </xdr:nvSpPr>
      <xdr:spPr>
        <a:xfrm>
          <a:off x="2364442" y="10813666"/>
          <a:ext cx="672353" cy="29135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80+780</a:t>
          </a:r>
        </a:p>
      </xdr:txBody>
    </xdr:sp>
    <xdr:clientData/>
  </xdr:twoCellAnchor>
  <xdr:twoCellAnchor>
    <xdr:from>
      <xdr:col>18</xdr:col>
      <xdr:colOff>123266</xdr:colOff>
      <xdr:row>11</xdr:row>
      <xdr:rowOff>89650</xdr:rowOff>
    </xdr:from>
    <xdr:to>
      <xdr:col>19</xdr:col>
      <xdr:colOff>33619</xdr:colOff>
      <xdr:row>12</xdr:row>
      <xdr:rowOff>179297</xdr:rowOff>
    </xdr:to>
    <xdr:sp macro="" textlink="">
      <xdr:nvSpPr>
        <xdr:cNvPr id="350" name="Rectangle 349"/>
        <xdr:cNvSpPr/>
      </xdr:nvSpPr>
      <xdr:spPr>
        <a:xfrm>
          <a:off x="13077266" y="2196356"/>
          <a:ext cx="672353" cy="28014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93+197</a:t>
          </a:r>
        </a:p>
      </xdr:txBody>
    </xdr:sp>
    <xdr:clientData/>
  </xdr:twoCellAnchor>
  <xdr:twoCellAnchor>
    <xdr:from>
      <xdr:col>18</xdr:col>
      <xdr:colOff>145678</xdr:colOff>
      <xdr:row>25</xdr:row>
      <xdr:rowOff>78440</xdr:rowOff>
    </xdr:from>
    <xdr:to>
      <xdr:col>19</xdr:col>
      <xdr:colOff>56031</xdr:colOff>
      <xdr:row>26</xdr:row>
      <xdr:rowOff>168087</xdr:rowOff>
    </xdr:to>
    <xdr:sp macro="" textlink="">
      <xdr:nvSpPr>
        <xdr:cNvPr id="351" name="Rectangle 350"/>
        <xdr:cNvSpPr/>
      </xdr:nvSpPr>
      <xdr:spPr>
        <a:xfrm>
          <a:off x="12337678" y="4840940"/>
          <a:ext cx="672353" cy="28014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99+376</a:t>
          </a:r>
        </a:p>
      </xdr:txBody>
    </xdr:sp>
    <xdr:clientData/>
  </xdr:twoCellAnchor>
  <xdr:twoCellAnchor>
    <xdr:from>
      <xdr:col>18</xdr:col>
      <xdr:colOff>156884</xdr:colOff>
      <xdr:row>29</xdr:row>
      <xdr:rowOff>78442</xdr:rowOff>
    </xdr:from>
    <xdr:to>
      <xdr:col>19</xdr:col>
      <xdr:colOff>67237</xdr:colOff>
      <xdr:row>30</xdr:row>
      <xdr:rowOff>168089</xdr:rowOff>
    </xdr:to>
    <xdr:sp macro="" textlink="">
      <xdr:nvSpPr>
        <xdr:cNvPr id="352" name="Rectangle 351"/>
        <xdr:cNvSpPr/>
      </xdr:nvSpPr>
      <xdr:spPr>
        <a:xfrm>
          <a:off x="13110884" y="5636560"/>
          <a:ext cx="672353" cy="28014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105+711</a:t>
          </a:r>
        </a:p>
      </xdr:txBody>
    </xdr:sp>
    <xdr:clientData/>
  </xdr:twoCellAnchor>
  <xdr:twoCellAnchor>
    <xdr:from>
      <xdr:col>18</xdr:col>
      <xdr:colOff>145678</xdr:colOff>
      <xdr:row>36</xdr:row>
      <xdr:rowOff>89646</xdr:rowOff>
    </xdr:from>
    <xdr:to>
      <xdr:col>19</xdr:col>
      <xdr:colOff>56031</xdr:colOff>
      <xdr:row>37</xdr:row>
      <xdr:rowOff>190499</xdr:rowOff>
    </xdr:to>
    <xdr:sp macro="" textlink="">
      <xdr:nvSpPr>
        <xdr:cNvPr id="353" name="Rectangle 352"/>
        <xdr:cNvSpPr/>
      </xdr:nvSpPr>
      <xdr:spPr>
        <a:xfrm>
          <a:off x="13099678" y="7003675"/>
          <a:ext cx="672353" cy="29135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138+122</a:t>
          </a:r>
        </a:p>
      </xdr:txBody>
    </xdr:sp>
    <xdr:clientData/>
  </xdr:twoCellAnchor>
  <xdr:twoCellAnchor>
    <xdr:from>
      <xdr:col>18</xdr:col>
      <xdr:colOff>156884</xdr:colOff>
      <xdr:row>42</xdr:row>
      <xdr:rowOff>56030</xdr:rowOff>
    </xdr:from>
    <xdr:to>
      <xdr:col>19</xdr:col>
      <xdr:colOff>67237</xdr:colOff>
      <xdr:row>43</xdr:row>
      <xdr:rowOff>145677</xdr:rowOff>
    </xdr:to>
    <xdr:sp macro="" textlink="">
      <xdr:nvSpPr>
        <xdr:cNvPr id="354" name="Rectangle 353"/>
        <xdr:cNvSpPr/>
      </xdr:nvSpPr>
      <xdr:spPr>
        <a:xfrm>
          <a:off x="12348884" y="8057030"/>
          <a:ext cx="672353" cy="28014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156+699</a:t>
          </a:r>
        </a:p>
      </xdr:txBody>
    </xdr:sp>
    <xdr:clientData/>
  </xdr:twoCellAnchor>
  <xdr:twoCellAnchor>
    <xdr:from>
      <xdr:col>18</xdr:col>
      <xdr:colOff>123267</xdr:colOff>
      <xdr:row>56</xdr:row>
      <xdr:rowOff>56030</xdr:rowOff>
    </xdr:from>
    <xdr:to>
      <xdr:col>19</xdr:col>
      <xdr:colOff>33620</xdr:colOff>
      <xdr:row>57</xdr:row>
      <xdr:rowOff>156883</xdr:rowOff>
    </xdr:to>
    <xdr:sp macro="" textlink="">
      <xdr:nvSpPr>
        <xdr:cNvPr id="355" name="Rectangle 354"/>
        <xdr:cNvSpPr/>
      </xdr:nvSpPr>
      <xdr:spPr>
        <a:xfrm>
          <a:off x="13077267" y="10567148"/>
          <a:ext cx="672353" cy="29135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177+774</a:t>
          </a:r>
        </a:p>
      </xdr:txBody>
    </xdr:sp>
    <xdr:clientData/>
  </xdr:twoCellAnchor>
  <xdr:twoCellAnchor>
    <xdr:from>
      <xdr:col>18</xdr:col>
      <xdr:colOff>145678</xdr:colOff>
      <xdr:row>60</xdr:row>
      <xdr:rowOff>44816</xdr:rowOff>
    </xdr:from>
    <xdr:to>
      <xdr:col>19</xdr:col>
      <xdr:colOff>56031</xdr:colOff>
      <xdr:row>61</xdr:row>
      <xdr:rowOff>134463</xdr:rowOff>
    </xdr:to>
    <xdr:sp macro="" textlink="">
      <xdr:nvSpPr>
        <xdr:cNvPr id="356" name="Rectangle 355"/>
        <xdr:cNvSpPr/>
      </xdr:nvSpPr>
      <xdr:spPr>
        <a:xfrm>
          <a:off x="13099678" y="11340345"/>
          <a:ext cx="672353" cy="28014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183+366</a:t>
          </a:r>
        </a:p>
      </xdr:txBody>
    </xdr:sp>
    <xdr:clientData/>
  </xdr:twoCellAnchor>
  <xdr:twoCellAnchor>
    <xdr:from>
      <xdr:col>18</xdr:col>
      <xdr:colOff>134472</xdr:colOff>
      <xdr:row>68</xdr:row>
      <xdr:rowOff>78438</xdr:rowOff>
    </xdr:from>
    <xdr:to>
      <xdr:col>19</xdr:col>
      <xdr:colOff>44825</xdr:colOff>
      <xdr:row>69</xdr:row>
      <xdr:rowOff>179291</xdr:rowOff>
    </xdr:to>
    <xdr:sp macro="" textlink="">
      <xdr:nvSpPr>
        <xdr:cNvPr id="357" name="Rectangle 356"/>
        <xdr:cNvSpPr/>
      </xdr:nvSpPr>
      <xdr:spPr>
        <a:xfrm>
          <a:off x="13088472" y="12920379"/>
          <a:ext cx="672353" cy="29135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209+546</a:t>
          </a:r>
        </a:p>
      </xdr:txBody>
    </xdr:sp>
    <xdr:clientData/>
  </xdr:twoCellAnchor>
  <xdr:twoCellAnchor>
    <xdr:from>
      <xdr:col>17</xdr:col>
      <xdr:colOff>616330</xdr:colOff>
      <xdr:row>54</xdr:row>
      <xdr:rowOff>67234</xdr:rowOff>
    </xdr:from>
    <xdr:to>
      <xdr:col>18</xdr:col>
      <xdr:colOff>526683</xdr:colOff>
      <xdr:row>55</xdr:row>
      <xdr:rowOff>156881</xdr:rowOff>
    </xdr:to>
    <xdr:sp macro="" textlink="">
      <xdr:nvSpPr>
        <xdr:cNvPr id="358" name="Rectangle 357"/>
        <xdr:cNvSpPr/>
      </xdr:nvSpPr>
      <xdr:spPr>
        <a:xfrm>
          <a:off x="12046330" y="9973234"/>
          <a:ext cx="672353" cy="28014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184+426</a:t>
          </a:r>
        </a:p>
      </xdr:txBody>
    </xdr:sp>
    <xdr:clientData/>
  </xdr:twoCellAnchor>
  <xdr:twoCellAnchor>
    <xdr:from>
      <xdr:col>16</xdr:col>
      <xdr:colOff>112060</xdr:colOff>
      <xdr:row>49</xdr:row>
      <xdr:rowOff>100856</xdr:rowOff>
    </xdr:from>
    <xdr:to>
      <xdr:col>17</xdr:col>
      <xdr:colOff>22413</xdr:colOff>
      <xdr:row>52</xdr:row>
      <xdr:rowOff>3</xdr:rowOff>
    </xdr:to>
    <xdr:sp macro="" textlink="">
      <xdr:nvSpPr>
        <xdr:cNvPr id="360" name="Rectangle 359"/>
        <xdr:cNvSpPr/>
      </xdr:nvSpPr>
      <xdr:spPr>
        <a:xfrm>
          <a:off x="10780060" y="9244856"/>
          <a:ext cx="672353" cy="28014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162+985</a:t>
          </a:r>
        </a:p>
      </xdr:txBody>
    </xdr:sp>
    <xdr:clientData/>
  </xdr:twoCellAnchor>
  <xdr:twoCellAnchor>
    <xdr:from>
      <xdr:col>14</xdr:col>
      <xdr:colOff>627534</xdr:colOff>
      <xdr:row>56</xdr:row>
      <xdr:rowOff>112059</xdr:rowOff>
    </xdr:from>
    <xdr:to>
      <xdr:col>15</xdr:col>
      <xdr:colOff>537887</xdr:colOff>
      <xdr:row>58</xdr:row>
      <xdr:rowOff>0</xdr:rowOff>
    </xdr:to>
    <xdr:sp macro="" textlink="">
      <xdr:nvSpPr>
        <xdr:cNvPr id="365" name="Rectangle 364"/>
        <xdr:cNvSpPr/>
      </xdr:nvSpPr>
      <xdr:spPr>
        <a:xfrm>
          <a:off x="11295534" y="11149853"/>
          <a:ext cx="672353" cy="28014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152+138</a:t>
          </a:r>
        </a:p>
      </xdr:txBody>
    </xdr:sp>
    <xdr:clientData/>
  </xdr:twoCellAnchor>
  <xdr:twoCellAnchor>
    <xdr:from>
      <xdr:col>13</xdr:col>
      <xdr:colOff>67236</xdr:colOff>
      <xdr:row>52</xdr:row>
      <xdr:rowOff>33620</xdr:rowOff>
    </xdr:from>
    <xdr:to>
      <xdr:col>13</xdr:col>
      <xdr:colOff>739589</xdr:colOff>
      <xdr:row>53</xdr:row>
      <xdr:rowOff>123267</xdr:rowOff>
    </xdr:to>
    <xdr:sp macro="" textlink="">
      <xdr:nvSpPr>
        <xdr:cNvPr id="366" name="Rectangle 365"/>
        <xdr:cNvSpPr/>
      </xdr:nvSpPr>
      <xdr:spPr>
        <a:xfrm>
          <a:off x="8449236" y="9558620"/>
          <a:ext cx="672353" cy="28014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122+603</a:t>
          </a:r>
        </a:p>
      </xdr:txBody>
    </xdr:sp>
    <xdr:clientData/>
  </xdr:twoCellAnchor>
  <xdr:twoCellAnchor>
    <xdr:from>
      <xdr:col>11</xdr:col>
      <xdr:colOff>683564</xdr:colOff>
      <xdr:row>57</xdr:row>
      <xdr:rowOff>156882</xdr:rowOff>
    </xdr:from>
    <xdr:to>
      <xdr:col>12</xdr:col>
      <xdr:colOff>593917</xdr:colOff>
      <xdr:row>59</xdr:row>
      <xdr:rowOff>56029</xdr:rowOff>
    </xdr:to>
    <xdr:sp macro="" textlink="">
      <xdr:nvSpPr>
        <xdr:cNvPr id="367" name="Rectangle 366"/>
        <xdr:cNvSpPr/>
      </xdr:nvSpPr>
      <xdr:spPr>
        <a:xfrm>
          <a:off x="9065564" y="11396382"/>
          <a:ext cx="672353" cy="30255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108+777</a:t>
          </a:r>
        </a:p>
      </xdr:txBody>
    </xdr:sp>
    <xdr:clientData/>
  </xdr:twoCellAnchor>
  <xdr:twoCellAnchor>
    <xdr:from>
      <xdr:col>10</xdr:col>
      <xdr:colOff>470652</xdr:colOff>
      <xdr:row>54</xdr:row>
      <xdr:rowOff>22410</xdr:rowOff>
    </xdr:from>
    <xdr:to>
      <xdr:col>11</xdr:col>
      <xdr:colOff>381005</xdr:colOff>
      <xdr:row>55</xdr:row>
      <xdr:rowOff>123263</xdr:rowOff>
    </xdr:to>
    <xdr:sp macro="" textlink="">
      <xdr:nvSpPr>
        <xdr:cNvPr id="368" name="Rectangle 367"/>
        <xdr:cNvSpPr/>
      </xdr:nvSpPr>
      <xdr:spPr>
        <a:xfrm>
          <a:off x="8090652" y="10679204"/>
          <a:ext cx="672353" cy="29135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103+889</a:t>
          </a:r>
        </a:p>
      </xdr:txBody>
    </xdr:sp>
    <xdr:clientData/>
  </xdr:twoCellAnchor>
  <xdr:twoCellAnchor>
    <xdr:from>
      <xdr:col>10</xdr:col>
      <xdr:colOff>56030</xdr:colOff>
      <xdr:row>61</xdr:row>
      <xdr:rowOff>44826</xdr:rowOff>
    </xdr:from>
    <xdr:to>
      <xdr:col>10</xdr:col>
      <xdr:colOff>728383</xdr:colOff>
      <xdr:row>62</xdr:row>
      <xdr:rowOff>145679</xdr:rowOff>
    </xdr:to>
    <xdr:sp macro="" textlink="">
      <xdr:nvSpPr>
        <xdr:cNvPr id="369" name="Rectangle 368"/>
        <xdr:cNvSpPr/>
      </xdr:nvSpPr>
      <xdr:spPr>
        <a:xfrm>
          <a:off x="7676030" y="12079944"/>
          <a:ext cx="672353" cy="29135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223+228</a:t>
          </a:r>
        </a:p>
      </xdr:txBody>
    </xdr:sp>
    <xdr:clientData/>
  </xdr:twoCellAnchor>
  <xdr:twoCellAnchor>
    <xdr:from>
      <xdr:col>10</xdr:col>
      <xdr:colOff>56030</xdr:colOff>
      <xdr:row>64</xdr:row>
      <xdr:rowOff>44827</xdr:rowOff>
    </xdr:from>
    <xdr:to>
      <xdr:col>10</xdr:col>
      <xdr:colOff>728383</xdr:colOff>
      <xdr:row>65</xdr:row>
      <xdr:rowOff>156885</xdr:rowOff>
    </xdr:to>
    <xdr:sp macro="" textlink="">
      <xdr:nvSpPr>
        <xdr:cNvPr id="375" name="Rectangle 374"/>
        <xdr:cNvSpPr/>
      </xdr:nvSpPr>
      <xdr:spPr>
        <a:xfrm>
          <a:off x="7676030" y="12673856"/>
          <a:ext cx="672353" cy="30255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227+460</a:t>
          </a:r>
        </a:p>
      </xdr:txBody>
    </xdr:sp>
    <xdr:clientData/>
  </xdr:twoCellAnchor>
  <xdr:twoCellAnchor>
    <xdr:from>
      <xdr:col>10</xdr:col>
      <xdr:colOff>100853</xdr:colOff>
      <xdr:row>69</xdr:row>
      <xdr:rowOff>78437</xdr:rowOff>
    </xdr:from>
    <xdr:to>
      <xdr:col>11</xdr:col>
      <xdr:colOff>11206</xdr:colOff>
      <xdr:row>70</xdr:row>
      <xdr:rowOff>156878</xdr:rowOff>
    </xdr:to>
    <xdr:sp macro="" textlink="">
      <xdr:nvSpPr>
        <xdr:cNvPr id="384" name="Rectangle 383"/>
        <xdr:cNvSpPr/>
      </xdr:nvSpPr>
      <xdr:spPr>
        <a:xfrm>
          <a:off x="7720853" y="13682378"/>
          <a:ext cx="672353" cy="28014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241+118</a:t>
          </a:r>
        </a:p>
      </xdr:txBody>
    </xdr:sp>
    <xdr:clientData/>
  </xdr:twoCellAnchor>
  <xdr:twoCellAnchor>
    <xdr:from>
      <xdr:col>8</xdr:col>
      <xdr:colOff>336182</xdr:colOff>
      <xdr:row>77</xdr:row>
      <xdr:rowOff>33618</xdr:rowOff>
    </xdr:from>
    <xdr:to>
      <xdr:col>9</xdr:col>
      <xdr:colOff>246535</xdr:colOff>
      <xdr:row>78</xdr:row>
      <xdr:rowOff>123265</xdr:rowOff>
    </xdr:to>
    <xdr:sp macro="" textlink="">
      <xdr:nvSpPr>
        <xdr:cNvPr id="385" name="Rectangle 384"/>
        <xdr:cNvSpPr/>
      </xdr:nvSpPr>
      <xdr:spPr>
        <a:xfrm>
          <a:off x="6432182" y="15195177"/>
          <a:ext cx="672353" cy="28014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272+020</a:t>
          </a:r>
        </a:p>
      </xdr:txBody>
    </xdr:sp>
    <xdr:clientData/>
  </xdr:twoCellAnchor>
  <xdr:twoCellAnchor>
    <xdr:from>
      <xdr:col>8</xdr:col>
      <xdr:colOff>369795</xdr:colOff>
      <xdr:row>80</xdr:row>
      <xdr:rowOff>56030</xdr:rowOff>
    </xdr:from>
    <xdr:to>
      <xdr:col>9</xdr:col>
      <xdr:colOff>280148</xdr:colOff>
      <xdr:row>81</xdr:row>
      <xdr:rowOff>156883</xdr:rowOff>
    </xdr:to>
    <xdr:sp macro="" textlink="">
      <xdr:nvSpPr>
        <xdr:cNvPr id="387" name="Rectangle 386"/>
        <xdr:cNvSpPr/>
      </xdr:nvSpPr>
      <xdr:spPr>
        <a:xfrm>
          <a:off x="6465795" y="15811501"/>
          <a:ext cx="672353" cy="29135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278+658</a:t>
          </a:r>
        </a:p>
      </xdr:txBody>
    </xdr:sp>
    <xdr:clientData/>
  </xdr:twoCellAnchor>
  <xdr:twoCellAnchor>
    <xdr:from>
      <xdr:col>8</xdr:col>
      <xdr:colOff>369782</xdr:colOff>
      <xdr:row>85</xdr:row>
      <xdr:rowOff>33618</xdr:rowOff>
    </xdr:from>
    <xdr:to>
      <xdr:col>9</xdr:col>
      <xdr:colOff>280135</xdr:colOff>
      <xdr:row>86</xdr:row>
      <xdr:rowOff>134471</xdr:rowOff>
    </xdr:to>
    <xdr:sp macro="" textlink="">
      <xdr:nvSpPr>
        <xdr:cNvPr id="395" name="Rectangle 394"/>
        <xdr:cNvSpPr/>
      </xdr:nvSpPr>
      <xdr:spPr>
        <a:xfrm>
          <a:off x="6465782" y="16764000"/>
          <a:ext cx="672353" cy="29135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 295+768</a:t>
          </a:r>
        </a:p>
      </xdr:txBody>
    </xdr:sp>
    <xdr:clientData/>
  </xdr:twoCellAnchor>
  <xdr:twoCellAnchor>
    <xdr:from>
      <xdr:col>10</xdr:col>
      <xdr:colOff>123266</xdr:colOff>
      <xdr:row>88</xdr:row>
      <xdr:rowOff>44818</xdr:rowOff>
    </xdr:from>
    <xdr:to>
      <xdr:col>11</xdr:col>
      <xdr:colOff>33619</xdr:colOff>
      <xdr:row>89</xdr:row>
      <xdr:rowOff>134465</xdr:rowOff>
    </xdr:to>
    <xdr:sp macro="" textlink="">
      <xdr:nvSpPr>
        <xdr:cNvPr id="402" name="Rectangle 401"/>
        <xdr:cNvSpPr/>
      </xdr:nvSpPr>
      <xdr:spPr>
        <a:xfrm>
          <a:off x="7743266" y="17357906"/>
          <a:ext cx="672353" cy="28014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301+405</a:t>
          </a:r>
        </a:p>
      </xdr:txBody>
    </xdr:sp>
    <xdr:clientData/>
  </xdr:twoCellAnchor>
  <xdr:twoCellAnchor>
    <xdr:from>
      <xdr:col>8</xdr:col>
      <xdr:colOff>280147</xdr:colOff>
      <xdr:row>93</xdr:row>
      <xdr:rowOff>33617</xdr:rowOff>
    </xdr:from>
    <xdr:to>
      <xdr:col>9</xdr:col>
      <xdr:colOff>190500</xdr:colOff>
      <xdr:row>94</xdr:row>
      <xdr:rowOff>123264</xdr:rowOff>
    </xdr:to>
    <xdr:sp macro="" textlink="">
      <xdr:nvSpPr>
        <xdr:cNvPr id="403" name="Rectangle 402"/>
        <xdr:cNvSpPr/>
      </xdr:nvSpPr>
      <xdr:spPr>
        <a:xfrm>
          <a:off x="6376147" y="18321617"/>
          <a:ext cx="672353" cy="28014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310+882</a:t>
          </a:r>
        </a:p>
      </xdr:txBody>
    </xdr:sp>
    <xdr:clientData/>
  </xdr:twoCellAnchor>
  <xdr:twoCellAnchor>
    <xdr:from>
      <xdr:col>0</xdr:col>
      <xdr:colOff>750794</xdr:colOff>
      <xdr:row>35</xdr:row>
      <xdr:rowOff>11206</xdr:rowOff>
    </xdr:from>
    <xdr:to>
      <xdr:col>9</xdr:col>
      <xdr:colOff>504265</xdr:colOff>
      <xdr:row>65</xdr:row>
      <xdr:rowOff>22412</xdr:rowOff>
    </xdr:to>
    <xdr:grpSp>
      <xdr:nvGrpSpPr>
        <xdr:cNvPr id="9" name="Groupe 8">
          <a:hlinkClick xmlns:r="http://schemas.openxmlformats.org/officeDocument/2006/relationships" r:id="rId10"/>
        </xdr:cNvPr>
        <xdr:cNvGrpSpPr/>
      </xdr:nvGrpSpPr>
      <xdr:grpSpPr>
        <a:xfrm>
          <a:off x="750794" y="6882813"/>
          <a:ext cx="6611471" cy="6066385"/>
          <a:chOff x="750794" y="6846794"/>
          <a:chExt cx="6611471" cy="6006353"/>
        </a:xfrm>
      </xdr:grpSpPr>
      <xdr:cxnSp macro="">
        <xdr:nvCxnSpPr>
          <xdr:cNvPr id="404" name="Connecteur droit 403"/>
          <xdr:cNvCxnSpPr/>
        </xdr:nvCxnSpPr>
        <xdr:spPr>
          <a:xfrm flipH="1" flipV="1">
            <a:off x="762001" y="11351560"/>
            <a:ext cx="6443381" cy="11205"/>
          </a:xfrm>
          <a:prstGeom prst="line">
            <a:avLst/>
          </a:prstGeom>
          <a:ln w="127000">
            <a:solidFill>
              <a:srgbClr val="385D8A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12" name="Connecteur droit 411"/>
          <xdr:cNvCxnSpPr/>
        </xdr:nvCxnSpPr>
        <xdr:spPr>
          <a:xfrm flipH="1" flipV="1">
            <a:off x="750794" y="11497235"/>
            <a:ext cx="6353736" cy="11206"/>
          </a:xfrm>
          <a:prstGeom prst="line">
            <a:avLst/>
          </a:prstGeom>
          <a:ln w="127000">
            <a:solidFill>
              <a:srgbClr val="385D8A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70" name="Connecteur droit 369"/>
          <xdr:cNvCxnSpPr>
            <a:stCxn id="2" idx="3"/>
          </xdr:cNvCxnSpPr>
        </xdr:nvCxnSpPr>
        <xdr:spPr>
          <a:xfrm>
            <a:off x="7295031" y="6925237"/>
            <a:ext cx="67234" cy="5927910"/>
          </a:xfrm>
          <a:prstGeom prst="line">
            <a:avLst/>
          </a:prstGeom>
          <a:ln w="127000">
            <a:solidFill>
              <a:srgbClr val="385D8A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44" name="Connecteur droit 343"/>
          <xdr:cNvCxnSpPr>
            <a:stCxn id="229" idx="3"/>
          </xdr:cNvCxnSpPr>
        </xdr:nvCxnSpPr>
        <xdr:spPr>
          <a:xfrm>
            <a:off x="7149354" y="6846794"/>
            <a:ext cx="67234" cy="5961530"/>
          </a:xfrm>
          <a:prstGeom prst="line">
            <a:avLst/>
          </a:prstGeom>
          <a:ln w="127000">
            <a:solidFill>
              <a:srgbClr val="385D8A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537888</xdr:colOff>
      <xdr:row>55</xdr:row>
      <xdr:rowOff>89650</xdr:rowOff>
    </xdr:from>
    <xdr:to>
      <xdr:col>2</xdr:col>
      <xdr:colOff>448241</xdr:colOff>
      <xdr:row>56</xdr:row>
      <xdr:rowOff>179297</xdr:rowOff>
    </xdr:to>
    <xdr:sp macro="" textlink="">
      <xdr:nvSpPr>
        <xdr:cNvPr id="448" name="Rectangle 447"/>
        <xdr:cNvSpPr/>
      </xdr:nvSpPr>
      <xdr:spPr>
        <a:xfrm>
          <a:off x="1299888" y="9995650"/>
          <a:ext cx="672353" cy="28014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000" b="1">
            <a:solidFill>
              <a:schemeClr val="tx1"/>
            </a:solidFill>
            <a:latin typeface="Arial Narrow" pitchFamily="34" charset="0"/>
          </a:endParaRPr>
        </a:p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61+940</a:t>
          </a:r>
        </a:p>
      </xdr:txBody>
    </xdr:sp>
    <xdr:clientData/>
  </xdr:twoCellAnchor>
  <xdr:twoCellAnchor>
    <xdr:from>
      <xdr:col>1</xdr:col>
      <xdr:colOff>526675</xdr:colOff>
      <xdr:row>59</xdr:row>
      <xdr:rowOff>67244</xdr:rowOff>
    </xdr:from>
    <xdr:to>
      <xdr:col>2</xdr:col>
      <xdr:colOff>437028</xdr:colOff>
      <xdr:row>60</xdr:row>
      <xdr:rowOff>156891</xdr:rowOff>
    </xdr:to>
    <xdr:sp macro="" textlink="">
      <xdr:nvSpPr>
        <xdr:cNvPr id="449" name="Rectangle 448"/>
        <xdr:cNvSpPr/>
      </xdr:nvSpPr>
      <xdr:spPr>
        <a:xfrm>
          <a:off x="1288675" y="11687744"/>
          <a:ext cx="672353" cy="29135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61+940</a:t>
          </a:r>
        </a:p>
      </xdr:txBody>
    </xdr:sp>
    <xdr:clientData/>
  </xdr:twoCellAnchor>
  <xdr:twoCellAnchor>
    <xdr:from>
      <xdr:col>19</xdr:col>
      <xdr:colOff>444792</xdr:colOff>
      <xdr:row>22</xdr:row>
      <xdr:rowOff>100852</xdr:rowOff>
    </xdr:from>
    <xdr:to>
      <xdr:col>20</xdr:col>
      <xdr:colOff>739585</xdr:colOff>
      <xdr:row>23</xdr:row>
      <xdr:rowOff>183183</xdr:rowOff>
    </xdr:to>
    <xdr:sp macro="" textlink="">
      <xdr:nvSpPr>
        <xdr:cNvPr id="20" name="Pentagone 19"/>
        <xdr:cNvSpPr/>
      </xdr:nvSpPr>
      <xdr:spPr>
        <a:xfrm rot="10800000" flipV="1">
          <a:off x="14160792" y="4347881"/>
          <a:ext cx="1056793" cy="272831"/>
        </a:xfrm>
        <a:prstGeom prst="homePlat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 b="1" u="sng">
              <a:solidFill>
                <a:srgbClr val="FFFF00"/>
              </a:solidFill>
              <a:latin typeface="Arial Narrow" pitchFamily="34" charset="0"/>
            </a:rPr>
            <a:t>A71</a:t>
          </a:r>
        </a:p>
      </xdr:txBody>
    </xdr:sp>
    <xdr:clientData/>
  </xdr:twoCellAnchor>
  <xdr:twoCellAnchor>
    <xdr:from>
      <xdr:col>17</xdr:col>
      <xdr:colOff>313766</xdr:colOff>
      <xdr:row>9</xdr:row>
      <xdr:rowOff>44826</xdr:rowOff>
    </xdr:from>
    <xdr:to>
      <xdr:col>19</xdr:col>
      <xdr:colOff>68955</xdr:colOff>
      <xdr:row>10</xdr:row>
      <xdr:rowOff>154248</xdr:rowOff>
    </xdr:to>
    <xdr:sp macro="" textlink="">
      <xdr:nvSpPr>
        <xdr:cNvPr id="450" name="Pentagone 449"/>
        <xdr:cNvSpPr/>
      </xdr:nvSpPr>
      <xdr:spPr>
        <a:xfrm>
          <a:off x="12505766" y="1759326"/>
          <a:ext cx="1279189" cy="299922"/>
        </a:xfrm>
        <a:prstGeom prst="homePlat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 b="1" u="sng">
              <a:solidFill>
                <a:srgbClr val="FFFF00"/>
              </a:solidFill>
              <a:latin typeface="Arial Narrow" pitchFamily="34" charset="0"/>
            </a:rPr>
            <a:t>A10</a:t>
          </a:r>
        </a:p>
      </xdr:txBody>
    </xdr:sp>
    <xdr:clientData/>
  </xdr:twoCellAnchor>
  <xdr:twoCellAnchor>
    <xdr:from>
      <xdr:col>5</xdr:col>
      <xdr:colOff>414619</xdr:colOff>
      <xdr:row>11</xdr:row>
      <xdr:rowOff>132538</xdr:rowOff>
    </xdr:from>
    <xdr:to>
      <xdr:col>7</xdr:col>
      <xdr:colOff>148807</xdr:colOff>
      <xdr:row>13</xdr:row>
      <xdr:rowOff>49363</xdr:rowOff>
    </xdr:to>
    <xdr:sp macro="" textlink="">
      <xdr:nvSpPr>
        <xdr:cNvPr id="451" name="Pentagone 450"/>
        <xdr:cNvSpPr/>
      </xdr:nvSpPr>
      <xdr:spPr>
        <a:xfrm>
          <a:off x="3462619" y="2239244"/>
          <a:ext cx="1258188" cy="309031"/>
        </a:xfrm>
        <a:prstGeom prst="homePlat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 b="1" u="sng">
              <a:solidFill>
                <a:srgbClr val="FFFF00"/>
              </a:solidFill>
              <a:latin typeface="Arial Narrow" pitchFamily="34" charset="0"/>
            </a:rPr>
            <a:t>A28</a:t>
          </a:r>
        </a:p>
      </xdr:txBody>
    </xdr:sp>
    <xdr:clientData/>
  </xdr:twoCellAnchor>
  <xdr:twoCellAnchor>
    <xdr:from>
      <xdr:col>13</xdr:col>
      <xdr:colOff>687597</xdr:colOff>
      <xdr:row>56</xdr:row>
      <xdr:rowOff>177040</xdr:rowOff>
    </xdr:from>
    <xdr:to>
      <xdr:col>15</xdr:col>
      <xdr:colOff>217148</xdr:colOff>
      <xdr:row>58</xdr:row>
      <xdr:rowOff>69034</xdr:rowOff>
    </xdr:to>
    <xdr:sp macro="" textlink="">
      <xdr:nvSpPr>
        <xdr:cNvPr id="454" name="Pentagone 453"/>
        <xdr:cNvSpPr/>
      </xdr:nvSpPr>
      <xdr:spPr>
        <a:xfrm rot="12532989" flipV="1">
          <a:off x="10593597" y="11226040"/>
          <a:ext cx="1053551" cy="284200"/>
        </a:xfrm>
        <a:prstGeom prst="homePlat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 b="1" u="sng">
              <a:solidFill>
                <a:srgbClr val="FFFF00"/>
              </a:solidFill>
              <a:latin typeface="Arial Narrow" pitchFamily="34" charset="0"/>
            </a:rPr>
            <a:t>A85</a:t>
          </a:r>
        </a:p>
      </xdr:txBody>
    </xdr:sp>
    <xdr:clientData/>
  </xdr:twoCellAnchor>
  <xdr:twoCellAnchor>
    <xdr:from>
      <xdr:col>17</xdr:col>
      <xdr:colOff>638735</xdr:colOff>
      <xdr:row>64</xdr:row>
      <xdr:rowOff>78440</xdr:rowOff>
    </xdr:from>
    <xdr:to>
      <xdr:col>19</xdr:col>
      <xdr:colOff>210587</xdr:colOff>
      <xdr:row>65</xdr:row>
      <xdr:rowOff>179745</xdr:rowOff>
    </xdr:to>
    <xdr:sp macro="" textlink="">
      <xdr:nvSpPr>
        <xdr:cNvPr id="455" name="Pentagone 454"/>
        <xdr:cNvSpPr/>
      </xdr:nvSpPr>
      <xdr:spPr>
        <a:xfrm>
          <a:off x="12830735" y="12147175"/>
          <a:ext cx="1095852" cy="291805"/>
        </a:xfrm>
        <a:prstGeom prst="homePlat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 b="1" u="sng">
              <a:solidFill>
                <a:srgbClr val="FFFF00"/>
              </a:solidFill>
              <a:latin typeface="Arial Narrow" pitchFamily="34" charset="0"/>
            </a:rPr>
            <a:t>A71</a:t>
          </a:r>
        </a:p>
      </xdr:txBody>
    </xdr:sp>
    <xdr:clientData/>
  </xdr:twoCellAnchor>
  <xdr:twoCellAnchor>
    <xdr:from>
      <xdr:col>2</xdr:col>
      <xdr:colOff>735944</xdr:colOff>
      <xdr:row>52</xdr:row>
      <xdr:rowOff>21728</xdr:rowOff>
    </xdr:from>
    <xdr:to>
      <xdr:col>3</xdr:col>
      <xdr:colOff>246754</xdr:colOff>
      <xdr:row>57</xdr:row>
      <xdr:rowOff>44339</xdr:rowOff>
    </xdr:to>
    <xdr:sp macro="" textlink="">
      <xdr:nvSpPr>
        <xdr:cNvPr id="456" name="Pentagone 455"/>
        <xdr:cNvSpPr/>
      </xdr:nvSpPr>
      <xdr:spPr>
        <a:xfrm rot="5642623" flipV="1">
          <a:off x="1891984" y="10643070"/>
          <a:ext cx="1008729" cy="272810"/>
        </a:xfrm>
        <a:prstGeom prst="homePlat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 b="1" u="sng">
              <a:solidFill>
                <a:srgbClr val="FFFF00"/>
              </a:solidFill>
              <a:latin typeface="Arial Narrow" pitchFamily="34" charset="0"/>
            </a:rPr>
            <a:t>A85</a:t>
          </a:r>
        </a:p>
      </xdr:txBody>
    </xdr:sp>
    <xdr:clientData/>
  </xdr:twoCellAnchor>
  <xdr:twoCellAnchor>
    <xdr:from>
      <xdr:col>10</xdr:col>
      <xdr:colOff>11831</xdr:colOff>
      <xdr:row>71</xdr:row>
      <xdr:rowOff>168087</xdr:rowOff>
    </xdr:from>
    <xdr:to>
      <xdr:col>11</xdr:col>
      <xdr:colOff>347380</xdr:colOff>
      <xdr:row>73</xdr:row>
      <xdr:rowOff>67235</xdr:rowOff>
    </xdr:to>
    <xdr:sp macro="" textlink="">
      <xdr:nvSpPr>
        <xdr:cNvPr id="458" name="Pentagone 457"/>
        <xdr:cNvSpPr/>
      </xdr:nvSpPr>
      <xdr:spPr>
        <a:xfrm rot="10800000" flipV="1">
          <a:off x="7631831" y="14175440"/>
          <a:ext cx="1097549" cy="280148"/>
        </a:xfrm>
        <a:prstGeom prst="homePlat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 b="1" u="sng">
              <a:solidFill>
                <a:srgbClr val="FFFF00"/>
              </a:solidFill>
              <a:latin typeface="Arial Narrow" pitchFamily="34" charset="0"/>
            </a:rPr>
            <a:t>A10</a:t>
          </a:r>
        </a:p>
      </xdr:txBody>
    </xdr:sp>
    <xdr:clientData/>
  </xdr:twoCellAnchor>
  <xdr:twoCellAnchor>
    <xdr:from>
      <xdr:col>9</xdr:col>
      <xdr:colOff>750793</xdr:colOff>
      <xdr:row>37</xdr:row>
      <xdr:rowOff>156881</xdr:rowOff>
    </xdr:from>
    <xdr:to>
      <xdr:col>11</xdr:col>
      <xdr:colOff>414617</xdr:colOff>
      <xdr:row>39</xdr:row>
      <xdr:rowOff>34246</xdr:rowOff>
    </xdr:to>
    <xdr:sp macro="" textlink="">
      <xdr:nvSpPr>
        <xdr:cNvPr id="460" name="Pentagone 459"/>
        <xdr:cNvSpPr/>
      </xdr:nvSpPr>
      <xdr:spPr>
        <a:xfrm rot="10800000" flipV="1">
          <a:off x="6846793" y="7384675"/>
          <a:ext cx="1187824" cy="269571"/>
        </a:xfrm>
        <a:prstGeom prst="homePlat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 b="1" u="sng">
              <a:solidFill>
                <a:srgbClr val="FFFF00"/>
              </a:solidFill>
              <a:latin typeface="Arial Narrow" pitchFamily="34" charset="0"/>
            </a:rPr>
            <a:t>A10</a:t>
          </a:r>
        </a:p>
      </xdr:txBody>
    </xdr:sp>
    <xdr:clientData/>
  </xdr:twoCellAnchor>
  <xdr:twoCellAnchor>
    <xdr:from>
      <xdr:col>0</xdr:col>
      <xdr:colOff>78433</xdr:colOff>
      <xdr:row>1</xdr:row>
      <xdr:rowOff>0</xdr:rowOff>
    </xdr:from>
    <xdr:to>
      <xdr:col>6</xdr:col>
      <xdr:colOff>380992</xdr:colOff>
      <xdr:row>21</xdr:row>
      <xdr:rowOff>44824</xdr:rowOff>
    </xdr:to>
    <xdr:grpSp>
      <xdr:nvGrpSpPr>
        <xdr:cNvPr id="24" name="Groupe 23"/>
        <xdr:cNvGrpSpPr/>
      </xdr:nvGrpSpPr>
      <xdr:grpSpPr>
        <a:xfrm>
          <a:off x="78433" y="190500"/>
          <a:ext cx="4874559" cy="3936467"/>
          <a:chOff x="123265" y="190500"/>
          <a:chExt cx="4874559" cy="3854824"/>
        </a:xfrm>
      </xdr:grpSpPr>
      <xdr:pic>
        <xdr:nvPicPr>
          <xdr:cNvPr id="228" name="Picture 52" descr="logo-VINCI-Autoroutes_medium"/>
          <xdr:cNvPicPr>
            <a:picLocks noChangeAspect="1" noChangeArrowheads="1"/>
          </xdr:cNvPicPr>
        </xdr:nvPicPr>
        <xdr:blipFill>
          <a:blip xmlns:r="http://schemas.openxmlformats.org/officeDocument/2006/relationships" r:embed="rId11"/>
          <a:srcRect/>
          <a:stretch>
            <a:fillRect/>
          </a:stretch>
        </xdr:blipFill>
        <xdr:spPr bwMode="auto">
          <a:xfrm>
            <a:off x="1221441" y="1019735"/>
            <a:ext cx="2274793" cy="7381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21" name="Rectangle 20"/>
          <xdr:cNvSpPr/>
        </xdr:nvSpPr>
        <xdr:spPr>
          <a:xfrm>
            <a:off x="134471" y="190500"/>
            <a:ext cx="4863353" cy="773206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2" name="Rectangle 21"/>
          <xdr:cNvSpPr/>
        </xdr:nvSpPr>
        <xdr:spPr>
          <a:xfrm>
            <a:off x="123265" y="190500"/>
            <a:ext cx="1064559" cy="3854824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wordArtVert" rtlCol="0" anchor="ctr"/>
          <a:lstStyle/>
          <a:p>
            <a:pPr algn="l"/>
            <a:r>
              <a:rPr lang="fr-FR" sz="3600" b="1">
                <a:solidFill>
                  <a:srgbClr val="FF0000"/>
                </a:solidFill>
                <a:latin typeface="Arial Narrow" pitchFamily="34" charset="0"/>
              </a:rPr>
              <a:t>MAGECS</a:t>
            </a:r>
          </a:p>
        </xdr:txBody>
      </xdr:sp>
      <xdr:sp macro="" textlink="">
        <xdr:nvSpPr>
          <xdr:cNvPr id="23" name="Rectangle 22"/>
          <xdr:cNvSpPr/>
        </xdr:nvSpPr>
        <xdr:spPr>
          <a:xfrm>
            <a:off x="750793" y="437030"/>
            <a:ext cx="4157383" cy="43703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600">
                <a:latin typeface="Arial Narrow" pitchFamily="34" charset="0"/>
              </a:rPr>
              <a:t>oyen</a:t>
            </a:r>
            <a:r>
              <a:rPr lang="fr-FR" sz="1600" baseline="0">
                <a:latin typeface="Arial Narrow" pitchFamily="34" charset="0"/>
              </a:rPr>
              <a:t> d'aide à la Gestion d'Evènements Contre Sens</a:t>
            </a:r>
            <a:endParaRPr lang="fr-FR" sz="1600">
              <a:latin typeface="Arial Narrow" pitchFamily="34" charset="0"/>
            </a:endParaRPr>
          </a:p>
        </xdr:txBody>
      </xdr:sp>
    </xdr:grpSp>
    <xdr:clientData/>
  </xdr:twoCellAnchor>
  <xdr:twoCellAnchor>
    <xdr:from>
      <xdr:col>20</xdr:col>
      <xdr:colOff>560450</xdr:colOff>
      <xdr:row>12</xdr:row>
      <xdr:rowOff>134315</xdr:rowOff>
    </xdr:from>
    <xdr:to>
      <xdr:col>21</xdr:col>
      <xdr:colOff>728538</xdr:colOff>
      <xdr:row>14</xdr:row>
      <xdr:rowOff>33770</xdr:rowOff>
    </xdr:to>
    <xdr:pic>
      <xdr:nvPicPr>
        <xdr:cNvPr id="335" name="Picture 343" descr="Cofiroute_4c copi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38450" y="2431521"/>
          <a:ext cx="930088" cy="3028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14408</xdr:colOff>
      <xdr:row>4</xdr:row>
      <xdr:rowOff>176093</xdr:rowOff>
    </xdr:from>
    <xdr:to>
      <xdr:col>20</xdr:col>
      <xdr:colOff>123265</xdr:colOff>
      <xdr:row>55</xdr:row>
      <xdr:rowOff>47225</xdr:rowOff>
    </xdr:to>
    <xdr:sp macro="" textlink="">
      <xdr:nvSpPr>
        <xdr:cNvPr id="27" name="Forme libre 26"/>
        <xdr:cNvSpPr/>
      </xdr:nvSpPr>
      <xdr:spPr>
        <a:xfrm>
          <a:off x="1538408" y="938093"/>
          <a:ext cx="13824857" cy="9967632"/>
        </a:xfrm>
        <a:custGeom>
          <a:avLst/>
          <a:gdLst>
            <a:gd name="connsiteX0" fmla="*/ 10069286 w 13824857"/>
            <a:gd name="connsiteY0" fmla="*/ 0 h 9239250"/>
            <a:gd name="connsiteX1" fmla="*/ 13756821 w 13824857"/>
            <a:gd name="connsiteY1" fmla="*/ 13607 h 9239250"/>
            <a:gd name="connsiteX2" fmla="*/ 13824857 w 13824857"/>
            <a:gd name="connsiteY2" fmla="*/ 5660572 h 9239250"/>
            <a:gd name="connsiteX3" fmla="*/ 10531928 w 13824857"/>
            <a:gd name="connsiteY3" fmla="*/ 5701393 h 9239250"/>
            <a:gd name="connsiteX4" fmla="*/ 10518321 w 13824857"/>
            <a:gd name="connsiteY4" fmla="*/ 4109357 h 9239250"/>
            <a:gd name="connsiteX5" fmla="*/ 6463393 w 13824857"/>
            <a:gd name="connsiteY5" fmla="*/ 5946322 h 9239250"/>
            <a:gd name="connsiteX6" fmla="*/ 6463393 w 13824857"/>
            <a:gd name="connsiteY6" fmla="*/ 6368143 h 9239250"/>
            <a:gd name="connsiteX7" fmla="*/ 5129893 w 13824857"/>
            <a:gd name="connsiteY7" fmla="*/ 6381750 h 9239250"/>
            <a:gd name="connsiteX8" fmla="*/ 5184321 w 13824857"/>
            <a:gd name="connsiteY8" fmla="*/ 9239250 h 9239250"/>
            <a:gd name="connsiteX9" fmla="*/ 1700893 w 13824857"/>
            <a:gd name="connsiteY9" fmla="*/ 9212036 h 9239250"/>
            <a:gd name="connsiteX10" fmla="*/ 1768928 w 13824857"/>
            <a:gd name="connsiteY10" fmla="*/ 5796643 h 9239250"/>
            <a:gd name="connsiteX11" fmla="*/ 0 w 13824857"/>
            <a:gd name="connsiteY11" fmla="*/ 1741714 h 9239250"/>
            <a:gd name="connsiteX12" fmla="*/ 2775857 w 13824857"/>
            <a:gd name="connsiteY12" fmla="*/ 421822 h 9239250"/>
            <a:gd name="connsiteX13" fmla="*/ 5007428 w 13824857"/>
            <a:gd name="connsiteY13" fmla="*/ 4395107 h 9239250"/>
            <a:gd name="connsiteX14" fmla="*/ 10246178 w 13824857"/>
            <a:gd name="connsiteY14" fmla="*/ 1823357 h 9239250"/>
            <a:gd name="connsiteX15" fmla="*/ 10069286 w 13824857"/>
            <a:gd name="connsiteY15" fmla="*/ 0 h 92392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</a:cxnLst>
          <a:rect l="l" t="t" r="r" b="b"/>
          <a:pathLst>
            <a:path w="13824857" h="9239250">
              <a:moveTo>
                <a:pt x="10069286" y="0"/>
              </a:moveTo>
              <a:lnTo>
                <a:pt x="13756821" y="13607"/>
              </a:lnTo>
              <a:lnTo>
                <a:pt x="13824857" y="5660572"/>
              </a:lnTo>
              <a:lnTo>
                <a:pt x="10531928" y="5701393"/>
              </a:lnTo>
              <a:lnTo>
                <a:pt x="10518321" y="4109357"/>
              </a:lnTo>
              <a:lnTo>
                <a:pt x="6463393" y="5946322"/>
              </a:lnTo>
              <a:lnTo>
                <a:pt x="6463393" y="6368143"/>
              </a:lnTo>
              <a:lnTo>
                <a:pt x="5129893" y="6381750"/>
              </a:lnTo>
              <a:lnTo>
                <a:pt x="5184321" y="9239250"/>
              </a:lnTo>
              <a:lnTo>
                <a:pt x="1700893" y="9212036"/>
              </a:lnTo>
              <a:lnTo>
                <a:pt x="1768928" y="5796643"/>
              </a:lnTo>
              <a:lnTo>
                <a:pt x="0" y="1741714"/>
              </a:lnTo>
              <a:lnTo>
                <a:pt x="2775857" y="421822"/>
              </a:lnTo>
              <a:lnTo>
                <a:pt x="5007428" y="4395107"/>
              </a:lnTo>
              <a:lnTo>
                <a:pt x="10246178" y="1823357"/>
              </a:lnTo>
              <a:lnTo>
                <a:pt x="10069286" y="0"/>
              </a:lnTo>
              <a:close/>
            </a:path>
          </a:pathLst>
        </a:cu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672353</xdr:colOff>
      <xdr:row>55</xdr:row>
      <xdr:rowOff>190499</xdr:rowOff>
    </xdr:from>
    <xdr:to>
      <xdr:col>7</xdr:col>
      <xdr:colOff>680357</xdr:colOff>
      <xdr:row>59</xdr:row>
      <xdr:rowOff>68036</xdr:rowOff>
    </xdr:to>
    <xdr:cxnSp macro="">
      <xdr:nvCxnSpPr>
        <xdr:cNvPr id="376" name="Connecteur droit 375"/>
        <xdr:cNvCxnSpPr/>
      </xdr:nvCxnSpPr>
      <xdr:spPr>
        <a:xfrm>
          <a:off x="6006353" y="11117035"/>
          <a:ext cx="8004" cy="680358"/>
        </a:xfrm>
        <a:prstGeom prst="line">
          <a:avLst/>
        </a:prstGeom>
        <a:ln w="5080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347382</xdr:colOff>
      <xdr:row>59</xdr:row>
      <xdr:rowOff>16008</xdr:rowOff>
    </xdr:from>
    <xdr:to>
      <xdr:col>8</xdr:col>
      <xdr:colOff>257735</xdr:colOff>
      <xdr:row>60</xdr:row>
      <xdr:rowOff>119262</xdr:rowOff>
    </xdr:to>
    <xdr:sp macro="" textlink="">
      <xdr:nvSpPr>
        <xdr:cNvPr id="396" name="Rectangle 395"/>
        <xdr:cNvSpPr/>
      </xdr:nvSpPr>
      <xdr:spPr>
        <a:xfrm>
          <a:off x="5681382" y="11745365"/>
          <a:ext cx="672353" cy="30736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100+000</a:t>
          </a:r>
        </a:p>
      </xdr:txBody>
    </xdr:sp>
    <xdr:clientData/>
  </xdr:twoCellAnchor>
  <xdr:twoCellAnchor>
    <xdr:from>
      <xdr:col>18</xdr:col>
      <xdr:colOff>728382</xdr:colOff>
      <xdr:row>30</xdr:row>
      <xdr:rowOff>11202</xdr:rowOff>
    </xdr:from>
    <xdr:to>
      <xdr:col>19</xdr:col>
      <xdr:colOff>753595</xdr:colOff>
      <xdr:row>30</xdr:row>
      <xdr:rowOff>26891</xdr:rowOff>
    </xdr:to>
    <xdr:cxnSp macro="">
      <xdr:nvCxnSpPr>
        <xdr:cNvPr id="439" name="Connecteur droit 438"/>
        <xdr:cNvCxnSpPr/>
      </xdr:nvCxnSpPr>
      <xdr:spPr>
        <a:xfrm flipH="1">
          <a:off x="13682382" y="5759820"/>
          <a:ext cx="787213" cy="15689"/>
        </a:xfrm>
        <a:prstGeom prst="line">
          <a:avLst/>
        </a:prstGeom>
        <a:ln w="635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728383</xdr:colOff>
      <xdr:row>37</xdr:row>
      <xdr:rowOff>11215</xdr:rowOff>
    </xdr:from>
    <xdr:to>
      <xdr:col>19</xdr:col>
      <xdr:colOff>753596</xdr:colOff>
      <xdr:row>37</xdr:row>
      <xdr:rowOff>26904</xdr:rowOff>
    </xdr:to>
    <xdr:cxnSp macro="">
      <xdr:nvCxnSpPr>
        <xdr:cNvPr id="440" name="Connecteur droit 439"/>
        <xdr:cNvCxnSpPr/>
      </xdr:nvCxnSpPr>
      <xdr:spPr>
        <a:xfrm flipH="1">
          <a:off x="13682383" y="7115744"/>
          <a:ext cx="787213" cy="15689"/>
        </a:xfrm>
        <a:prstGeom prst="line">
          <a:avLst/>
        </a:prstGeom>
        <a:ln w="63500"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728382</xdr:colOff>
      <xdr:row>43</xdr:row>
      <xdr:rowOff>11217</xdr:rowOff>
    </xdr:from>
    <xdr:to>
      <xdr:col>19</xdr:col>
      <xdr:colOff>753595</xdr:colOff>
      <xdr:row>43</xdr:row>
      <xdr:rowOff>26906</xdr:rowOff>
    </xdr:to>
    <xdr:cxnSp macro="">
      <xdr:nvCxnSpPr>
        <xdr:cNvPr id="443" name="Connecteur droit 442"/>
        <xdr:cNvCxnSpPr/>
      </xdr:nvCxnSpPr>
      <xdr:spPr>
        <a:xfrm flipH="1">
          <a:off x="13682382" y="8281158"/>
          <a:ext cx="787213" cy="15689"/>
        </a:xfrm>
        <a:prstGeom prst="line">
          <a:avLst/>
        </a:prstGeom>
        <a:ln w="63500"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728383</xdr:colOff>
      <xdr:row>12</xdr:row>
      <xdr:rowOff>22384</xdr:rowOff>
    </xdr:from>
    <xdr:to>
      <xdr:col>19</xdr:col>
      <xdr:colOff>753596</xdr:colOff>
      <xdr:row>12</xdr:row>
      <xdr:rowOff>38073</xdr:rowOff>
    </xdr:to>
    <xdr:cxnSp macro="">
      <xdr:nvCxnSpPr>
        <xdr:cNvPr id="444" name="Connecteur droit 443"/>
        <xdr:cNvCxnSpPr/>
      </xdr:nvCxnSpPr>
      <xdr:spPr>
        <a:xfrm flipH="1">
          <a:off x="13682383" y="2319590"/>
          <a:ext cx="787213" cy="15689"/>
        </a:xfrm>
        <a:prstGeom prst="line">
          <a:avLst/>
        </a:prstGeom>
        <a:ln w="635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582706</xdr:colOff>
      <xdr:row>23</xdr:row>
      <xdr:rowOff>112059</xdr:rowOff>
    </xdr:from>
    <xdr:to>
      <xdr:col>16</xdr:col>
      <xdr:colOff>190499</xdr:colOff>
      <xdr:row>26</xdr:row>
      <xdr:rowOff>190503</xdr:rowOff>
    </xdr:to>
    <xdr:cxnSp macro="">
      <xdr:nvCxnSpPr>
        <xdr:cNvPr id="452" name="Connecteur droit 451"/>
        <xdr:cNvCxnSpPr/>
      </xdr:nvCxnSpPr>
      <xdr:spPr>
        <a:xfrm flipH="1" flipV="1">
          <a:off x="11250706" y="4549588"/>
          <a:ext cx="369793" cy="661150"/>
        </a:xfrm>
        <a:prstGeom prst="line">
          <a:avLst/>
        </a:prstGeom>
        <a:ln w="63500">
          <a:solidFill>
            <a:schemeClr val="accent5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257736</xdr:colOff>
      <xdr:row>26</xdr:row>
      <xdr:rowOff>22412</xdr:rowOff>
    </xdr:from>
    <xdr:to>
      <xdr:col>14</xdr:col>
      <xdr:colOff>661147</xdr:colOff>
      <xdr:row>30</xdr:row>
      <xdr:rowOff>0</xdr:rowOff>
    </xdr:to>
    <xdr:cxnSp macro="">
      <xdr:nvCxnSpPr>
        <xdr:cNvPr id="459" name="Connecteur droit 458"/>
        <xdr:cNvCxnSpPr/>
      </xdr:nvCxnSpPr>
      <xdr:spPr>
        <a:xfrm flipH="1" flipV="1">
          <a:off x="10163736" y="5065059"/>
          <a:ext cx="403411" cy="773206"/>
        </a:xfrm>
        <a:prstGeom prst="line">
          <a:avLst/>
        </a:prstGeom>
        <a:ln w="63500">
          <a:solidFill>
            <a:schemeClr val="accent5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515471</xdr:colOff>
      <xdr:row>27</xdr:row>
      <xdr:rowOff>78440</xdr:rowOff>
    </xdr:from>
    <xdr:to>
      <xdr:col>13</xdr:col>
      <xdr:colOff>156882</xdr:colOff>
      <xdr:row>31</xdr:row>
      <xdr:rowOff>78440</xdr:rowOff>
    </xdr:to>
    <xdr:cxnSp macro="">
      <xdr:nvCxnSpPr>
        <xdr:cNvPr id="461" name="Connecteur droit 460"/>
        <xdr:cNvCxnSpPr/>
      </xdr:nvCxnSpPr>
      <xdr:spPr>
        <a:xfrm flipH="1" flipV="1">
          <a:off x="8897471" y="5345205"/>
          <a:ext cx="403411" cy="795617"/>
        </a:xfrm>
        <a:prstGeom prst="line">
          <a:avLst/>
        </a:prstGeom>
        <a:ln w="63500">
          <a:solidFill>
            <a:schemeClr val="accent5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717176</xdr:colOff>
      <xdr:row>22</xdr:row>
      <xdr:rowOff>123265</xdr:rowOff>
    </xdr:from>
    <xdr:to>
      <xdr:col>15</xdr:col>
      <xdr:colOff>315483</xdr:colOff>
      <xdr:row>24</xdr:row>
      <xdr:rowOff>42187</xdr:rowOff>
    </xdr:to>
    <xdr:sp macro="" textlink="">
      <xdr:nvSpPr>
        <xdr:cNvPr id="462" name="Pentagone 461"/>
        <xdr:cNvSpPr/>
      </xdr:nvSpPr>
      <xdr:spPr>
        <a:xfrm rot="1998112">
          <a:off x="9861176" y="4370294"/>
          <a:ext cx="1122307" cy="299922"/>
        </a:xfrm>
        <a:prstGeom prst="homePlat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 b="1" u="sng">
              <a:solidFill>
                <a:srgbClr val="FFFF00"/>
              </a:solidFill>
              <a:latin typeface="Arial Narrow" pitchFamily="34" charset="0"/>
            </a:rPr>
            <a:t>A10</a:t>
          </a:r>
        </a:p>
      </xdr:txBody>
    </xdr:sp>
    <xdr:clientData/>
  </xdr:twoCellAnchor>
  <xdr:twoCellAnchor>
    <xdr:from>
      <xdr:col>19</xdr:col>
      <xdr:colOff>0</xdr:colOff>
      <xdr:row>61</xdr:row>
      <xdr:rowOff>7</xdr:rowOff>
    </xdr:from>
    <xdr:to>
      <xdr:col>19</xdr:col>
      <xdr:colOff>739589</xdr:colOff>
      <xdr:row>61</xdr:row>
      <xdr:rowOff>8</xdr:rowOff>
    </xdr:to>
    <xdr:cxnSp macro="">
      <xdr:nvCxnSpPr>
        <xdr:cNvPr id="463" name="Connecteur droit 462"/>
        <xdr:cNvCxnSpPr/>
      </xdr:nvCxnSpPr>
      <xdr:spPr>
        <a:xfrm flipH="1" flipV="1">
          <a:off x="13716000" y="11486036"/>
          <a:ext cx="739589" cy="1"/>
        </a:xfrm>
        <a:prstGeom prst="line">
          <a:avLst/>
        </a:prstGeom>
        <a:ln w="63500"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69</xdr:row>
      <xdr:rowOff>22427</xdr:rowOff>
    </xdr:from>
    <xdr:to>
      <xdr:col>19</xdr:col>
      <xdr:colOff>739589</xdr:colOff>
      <xdr:row>69</xdr:row>
      <xdr:rowOff>22428</xdr:rowOff>
    </xdr:to>
    <xdr:cxnSp macro="">
      <xdr:nvCxnSpPr>
        <xdr:cNvPr id="464" name="Connecteur droit 463"/>
        <xdr:cNvCxnSpPr/>
      </xdr:nvCxnSpPr>
      <xdr:spPr>
        <a:xfrm flipH="1" flipV="1">
          <a:off x="13716000" y="13054868"/>
          <a:ext cx="739589" cy="1"/>
        </a:xfrm>
        <a:prstGeom prst="line">
          <a:avLst/>
        </a:prstGeom>
        <a:ln w="63500"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56029</xdr:colOff>
      <xdr:row>72</xdr:row>
      <xdr:rowOff>112066</xdr:rowOff>
    </xdr:from>
    <xdr:to>
      <xdr:col>18</xdr:col>
      <xdr:colOff>224117</xdr:colOff>
      <xdr:row>72</xdr:row>
      <xdr:rowOff>112068</xdr:rowOff>
    </xdr:to>
    <xdr:cxnSp macro="">
      <xdr:nvCxnSpPr>
        <xdr:cNvPr id="466" name="Connecteur droit 465"/>
        <xdr:cNvCxnSpPr/>
      </xdr:nvCxnSpPr>
      <xdr:spPr>
        <a:xfrm flipH="1" flipV="1">
          <a:off x="11486029" y="13727213"/>
          <a:ext cx="1692088" cy="2"/>
        </a:xfrm>
        <a:prstGeom prst="line">
          <a:avLst/>
        </a:prstGeom>
        <a:ln w="63500">
          <a:solidFill>
            <a:srgbClr val="FF0000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78440</xdr:colOff>
      <xdr:row>70</xdr:row>
      <xdr:rowOff>123265</xdr:rowOff>
    </xdr:from>
    <xdr:to>
      <xdr:col>17</xdr:col>
      <xdr:colOff>593912</xdr:colOff>
      <xdr:row>72</xdr:row>
      <xdr:rowOff>45138</xdr:rowOff>
    </xdr:to>
    <xdr:pic>
      <xdr:nvPicPr>
        <xdr:cNvPr id="467" name="Picture 343" descr="Cofiroute_4c copi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8440" y="13357412"/>
          <a:ext cx="1277472" cy="3028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18</xdr:col>
      <xdr:colOff>313765</xdr:colOff>
      <xdr:row>69</xdr:row>
      <xdr:rowOff>168088</xdr:rowOff>
    </xdr:from>
    <xdr:to>
      <xdr:col>18</xdr:col>
      <xdr:colOff>739588</xdr:colOff>
      <xdr:row>72</xdr:row>
      <xdr:rowOff>67235</xdr:rowOff>
    </xdr:to>
    <xdr:cxnSp macro="">
      <xdr:nvCxnSpPr>
        <xdr:cNvPr id="71" name="Connecteur droit avec flèche 70"/>
        <xdr:cNvCxnSpPr/>
      </xdr:nvCxnSpPr>
      <xdr:spPr>
        <a:xfrm flipV="1">
          <a:off x="13267765" y="13200529"/>
          <a:ext cx="425823" cy="481853"/>
        </a:xfrm>
        <a:prstGeom prst="straightConnector1">
          <a:avLst/>
        </a:prstGeom>
        <a:ln w="25400">
          <a:solidFill>
            <a:srgbClr val="FF0000"/>
          </a:solidFill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728382</xdr:colOff>
      <xdr:row>69</xdr:row>
      <xdr:rowOff>112059</xdr:rowOff>
    </xdr:from>
    <xdr:to>
      <xdr:col>19</xdr:col>
      <xdr:colOff>739588</xdr:colOff>
      <xdr:row>69</xdr:row>
      <xdr:rowOff>123265</xdr:rowOff>
    </xdr:to>
    <xdr:cxnSp macro="">
      <xdr:nvCxnSpPr>
        <xdr:cNvPr id="468" name="Connecteur droit 467"/>
        <xdr:cNvCxnSpPr/>
      </xdr:nvCxnSpPr>
      <xdr:spPr>
        <a:xfrm flipH="1">
          <a:off x="13682382" y="13144500"/>
          <a:ext cx="773206" cy="11206"/>
        </a:xfrm>
        <a:prstGeom prst="line">
          <a:avLst/>
        </a:prstGeom>
        <a:ln w="63500">
          <a:solidFill>
            <a:srgbClr val="FF0000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437031</xdr:colOff>
      <xdr:row>97</xdr:row>
      <xdr:rowOff>56029</xdr:rowOff>
    </xdr:from>
    <xdr:to>
      <xdr:col>7</xdr:col>
      <xdr:colOff>414617</xdr:colOff>
      <xdr:row>97</xdr:row>
      <xdr:rowOff>67235</xdr:rowOff>
    </xdr:to>
    <xdr:cxnSp macro="">
      <xdr:nvCxnSpPr>
        <xdr:cNvPr id="469" name="Connecteur droit 468"/>
        <xdr:cNvCxnSpPr/>
      </xdr:nvCxnSpPr>
      <xdr:spPr>
        <a:xfrm flipH="1" flipV="1">
          <a:off x="4247031" y="19139647"/>
          <a:ext cx="1501586" cy="11206"/>
        </a:xfrm>
        <a:prstGeom prst="line">
          <a:avLst/>
        </a:prstGeom>
        <a:ln w="63500">
          <a:solidFill>
            <a:srgbClr val="FF0000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498661</xdr:colOff>
      <xdr:row>33</xdr:row>
      <xdr:rowOff>145677</xdr:rowOff>
    </xdr:from>
    <xdr:to>
      <xdr:col>9</xdr:col>
      <xdr:colOff>672353</xdr:colOff>
      <xdr:row>33</xdr:row>
      <xdr:rowOff>147358</xdr:rowOff>
    </xdr:to>
    <xdr:cxnSp macro="">
      <xdr:nvCxnSpPr>
        <xdr:cNvPr id="77" name="Connecteur droit avec flèche 76"/>
        <xdr:cNvCxnSpPr>
          <a:stCxn id="219" idx="3"/>
        </xdr:cNvCxnSpPr>
      </xdr:nvCxnSpPr>
      <xdr:spPr>
        <a:xfrm flipV="1">
          <a:off x="5070661" y="6589059"/>
          <a:ext cx="1697692" cy="1681"/>
        </a:xfrm>
        <a:prstGeom prst="straightConnector1">
          <a:avLst/>
        </a:prstGeom>
        <a:ln w="12700">
          <a:solidFill>
            <a:srgbClr val="C00000"/>
          </a:solidFill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504265</xdr:colOff>
      <xdr:row>18</xdr:row>
      <xdr:rowOff>22412</xdr:rowOff>
    </xdr:from>
    <xdr:to>
      <xdr:col>20</xdr:col>
      <xdr:colOff>392206</xdr:colOff>
      <xdr:row>19</xdr:row>
      <xdr:rowOff>0</xdr:rowOff>
    </xdr:to>
    <xdr:cxnSp macro="">
      <xdr:nvCxnSpPr>
        <xdr:cNvPr id="471" name="Connecteur droit avec flèche 470"/>
        <xdr:cNvCxnSpPr/>
      </xdr:nvCxnSpPr>
      <xdr:spPr>
        <a:xfrm flipH="1">
          <a:off x="14220265" y="3507441"/>
          <a:ext cx="649941" cy="179294"/>
        </a:xfrm>
        <a:prstGeom prst="straightConnector1">
          <a:avLst/>
        </a:prstGeom>
        <a:ln w="12700">
          <a:solidFill>
            <a:srgbClr val="C00000"/>
          </a:solidFill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571500</xdr:colOff>
      <xdr:row>51</xdr:row>
      <xdr:rowOff>22412</xdr:rowOff>
    </xdr:from>
    <xdr:to>
      <xdr:col>20</xdr:col>
      <xdr:colOff>459441</xdr:colOff>
      <xdr:row>52</xdr:row>
      <xdr:rowOff>11206</xdr:rowOff>
    </xdr:to>
    <xdr:cxnSp macro="">
      <xdr:nvCxnSpPr>
        <xdr:cNvPr id="472" name="Connecteur droit avec flèche 471"/>
        <xdr:cNvCxnSpPr/>
      </xdr:nvCxnSpPr>
      <xdr:spPr>
        <a:xfrm flipH="1">
          <a:off x="14287500" y="9569824"/>
          <a:ext cx="649941" cy="179294"/>
        </a:xfrm>
        <a:prstGeom prst="straightConnector1">
          <a:avLst/>
        </a:prstGeom>
        <a:ln w="12700">
          <a:solidFill>
            <a:srgbClr val="C00000"/>
          </a:solidFill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470647</xdr:colOff>
      <xdr:row>95</xdr:row>
      <xdr:rowOff>67235</xdr:rowOff>
    </xdr:from>
    <xdr:to>
      <xdr:col>7</xdr:col>
      <xdr:colOff>67236</xdr:colOff>
      <xdr:row>97</xdr:row>
      <xdr:rowOff>11514</xdr:rowOff>
    </xdr:to>
    <xdr:pic>
      <xdr:nvPicPr>
        <xdr:cNvPr id="473" name="Picture 343" descr="Cofiroute_4c copi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0647" y="18769853"/>
          <a:ext cx="1120589" cy="3252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22411</xdr:colOff>
      <xdr:row>46</xdr:row>
      <xdr:rowOff>22414</xdr:rowOff>
    </xdr:from>
    <xdr:to>
      <xdr:col>10</xdr:col>
      <xdr:colOff>127187</xdr:colOff>
      <xdr:row>46</xdr:row>
      <xdr:rowOff>35864</xdr:rowOff>
    </xdr:to>
    <xdr:cxnSp macro="">
      <xdr:nvCxnSpPr>
        <xdr:cNvPr id="342" name="Connecteur droit 341"/>
        <xdr:cNvCxnSpPr/>
      </xdr:nvCxnSpPr>
      <xdr:spPr>
        <a:xfrm flipH="1" flipV="1">
          <a:off x="6118411" y="9043149"/>
          <a:ext cx="866776" cy="13450"/>
        </a:xfrm>
        <a:prstGeom prst="line">
          <a:avLst/>
        </a:prstGeom>
        <a:ln w="6350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224118</xdr:colOff>
      <xdr:row>49</xdr:row>
      <xdr:rowOff>22413</xdr:rowOff>
    </xdr:from>
    <xdr:to>
      <xdr:col>10</xdr:col>
      <xdr:colOff>732306</xdr:colOff>
      <xdr:row>49</xdr:row>
      <xdr:rowOff>30256</xdr:rowOff>
    </xdr:to>
    <xdr:cxnSp macro="">
      <xdr:nvCxnSpPr>
        <xdr:cNvPr id="474" name="Connecteur droit 473"/>
        <xdr:cNvCxnSpPr/>
      </xdr:nvCxnSpPr>
      <xdr:spPr>
        <a:xfrm flipH="1">
          <a:off x="6320118" y="9637060"/>
          <a:ext cx="1270188" cy="7843"/>
        </a:xfrm>
        <a:prstGeom prst="line">
          <a:avLst/>
        </a:prstGeom>
        <a:ln w="6350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11207</xdr:colOff>
      <xdr:row>52</xdr:row>
      <xdr:rowOff>11206</xdr:rowOff>
    </xdr:from>
    <xdr:to>
      <xdr:col>10</xdr:col>
      <xdr:colOff>115983</xdr:colOff>
      <xdr:row>52</xdr:row>
      <xdr:rowOff>24656</xdr:rowOff>
    </xdr:to>
    <xdr:cxnSp macro="">
      <xdr:nvCxnSpPr>
        <xdr:cNvPr id="475" name="Connecteur droit 474"/>
        <xdr:cNvCxnSpPr/>
      </xdr:nvCxnSpPr>
      <xdr:spPr>
        <a:xfrm flipH="1" flipV="1">
          <a:off x="6107207" y="10253382"/>
          <a:ext cx="866776" cy="13450"/>
        </a:xfrm>
        <a:prstGeom prst="line">
          <a:avLst/>
        </a:prstGeom>
        <a:ln w="6350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11206</xdr:colOff>
      <xdr:row>61</xdr:row>
      <xdr:rowOff>179313</xdr:rowOff>
    </xdr:from>
    <xdr:to>
      <xdr:col>10</xdr:col>
      <xdr:colOff>115982</xdr:colOff>
      <xdr:row>62</xdr:row>
      <xdr:rowOff>2263</xdr:rowOff>
    </xdr:to>
    <xdr:cxnSp macro="">
      <xdr:nvCxnSpPr>
        <xdr:cNvPr id="476" name="Connecteur droit 475"/>
        <xdr:cNvCxnSpPr/>
      </xdr:nvCxnSpPr>
      <xdr:spPr>
        <a:xfrm flipH="1" flipV="1">
          <a:off x="6869206" y="12214431"/>
          <a:ext cx="866776" cy="13450"/>
        </a:xfrm>
        <a:prstGeom prst="line">
          <a:avLst/>
        </a:prstGeom>
        <a:ln w="6350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22412</xdr:colOff>
      <xdr:row>65</xdr:row>
      <xdr:rowOff>1</xdr:rowOff>
    </xdr:from>
    <xdr:to>
      <xdr:col>10</xdr:col>
      <xdr:colOff>127188</xdr:colOff>
      <xdr:row>65</xdr:row>
      <xdr:rowOff>13451</xdr:rowOff>
    </xdr:to>
    <xdr:cxnSp macro="">
      <xdr:nvCxnSpPr>
        <xdr:cNvPr id="477" name="Connecteur droit 476"/>
        <xdr:cNvCxnSpPr/>
      </xdr:nvCxnSpPr>
      <xdr:spPr>
        <a:xfrm flipH="1" flipV="1">
          <a:off x="6880412" y="12819530"/>
          <a:ext cx="866776" cy="13450"/>
        </a:xfrm>
        <a:prstGeom prst="line">
          <a:avLst/>
        </a:prstGeom>
        <a:ln w="6350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70</xdr:row>
      <xdr:rowOff>6</xdr:rowOff>
    </xdr:from>
    <xdr:to>
      <xdr:col>10</xdr:col>
      <xdr:colOff>104776</xdr:colOff>
      <xdr:row>70</xdr:row>
      <xdr:rowOff>13456</xdr:rowOff>
    </xdr:to>
    <xdr:cxnSp macro="">
      <xdr:nvCxnSpPr>
        <xdr:cNvPr id="478" name="Connecteur droit 477"/>
        <xdr:cNvCxnSpPr/>
      </xdr:nvCxnSpPr>
      <xdr:spPr>
        <a:xfrm flipH="1" flipV="1">
          <a:off x="6858000" y="13805653"/>
          <a:ext cx="866776" cy="13450"/>
        </a:xfrm>
        <a:prstGeom prst="line">
          <a:avLst/>
        </a:prstGeom>
        <a:ln w="6350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336177</xdr:colOff>
      <xdr:row>56</xdr:row>
      <xdr:rowOff>22402</xdr:rowOff>
    </xdr:from>
    <xdr:to>
      <xdr:col>6</xdr:col>
      <xdr:colOff>347381</xdr:colOff>
      <xdr:row>60</xdr:row>
      <xdr:rowOff>168088</xdr:rowOff>
    </xdr:to>
    <xdr:cxnSp macro="">
      <xdr:nvCxnSpPr>
        <xdr:cNvPr id="479" name="Connecteur droit 478"/>
        <xdr:cNvCxnSpPr>
          <a:stCxn id="347" idx="2"/>
        </xdr:cNvCxnSpPr>
      </xdr:nvCxnSpPr>
      <xdr:spPr>
        <a:xfrm>
          <a:off x="4908177" y="11071402"/>
          <a:ext cx="11204" cy="930098"/>
        </a:xfrm>
        <a:prstGeom prst="line">
          <a:avLst/>
        </a:prstGeom>
        <a:ln w="5080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55</xdr:row>
      <xdr:rowOff>190499</xdr:rowOff>
    </xdr:from>
    <xdr:to>
      <xdr:col>5</xdr:col>
      <xdr:colOff>5</xdr:colOff>
      <xdr:row>59</xdr:row>
      <xdr:rowOff>112072</xdr:rowOff>
    </xdr:to>
    <xdr:cxnSp macro="">
      <xdr:nvCxnSpPr>
        <xdr:cNvPr id="481" name="Connecteur droit 480"/>
        <xdr:cNvCxnSpPr>
          <a:endCxn id="348" idx="0"/>
        </xdr:cNvCxnSpPr>
      </xdr:nvCxnSpPr>
      <xdr:spPr>
        <a:xfrm>
          <a:off x="3810000" y="11037793"/>
          <a:ext cx="5" cy="705985"/>
        </a:xfrm>
        <a:prstGeom prst="line">
          <a:avLst/>
        </a:prstGeom>
        <a:ln w="5080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403412</xdr:colOff>
      <xdr:row>56</xdr:row>
      <xdr:rowOff>56029</xdr:rowOff>
    </xdr:from>
    <xdr:to>
      <xdr:col>3</xdr:col>
      <xdr:colOff>414616</xdr:colOff>
      <xdr:row>61</xdr:row>
      <xdr:rowOff>9</xdr:rowOff>
    </xdr:to>
    <xdr:cxnSp macro="">
      <xdr:nvCxnSpPr>
        <xdr:cNvPr id="483" name="Connecteur droit 482"/>
        <xdr:cNvCxnSpPr/>
      </xdr:nvCxnSpPr>
      <xdr:spPr>
        <a:xfrm>
          <a:off x="2689412" y="11105029"/>
          <a:ext cx="11204" cy="930098"/>
        </a:xfrm>
        <a:prstGeom prst="line">
          <a:avLst/>
        </a:prstGeom>
        <a:ln w="5080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100853</xdr:colOff>
      <xdr:row>56</xdr:row>
      <xdr:rowOff>11206</xdr:rowOff>
    </xdr:from>
    <xdr:to>
      <xdr:col>2</xdr:col>
      <xdr:colOff>100858</xdr:colOff>
      <xdr:row>59</xdr:row>
      <xdr:rowOff>134485</xdr:rowOff>
    </xdr:to>
    <xdr:cxnSp macro="">
      <xdr:nvCxnSpPr>
        <xdr:cNvPr id="484" name="Connecteur droit 483"/>
        <xdr:cNvCxnSpPr/>
      </xdr:nvCxnSpPr>
      <xdr:spPr>
        <a:xfrm>
          <a:off x="1624853" y="11049000"/>
          <a:ext cx="5" cy="705985"/>
        </a:xfrm>
        <a:prstGeom prst="line">
          <a:avLst/>
        </a:prstGeom>
        <a:ln w="5080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268942</xdr:colOff>
      <xdr:row>81</xdr:row>
      <xdr:rowOff>11205</xdr:rowOff>
    </xdr:from>
    <xdr:to>
      <xdr:col>11</xdr:col>
      <xdr:colOff>5600</xdr:colOff>
      <xdr:row>81</xdr:row>
      <xdr:rowOff>12555</xdr:rowOff>
    </xdr:to>
    <xdr:cxnSp macro="">
      <xdr:nvCxnSpPr>
        <xdr:cNvPr id="487" name="Connecteur droit 486"/>
        <xdr:cNvCxnSpPr/>
      </xdr:nvCxnSpPr>
      <xdr:spPr>
        <a:xfrm flipH="1" flipV="1">
          <a:off x="7126942" y="15957176"/>
          <a:ext cx="1260658" cy="1350"/>
        </a:xfrm>
        <a:prstGeom prst="line">
          <a:avLst/>
        </a:prstGeom>
        <a:ln w="63500">
          <a:solidFill>
            <a:schemeClr val="accent2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235326</xdr:colOff>
      <xdr:row>86</xdr:row>
      <xdr:rowOff>4</xdr:rowOff>
    </xdr:from>
    <xdr:to>
      <xdr:col>10</xdr:col>
      <xdr:colOff>733984</xdr:colOff>
      <xdr:row>86</xdr:row>
      <xdr:rowOff>1354</xdr:rowOff>
    </xdr:to>
    <xdr:cxnSp macro="">
      <xdr:nvCxnSpPr>
        <xdr:cNvPr id="488" name="Connecteur droit 487"/>
        <xdr:cNvCxnSpPr/>
      </xdr:nvCxnSpPr>
      <xdr:spPr>
        <a:xfrm flipH="1" flipV="1">
          <a:off x="7093326" y="16920886"/>
          <a:ext cx="1260658" cy="1350"/>
        </a:xfrm>
        <a:prstGeom prst="line">
          <a:avLst/>
        </a:prstGeom>
        <a:ln w="63500">
          <a:solidFill>
            <a:schemeClr val="accent2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</xdr:colOff>
      <xdr:row>89</xdr:row>
      <xdr:rowOff>0</xdr:rowOff>
    </xdr:from>
    <xdr:to>
      <xdr:col>10</xdr:col>
      <xdr:colOff>190500</xdr:colOff>
      <xdr:row>89</xdr:row>
      <xdr:rowOff>0</xdr:rowOff>
    </xdr:to>
    <xdr:cxnSp macro="">
      <xdr:nvCxnSpPr>
        <xdr:cNvPr id="497" name="Connecteur droit 496"/>
        <xdr:cNvCxnSpPr/>
      </xdr:nvCxnSpPr>
      <xdr:spPr>
        <a:xfrm flipH="1">
          <a:off x="6858001" y="17503588"/>
          <a:ext cx="952499" cy="0"/>
        </a:xfrm>
        <a:prstGeom prst="line">
          <a:avLst/>
        </a:prstGeom>
        <a:ln w="63500">
          <a:solidFill>
            <a:schemeClr val="accent2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212912</xdr:colOff>
      <xdr:row>94</xdr:row>
      <xdr:rowOff>11205</xdr:rowOff>
    </xdr:from>
    <xdr:to>
      <xdr:col>10</xdr:col>
      <xdr:colOff>711570</xdr:colOff>
      <xdr:row>94</xdr:row>
      <xdr:rowOff>12555</xdr:rowOff>
    </xdr:to>
    <xdr:cxnSp macro="">
      <xdr:nvCxnSpPr>
        <xdr:cNvPr id="498" name="Connecteur droit 497"/>
        <xdr:cNvCxnSpPr/>
      </xdr:nvCxnSpPr>
      <xdr:spPr>
        <a:xfrm flipH="1" flipV="1">
          <a:off x="7070912" y="18489705"/>
          <a:ext cx="1260658" cy="1350"/>
        </a:xfrm>
        <a:prstGeom prst="line">
          <a:avLst/>
        </a:prstGeom>
        <a:ln w="63500">
          <a:solidFill>
            <a:schemeClr val="accent2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156882</xdr:colOff>
      <xdr:row>59</xdr:row>
      <xdr:rowOff>33617</xdr:rowOff>
    </xdr:from>
    <xdr:to>
      <xdr:col>11</xdr:col>
      <xdr:colOff>750794</xdr:colOff>
      <xdr:row>62</xdr:row>
      <xdr:rowOff>11205</xdr:rowOff>
    </xdr:to>
    <xdr:cxnSp macro="">
      <xdr:nvCxnSpPr>
        <xdr:cNvPr id="187" name="Connecteur droit avec flèche 186"/>
        <xdr:cNvCxnSpPr/>
      </xdr:nvCxnSpPr>
      <xdr:spPr>
        <a:xfrm>
          <a:off x="8538882" y="11676529"/>
          <a:ext cx="593912" cy="571500"/>
        </a:xfrm>
        <a:prstGeom prst="straightConnector1">
          <a:avLst/>
        </a:prstGeom>
        <a:ln w="19050">
          <a:solidFill>
            <a:schemeClr val="accent3">
              <a:lumMod val="50000"/>
            </a:schemeClr>
          </a:solidFill>
          <a:headEnd type="stealth" w="lg" len="lg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728382</xdr:colOff>
      <xdr:row>94</xdr:row>
      <xdr:rowOff>89647</xdr:rowOff>
    </xdr:from>
    <xdr:to>
      <xdr:col>10</xdr:col>
      <xdr:colOff>705968</xdr:colOff>
      <xdr:row>94</xdr:row>
      <xdr:rowOff>100853</xdr:rowOff>
    </xdr:to>
    <xdr:cxnSp macro="">
      <xdr:nvCxnSpPr>
        <xdr:cNvPr id="502" name="Connecteur droit 501"/>
        <xdr:cNvCxnSpPr/>
      </xdr:nvCxnSpPr>
      <xdr:spPr>
        <a:xfrm flipH="1" flipV="1">
          <a:off x="6824382" y="18590559"/>
          <a:ext cx="1501586" cy="11206"/>
        </a:xfrm>
        <a:prstGeom prst="line">
          <a:avLst/>
        </a:prstGeom>
        <a:ln w="63500">
          <a:solidFill>
            <a:srgbClr val="FF0000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560293</xdr:colOff>
      <xdr:row>94</xdr:row>
      <xdr:rowOff>145677</xdr:rowOff>
    </xdr:from>
    <xdr:to>
      <xdr:col>8</xdr:col>
      <xdr:colOff>683557</xdr:colOff>
      <xdr:row>97</xdr:row>
      <xdr:rowOff>33616</xdr:rowOff>
    </xdr:to>
    <xdr:cxnSp macro="">
      <xdr:nvCxnSpPr>
        <xdr:cNvPr id="503" name="Connecteur droit avec flèche 502"/>
        <xdr:cNvCxnSpPr/>
      </xdr:nvCxnSpPr>
      <xdr:spPr>
        <a:xfrm flipV="1">
          <a:off x="5894293" y="18646589"/>
          <a:ext cx="885264" cy="470645"/>
        </a:xfrm>
        <a:prstGeom prst="straightConnector1">
          <a:avLst/>
        </a:prstGeom>
        <a:ln w="25400">
          <a:solidFill>
            <a:srgbClr val="FF0000"/>
          </a:solidFill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694766</xdr:colOff>
      <xdr:row>50</xdr:row>
      <xdr:rowOff>11207</xdr:rowOff>
    </xdr:from>
    <xdr:to>
      <xdr:col>19</xdr:col>
      <xdr:colOff>739588</xdr:colOff>
      <xdr:row>54</xdr:row>
      <xdr:rowOff>51548</xdr:rowOff>
    </xdr:to>
    <xdr:sp macro="" textlink="">
      <xdr:nvSpPr>
        <xdr:cNvPr id="196" name="Multiplier 195"/>
        <xdr:cNvSpPr/>
      </xdr:nvSpPr>
      <xdr:spPr>
        <a:xfrm>
          <a:off x="14410766" y="9827560"/>
          <a:ext cx="806822" cy="880782"/>
        </a:xfrm>
        <a:prstGeom prst="mathMultiply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11204</xdr:colOff>
      <xdr:row>55</xdr:row>
      <xdr:rowOff>145676</xdr:rowOff>
    </xdr:from>
    <xdr:to>
      <xdr:col>10</xdr:col>
      <xdr:colOff>56026</xdr:colOff>
      <xdr:row>60</xdr:row>
      <xdr:rowOff>29134</xdr:rowOff>
    </xdr:to>
    <xdr:sp macro="" textlink="">
      <xdr:nvSpPr>
        <xdr:cNvPr id="197" name="Multiplier 196"/>
        <xdr:cNvSpPr/>
      </xdr:nvSpPr>
      <xdr:spPr>
        <a:xfrm>
          <a:off x="6869204" y="10992970"/>
          <a:ext cx="806822" cy="880782"/>
        </a:xfrm>
        <a:prstGeom prst="mathMultiply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212912</xdr:colOff>
      <xdr:row>42</xdr:row>
      <xdr:rowOff>182657</xdr:rowOff>
    </xdr:from>
    <xdr:to>
      <xdr:col>10</xdr:col>
      <xdr:colOff>721100</xdr:colOff>
      <xdr:row>43</xdr:row>
      <xdr:rowOff>0</xdr:rowOff>
    </xdr:to>
    <xdr:cxnSp macro="">
      <xdr:nvCxnSpPr>
        <xdr:cNvPr id="339" name="Connecteur droit 338"/>
        <xdr:cNvCxnSpPr/>
      </xdr:nvCxnSpPr>
      <xdr:spPr>
        <a:xfrm flipH="1">
          <a:off x="6308912" y="8407775"/>
          <a:ext cx="1270188" cy="7843"/>
        </a:xfrm>
        <a:prstGeom prst="line">
          <a:avLst/>
        </a:prstGeom>
        <a:ln w="6350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11206</xdr:colOff>
      <xdr:row>40</xdr:row>
      <xdr:rowOff>22412</xdr:rowOff>
    </xdr:from>
    <xdr:to>
      <xdr:col>10</xdr:col>
      <xdr:colOff>104776</xdr:colOff>
      <xdr:row>40</xdr:row>
      <xdr:rowOff>28577</xdr:rowOff>
    </xdr:to>
    <xdr:cxnSp macro="">
      <xdr:nvCxnSpPr>
        <xdr:cNvPr id="329" name="Connecteur droit 328"/>
        <xdr:cNvCxnSpPr/>
      </xdr:nvCxnSpPr>
      <xdr:spPr>
        <a:xfrm flipH="1" flipV="1">
          <a:off x="6107206" y="7844118"/>
          <a:ext cx="855570" cy="6165"/>
        </a:xfrm>
        <a:prstGeom prst="line">
          <a:avLst/>
        </a:prstGeom>
        <a:ln w="6350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22412</xdr:colOff>
      <xdr:row>37</xdr:row>
      <xdr:rowOff>11207</xdr:rowOff>
    </xdr:from>
    <xdr:to>
      <xdr:col>10</xdr:col>
      <xdr:colOff>95251</xdr:colOff>
      <xdr:row>37</xdr:row>
      <xdr:rowOff>12659</xdr:rowOff>
    </xdr:to>
    <xdr:cxnSp macro="">
      <xdr:nvCxnSpPr>
        <xdr:cNvPr id="325" name="Connecteur droit 324"/>
        <xdr:cNvCxnSpPr/>
      </xdr:nvCxnSpPr>
      <xdr:spPr>
        <a:xfrm flipH="1" flipV="1">
          <a:off x="6118412" y="7239001"/>
          <a:ext cx="834839" cy="1452"/>
        </a:xfrm>
        <a:prstGeom prst="line">
          <a:avLst/>
        </a:prstGeom>
        <a:ln w="635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55</xdr:row>
      <xdr:rowOff>0</xdr:rowOff>
    </xdr:from>
    <xdr:to>
      <xdr:col>9</xdr:col>
      <xdr:colOff>721179</xdr:colOff>
      <xdr:row>55</xdr:row>
      <xdr:rowOff>0</xdr:rowOff>
    </xdr:to>
    <xdr:cxnSp macro="">
      <xdr:nvCxnSpPr>
        <xdr:cNvPr id="154" name="Connecteur droit 153"/>
        <xdr:cNvCxnSpPr/>
      </xdr:nvCxnSpPr>
      <xdr:spPr>
        <a:xfrm flipH="1">
          <a:off x="6858000" y="10926536"/>
          <a:ext cx="721179" cy="0"/>
        </a:xfrm>
        <a:prstGeom prst="line">
          <a:avLst/>
        </a:prstGeom>
        <a:ln w="6350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625929</xdr:colOff>
      <xdr:row>54</xdr:row>
      <xdr:rowOff>27214</xdr:rowOff>
    </xdr:from>
    <xdr:to>
      <xdr:col>10</xdr:col>
      <xdr:colOff>536282</xdr:colOff>
      <xdr:row>55</xdr:row>
      <xdr:rowOff>141674</xdr:rowOff>
    </xdr:to>
    <xdr:sp macro="" textlink="">
      <xdr:nvSpPr>
        <xdr:cNvPr id="157" name="Rectangle 156"/>
        <xdr:cNvSpPr/>
      </xdr:nvSpPr>
      <xdr:spPr>
        <a:xfrm>
          <a:off x="7483929" y="10763250"/>
          <a:ext cx="672353" cy="3049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 Narrow" pitchFamily="34" charset="0"/>
            </a:rPr>
            <a:t>217+700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108857</xdr:colOff>
      <xdr:row>40</xdr:row>
      <xdr:rowOff>108855</xdr:rowOff>
    </xdr:from>
    <xdr:to>
      <xdr:col>5</xdr:col>
      <xdr:colOff>109657</xdr:colOff>
      <xdr:row>49</xdr:row>
      <xdr:rowOff>3188</xdr:rowOff>
    </xdr:to>
    <xdr:cxnSp macro="">
      <xdr:nvCxnSpPr>
        <xdr:cNvPr id="114" name="Connecteur droit 113"/>
        <xdr:cNvCxnSpPr/>
      </xdr:nvCxnSpPr>
      <xdr:spPr>
        <a:xfrm flipH="1">
          <a:off x="3918857" y="7728855"/>
          <a:ext cx="800" cy="1663262"/>
        </a:xfrm>
        <a:prstGeom prst="line">
          <a:avLst/>
        </a:prstGeom>
        <a:ln w="152400">
          <a:solidFill>
            <a:srgbClr val="385D8A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308963</xdr:colOff>
      <xdr:row>40</xdr:row>
      <xdr:rowOff>108855</xdr:rowOff>
    </xdr:from>
    <xdr:to>
      <xdr:col>5</xdr:col>
      <xdr:colOff>313764</xdr:colOff>
      <xdr:row>48</xdr:row>
      <xdr:rowOff>196090</xdr:rowOff>
    </xdr:to>
    <xdr:cxnSp macro="">
      <xdr:nvCxnSpPr>
        <xdr:cNvPr id="117" name="Connecteur droit 116"/>
        <xdr:cNvCxnSpPr/>
      </xdr:nvCxnSpPr>
      <xdr:spPr>
        <a:xfrm flipH="1">
          <a:off x="4118963" y="7728855"/>
          <a:ext cx="4801" cy="1652056"/>
        </a:xfrm>
        <a:prstGeom prst="line">
          <a:avLst/>
        </a:prstGeom>
        <a:ln w="152400">
          <a:solidFill>
            <a:srgbClr val="385D8A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218515</xdr:colOff>
      <xdr:row>4</xdr:row>
      <xdr:rowOff>180025</xdr:rowOff>
    </xdr:from>
    <xdr:to>
      <xdr:col>2</xdr:col>
      <xdr:colOff>628090</xdr:colOff>
      <xdr:row>7</xdr:row>
      <xdr:rowOff>113350</xdr:rowOff>
    </xdr:to>
    <xdr:grpSp>
      <xdr:nvGrpSpPr>
        <xdr:cNvPr id="121" name="Groupe 120">
          <a:hlinkClick xmlns:r="http://schemas.openxmlformats.org/officeDocument/2006/relationships" r:id="rId1"/>
        </xdr:cNvPr>
        <xdr:cNvGrpSpPr/>
      </xdr:nvGrpSpPr>
      <xdr:grpSpPr>
        <a:xfrm>
          <a:off x="980515" y="942025"/>
          <a:ext cx="1171575" cy="504825"/>
          <a:chOff x="10429875" y="590549"/>
          <a:chExt cx="1171575" cy="504825"/>
        </a:xfrm>
      </xdr:grpSpPr>
      <xdr:sp macro="" textlink="">
        <xdr:nvSpPr>
          <xdr:cNvPr id="122" name="Multiplier 121"/>
          <xdr:cNvSpPr/>
        </xdr:nvSpPr>
        <xdr:spPr>
          <a:xfrm>
            <a:off x="10429875" y="590549"/>
            <a:ext cx="466725" cy="504825"/>
          </a:xfrm>
          <a:prstGeom prst="mathMultiply">
            <a:avLst/>
          </a:prstGeom>
          <a:solidFill>
            <a:srgbClr val="FF0000"/>
          </a:solidFill>
          <a:ln w="63500">
            <a:solidFill>
              <a:srgbClr val="C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23" name="Rectangle 122"/>
          <xdr:cNvSpPr/>
        </xdr:nvSpPr>
        <xdr:spPr>
          <a:xfrm>
            <a:off x="10620375" y="600075"/>
            <a:ext cx="981075" cy="4762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r"/>
            <a:r>
              <a:rPr lang="fr-FR" sz="1800" b="1" u="sng">
                <a:solidFill>
                  <a:srgbClr val="C00000"/>
                </a:solidFill>
                <a:latin typeface="Arial Narrow" pitchFamily="34" charset="0"/>
              </a:rPr>
              <a:t>Fermé</a:t>
            </a:r>
          </a:p>
        </xdr:txBody>
      </xdr:sp>
    </xdr:grpSp>
    <xdr:clientData/>
  </xdr:twoCellAnchor>
  <xdr:twoCellAnchor>
    <xdr:from>
      <xdr:col>5</xdr:col>
      <xdr:colOff>108052</xdr:colOff>
      <xdr:row>49</xdr:row>
      <xdr:rowOff>81634</xdr:rowOff>
    </xdr:from>
    <xdr:to>
      <xdr:col>5</xdr:col>
      <xdr:colOff>108852</xdr:colOff>
      <xdr:row>57</xdr:row>
      <xdr:rowOff>152861</xdr:rowOff>
    </xdr:to>
    <xdr:cxnSp macro="">
      <xdr:nvCxnSpPr>
        <xdr:cNvPr id="167" name="Connecteur droit 166"/>
        <xdr:cNvCxnSpPr/>
      </xdr:nvCxnSpPr>
      <xdr:spPr>
        <a:xfrm flipH="1">
          <a:off x="3918052" y="9470563"/>
          <a:ext cx="800" cy="1663262"/>
        </a:xfrm>
        <a:prstGeom prst="line">
          <a:avLst/>
        </a:prstGeom>
        <a:ln w="152400">
          <a:solidFill>
            <a:srgbClr val="385D8A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308158</xdr:colOff>
      <xdr:row>49</xdr:row>
      <xdr:rowOff>81634</xdr:rowOff>
    </xdr:from>
    <xdr:to>
      <xdr:col>5</xdr:col>
      <xdr:colOff>312959</xdr:colOff>
      <xdr:row>57</xdr:row>
      <xdr:rowOff>141655</xdr:rowOff>
    </xdr:to>
    <xdr:cxnSp macro="">
      <xdr:nvCxnSpPr>
        <xdr:cNvPr id="168" name="Connecteur droit 167"/>
        <xdr:cNvCxnSpPr/>
      </xdr:nvCxnSpPr>
      <xdr:spPr>
        <a:xfrm flipH="1">
          <a:off x="4118158" y="9470563"/>
          <a:ext cx="4801" cy="1652056"/>
        </a:xfrm>
        <a:prstGeom prst="line">
          <a:avLst/>
        </a:prstGeom>
        <a:ln w="152400">
          <a:solidFill>
            <a:srgbClr val="385D8A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180975</xdr:colOff>
      <xdr:row>25</xdr:row>
      <xdr:rowOff>152400</xdr:rowOff>
    </xdr:from>
    <xdr:to>
      <xdr:col>14</xdr:col>
      <xdr:colOff>190500</xdr:colOff>
      <xdr:row>31</xdr:row>
      <xdr:rowOff>28575</xdr:rowOff>
    </xdr:to>
    <xdr:cxnSp macro="">
      <xdr:nvCxnSpPr>
        <xdr:cNvPr id="169" name="Connecteur droit 168"/>
        <xdr:cNvCxnSpPr/>
      </xdr:nvCxnSpPr>
      <xdr:spPr>
        <a:xfrm>
          <a:off x="14658975" y="4019550"/>
          <a:ext cx="9525" cy="1047750"/>
        </a:xfrm>
        <a:prstGeom prst="line">
          <a:avLst/>
        </a:prstGeom>
        <a:ln w="127000">
          <a:solidFill>
            <a:srgbClr val="385D8A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333375</xdr:colOff>
      <xdr:row>25</xdr:row>
      <xdr:rowOff>152400</xdr:rowOff>
    </xdr:from>
    <xdr:to>
      <xdr:col>14</xdr:col>
      <xdr:colOff>342900</xdr:colOff>
      <xdr:row>31</xdr:row>
      <xdr:rowOff>28575</xdr:rowOff>
    </xdr:to>
    <xdr:cxnSp macro="">
      <xdr:nvCxnSpPr>
        <xdr:cNvPr id="170" name="Connecteur droit 169"/>
        <xdr:cNvCxnSpPr/>
      </xdr:nvCxnSpPr>
      <xdr:spPr>
        <a:xfrm>
          <a:off x="14811375" y="4019550"/>
          <a:ext cx="9525" cy="1047750"/>
        </a:xfrm>
        <a:prstGeom prst="line">
          <a:avLst/>
        </a:prstGeom>
        <a:ln w="127000">
          <a:solidFill>
            <a:srgbClr val="385D8A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342742</xdr:colOff>
      <xdr:row>34</xdr:row>
      <xdr:rowOff>127446</xdr:rowOff>
    </xdr:from>
    <xdr:to>
      <xdr:col>8</xdr:col>
      <xdr:colOff>1537</xdr:colOff>
      <xdr:row>36</xdr:row>
      <xdr:rowOff>13865</xdr:rowOff>
    </xdr:to>
    <xdr:sp macro="[0]!Scénario7" textlink="">
      <xdr:nvSpPr>
        <xdr:cNvPr id="173" name="Forme libre 172"/>
        <xdr:cNvSpPr/>
      </xdr:nvSpPr>
      <xdr:spPr>
        <a:xfrm>
          <a:off x="4914742" y="6604446"/>
          <a:ext cx="1182795" cy="267419"/>
        </a:xfrm>
        <a:custGeom>
          <a:avLst/>
          <a:gdLst>
            <a:gd name="connsiteX0" fmla="*/ 1019175 w 1019175"/>
            <a:gd name="connsiteY0" fmla="*/ 0 h 342900"/>
            <a:gd name="connsiteX1" fmla="*/ 952500 w 1019175"/>
            <a:gd name="connsiteY1" fmla="*/ 47625 h 342900"/>
            <a:gd name="connsiteX2" fmla="*/ 409575 w 1019175"/>
            <a:gd name="connsiteY2" fmla="*/ 47625 h 342900"/>
            <a:gd name="connsiteX3" fmla="*/ 0 w 1019175"/>
            <a:gd name="connsiteY3" fmla="*/ 342900 h 3429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1019175" h="342900">
              <a:moveTo>
                <a:pt x="1019175" y="0"/>
              </a:moveTo>
              <a:lnTo>
                <a:pt x="952500" y="47625"/>
              </a:lnTo>
              <a:lnTo>
                <a:pt x="409575" y="47625"/>
              </a:lnTo>
              <a:lnTo>
                <a:pt x="0" y="342900"/>
              </a:lnTo>
            </a:path>
          </a:pathLst>
        </a:custGeom>
        <a:noFill/>
        <a:ln w="152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190500</xdr:colOff>
      <xdr:row>31</xdr:row>
      <xdr:rowOff>66675</xdr:rowOff>
    </xdr:from>
    <xdr:to>
      <xdr:col>14</xdr:col>
      <xdr:colOff>201706</xdr:colOff>
      <xdr:row>35</xdr:row>
      <xdr:rowOff>11206</xdr:rowOff>
    </xdr:to>
    <xdr:cxnSp macro="">
      <xdr:nvCxnSpPr>
        <xdr:cNvPr id="174" name="Connecteur droit 173"/>
        <xdr:cNvCxnSpPr/>
      </xdr:nvCxnSpPr>
      <xdr:spPr>
        <a:xfrm>
          <a:off x="14668500" y="5105400"/>
          <a:ext cx="11206" cy="735106"/>
        </a:xfrm>
        <a:prstGeom prst="line">
          <a:avLst/>
        </a:prstGeom>
        <a:ln w="127000">
          <a:solidFill>
            <a:srgbClr val="385D8A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342900</xdr:colOff>
      <xdr:row>31</xdr:row>
      <xdr:rowOff>66675</xdr:rowOff>
    </xdr:from>
    <xdr:to>
      <xdr:col>14</xdr:col>
      <xdr:colOff>347382</xdr:colOff>
      <xdr:row>34</xdr:row>
      <xdr:rowOff>179294</xdr:rowOff>
    </xdr:to>
    <xdr:cxnSp macro="">
      <xdr:nvCxnSpPr>
        <xdr:cNvPr id="175" name="Connecteur droit 174"/>
        <xdr:cNvCxnSpPr/>
      </xdr:nvCxnSpPr>
      <xdr:spPr>
        <a:xfrm>
          <a:off x="14820900" y="5105400"/>
          <a:ext cx="4482" cy="703169"/>
        </a:xfrm>
        <a:prstGeom prst="line">
          <a:avLst/>
        </a:prstGeom>
        <a:ln w="127000">
          <a:solidFill>
            <a:srgbClr val="385D8A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201706</xdr:colOff>
      <xdr:row>35</xdr:row>
      <xdr:rowOff>0</xdr:rowOff>
    </xdr:from>
    <xdr:to>
      <xdr:col>14</xdr:col>
      <xdr:colOff>209550</xdr:colOff>
      <xdr:row>42</xdr:row>
      <xdr:rowOff>57150</xdr:rowOff>
    </xdr:to>
    <xdr:cxnSp macro="">
      <xdr:nvCxnSpPr>
        <xdr:cNvPr id="176" name="Connecteur droit 175"/>
        <xdr:cNvCxnSpPr/>
      </xdr:nvCxnSpPr>
      <xdr:spPr>
        <a:xfrm>
          <a:off x="14679706" y="5829300"/>
          <a:ext cx="7844" cy="1428750"/>
        </a:xfrm>
        <a:prstGeom prst="line">
          <a:avLst/>
        </a:prstGeom>
        <a:ln w="127000">
          <a:solidFill>
            <a:srgbClr val="385D8A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347382</xdr:colOff>
      <xdr:row>35</xdr:row>
      <xdr:rowOff>44823</xdr:rowOff>
    </xdr:from>
    <xdr:to>
      <xdr:col>14</xdr:col>
      <xdr:colOff>361950</xdr:colOff>
      <xdr:row>42</xdr:row>
      <xdr:rowOff>57150</xdr:rowOff>
    </xdr:to>
    <xdr:cxnSp macro="">
      <xdr:nvCxnSpPr>
        <xdr:cNvPr id="177" name="Connecteur droit 176"/>
        <xdr:cNvCxnSpPr/>
      </xdr:nvCxnSpPr>
      <xdr:spPr>
        <a:xfrm>
          <a:off x="14825382" y="5874123"/>
          <a:ext cx="14568" cy="1383927"/>
        </a:xfrm>
        <a:prstGeom prst="line">
          <a:avLst/>
        </a:prstGeom>
        <a:ln w="127000">
          <a:solidFill>
            <a:srgbClr val="385D8A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171450</xdr:colOff>
      <xdr:row>16</xdr:row>
      <xdr:rowOff>180975</xdr:rowOff>
    </xdr:from>
    <xdr:to>
      <xdr:col>14</xdr:col>
      <xdr:colOff>180975</xdr:colOff>
      <xdr:row>22</xdr:row>
      <xdr:rowOff>57150</xdr:rowOff>
    </xdr:to>
    <xdr:cxnSp macro="">
      <xdr:nvCxnSpPr>
        <xdr:cNvPr id="178" name="Connecteur droit 177"/>
        <xdr:cNvCxnSpPr/>
      </xdr:nvCxnSpPr>
      <xdr:spPr>
        <a:xfrm>
          <a:off x="14649450" y="2286000"/>
          <a:ext cx="9525" cy="1057275"/>
        </a:xfrm>
        <a:prstGeom prst="line">
          <a:avLst/>
        </a:prstGeom>
        <a:ln w="127000">
          <a:solidFill>
            <a:srgbClr val="385D8A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323850</xdr:colOff>
      <xdr:row>16</xdr:row>
      <xdr:rowOff>180975</xdr:rowOff>
    </xdr:from>
    <xdr:to>
      <xdr:col>14</xdr:col>
      <xdr:colOff>333375</xdr:colOff>
      <xdr:row>22</xdr:row>
      <xdr:rowOff>57150</xdr:rowOff>
    </xdr:to>
    <xdr:cxnSp macro="">
      <xdr:nvCxnSpPr>
        <xdr:cNvPr id="179" name="Connecteur droit 178"/>
        <xdr:cNvCxnSpPr/>
      </xdr:nvCxnSpPr>
      <xdr:spPr>
        <a:xfrm>
          <a:off x="14801850" y="2286000"/>
          <a:ext cx="9525" cy="1057275"/>
        </a:xfrm>
        <a:prstGeom prst="line">
          <a:avLst/>
        </a:prstGeom>
        <a:ln w="127000">
          <a:solidFill>
            <a:srgbClr val="385D8A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402292</xdr:colOff>
      <xdr:row>21</xdr:row>
      <xdr:rowOff>127747</xdr:rowOff>
    </xdr:from>
    <xdr:to>
      <xdr:col>17</xdr:col>
      <xdr:colOff>402292</xdr:colOff>
      <xdr:row>24</xdr:row>
      <xdr:rowOff>75951</xdr:rowOff>
    </xdr:to>
    <xdr:sp macro="" textlink="">
      <xdr:nvSpPr>
        <xdr:cNvPr id="180" name="Rectangle 179"/>
        <xdr:cNvSpPr/>
      </xdr:nvSpPr>
      <xdr:spPr>
        <a:xfrm>
          <a:off x="15642292" y="3213847"/>
          <a:ext cx="1524000" cy="538754"/>
        </a:xfrm>
        <a:prstGeom prst="rect">
          <a:avLst/>
        </a:prstGeom>
        <a:solidFill>
          <a:schemeClr val="bg1"/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0000FF"/>
              </a:solidFill>
              <a:latin typeface="Arial Narrow" pitchFamily="34" charset="0"/>
            </a:rPr>
            <a:t>Echangeur A10 / A71             PR 98+070 / 99+000</a:t>
          </a:r>
        </a:p>
      </xdr:txBody>
    </xdr:sp>
    <xdr:clientData/>
  </xdr:twoCellAnchor>
  <xdr:twoCellAnchor>
    <xdr:from>
      <xdr:col>9</xdr:col>
      <xdr:colOff>361950</xdr:colOff>
      <xdr:row>29</xdr:row>
      <xdr:rowOff>84365</xdr:rowOff>
    </xdr:from>
    <xdr:to>
      <xdr:col>10</xdr:col>
      <xdr:colOff>695324</xdr:colOff>
      <xdr:row>31</xdr:row>
      <xdr:rowOff>189140</xdr:rowOff>
    </xdr:to>
    <xdr:cxnSp macro="[0]!Scénario3">
      <xdr:nvCxnSpPr>
        <xdr:cNvPr id="181" name="Connecteur droit 180"/>
        <xdr:cNvCxnSpPr/>
      </xdr:nvCxnSpPr>
      <xdr:spPr>
        <a:xfrm flipH="1">
          <a:off x="7219950" y="5608865"/>
          <a:ext cx="1095374" cy="485775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426063</xdr:colOff>
      <xdr:row>30</xdr:row>
      <xdr:rowOff>85246</xdr:rowOff>
    </xdr:from>
    <xdr:to>
      <xdr:col>10</xdr:col>
      <xdr:colOff>758425</xdr:colOff>
      <xdr:row>33</xdr:row>
      <xdr:rowOff>4014</xdr:rowOff>
    </xdr:to>
    <xdr:cxnSp macro="[0]!Scénario4">
      <xdr:nvCxnSpPr>
        <xdr:cNvPr id="182" name="Connecteur droit 181"/>
        <xdr:cNvCxnSpPr/>
      </xdr:nvCxnSpPr>
      <xdr:spPr>
        <a:xfrm flipH="1">
          <a:off x="11094063" y="4923946"/>
          <a:ext cx="1094362" cy="509318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5443</xdr:colOff>
      <xdr:row>32</xdr:row>
      <xdr:rowOff>12247</xdr:rowOff>
    </xdr:from>
    <xdr:to>
      <xdr:col>9</xdr:col>
      <xdr:colOff>338817</xdr:colOff>
      <xdr:row>34</xdr:row>
      <xdr:rowOff>117022</xdr:rowOff>
    </xdr:to>
    <xdr:cxnSp macro="[0]!Scénario5">
      <xdr:nvCxnSpPr>
        <xdr:cNvPr id="183" name="Connecteur droit 182"/>
        <xdr:cNvCxnSpPr/>
      </xdr:nvCxnSpPr>
      <xdr:spPr>
        <a:xfrm flipH="1">
          <a:off x="6101443" y="6108247"/>
          <a:ext cx="1095374" cy="485775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83163</xdr:colOff>
      <xdr:row>32</xdr:row>
      <xdr:rowOff>190021</xdr:rowOff>
    </xdr:from>
    <xdr:to>
      <xdr:col>9</xdr:col>
      <xdr:colOff>415525</xdr:colOff>
      <xdr:row>35</xdr:row>
      <xdr:rowOff>108789</xdr:rowOff>
    </xdr:to>
    <xdr:cxnSp macro="[0]!Scénario6">
      <xdr:nvCxnSpPr>
        <xdr:cNvPr id="184" name="Connecteur droit 183"/>
        <xdr:cNvCxnSpPr/>
      </xdr:nvCxnSpPr>
      <xdr:spPr>
        <a:xfrm flipH="1">
          <a:off x="6179163" y="5333521"/>
          <a:ext cx="1094362" cy="490268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434068</xdr:colOff>
      <xdr:row>36</xdr:row>
      <xdr:rowOff>12247</xdr:rowOff>
    </xdr:from>
    <xdr:to>
      <xdr:col>6</xdr:col>
      <xdr:colOff>329293</xdr:colOff>
      <xdr:row>37</xdr:row>
      <xdr:rowOff>117022</xdr:rowOff>
    </xdr:to>
    <xdr:cxnSp macro="[0]!Scénario9">
      <xdr:nvCxnSpPr>
        <xdr:cNvPr id="185" name="Connecteur droit 184"/>
        <xdr:cNvCxnSpPr/>
      </xdr:nvCxnSpPr>
      <xdr:spPr>
        <a:xfrm flipH="1">
          <a:off x="4244068" y="6870247"/>
          <a:ext cx="657225" cy="295275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511788</xdr:colOff>
      <xdr:row>37</xdr:row>
      <xdr:rowOff>0</xdr:rowOff>
    </xdr:from>
    <xdr:to>
      <xdr:col>6</xdr:col>
      <xdr:colOff>409575</xdr:colOff>
      <xdr:row>38</xdr:row>
      <xdr:rowOff>108789</xdr:rowOff>
    </xdr:to>
    <xdr:cxnSp macro="[0]!Scénario10">
      <xdr:nvCxnSpPr>
        <xdr:cNvPr id="186" name="Connecteur droit 185"/>
        <xdr:cNvCxnSpPr/>
      </xdr:nvCxnSpPr>
      <xdr:spPr>
        <a:xfrm flipH="1">
          <a:off x="8131788" y="6229350"/>
          <a:ext cx="659787" cy="299289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428625</xdr:colOff>
      <xdr:row>35</xdr:row>
      <xdr:rowOff>123825</xdr:rowOff>
    </xdr:from>
    <xdr:to>
      <xdr:col>8</xdr:col>
      <xdr:colOff>66675</xdr:colOff>
      <xdr:row>36</xdr:row>
      <xdr:rowOff>180975</xdr:rowOff>
    </xdr:to>
    <xdr:sp macro="[0]!Scénario8" textlink="">
      <xdr:nvSpPr>
        <xdr:cNvPr id="187" name="Forme libre 186"/>
        <xdr:cNvSpPr/>
      </xdr:nvSpPr>
      <xdr:spPr>
        <a:xfrm>
          <a:off x="8810625" y="5953125"/>
          <a:ext cx="1162050" cy="257175"/>
        </a:xfrm>
        <a:custGeom>
          <a:avLst/>
          <a:gdLst>
            <a:gd name="connsiteX0" fmla="*/ 1143000 w 1143000"/>
            <a:gd name="connsiteY0" fmla="*/ 0 h 247650"/>
            <a:gd name="connsiteX1" fmla="*/ 1057275 w 1143000"/>
            <a:gd name="connsiteY1" fmla="*/ 47625 h 247650"/>
            <a:gd name="connsiteX2" fmla="*/ 409575 w 1143000"/>
            <a:gd name="connsiteY2" fmla="*/ 57150 h 247650"/>
            <a:gd name="connsiteX3" fmla="*/ 0 w 1143000"/>
            <a:gd name="connsiteY3" fmla="*/ 247650 h 2476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1143000" h="247650">
              <a:moveTo>
                <a:pt x="1143000" y="0"/>
              </a:moveTo>
              <a:lnTo>
                <a:pt x="1057275" y="47625"/>
              </a:lnTo>
              <a:lnTo>
                <a:pt x="409575" y="57150"/>
              </a:lnTo>
              <a:lnTo>
                <a:pt x="0" y="247650"/>
              </a:lnTo>
            </a:path>
          </a:pathLst>
        </a:custGeom>
        <a:noFill/>
        <a:ln w="152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498661</xdr:colOff>
      <xdr:row>37</xdr:row>
      <xdr:rowOff>65555</xdr:rowOff>
    </xdr:from>
    <xdr:to>
      <xdr:col>2</xdr:col>
      <xdr:colOff>498661</xdr:colOff>
      <xdr:row>40</xdr:row>
      <xdr:rowOff>27455</xdr:rowOff>
    </xdr:to>
    <xdr:sp macro="" textlink="">
      <xdr:nvSpPr>
        <xdr:cNvPr id="188" name="Rectangle 187">
          <a:hlinkClick xmlns:r="http://schemas.openxmlformats.org/officeDocument/2006/relationships" r:id="rId2"/>
        </xdr:cNvPr>
        <xdr:cNvSpPr/>
      </xdr:nvSpPr>
      <xdr:spPr>
        <a:xfrm>
          <a:off x="4308661" y="6294905"/>
          <a:ext cx="1524000" cy="542925"/>
        </a:xfrm>
        <a:prstGeom prst="rect">
          <a:avLst/>
        </a:prstGeom>
        <a:solidFill>
          <a:schemeClr val="bg1"/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0000FF"/>
              </a:solidFill>
              <a:latin typeface="Arial Narrow" pitchFamily="34" charset="0"/>
            </a:rPr>
            <a:t>Echangeur A10 / A28            PR 197+551 / 17+236</a:t>
          </a:r>
        </a:p>
      </xdr:txBody>
    </xdr:sp>
    <xdr:clientData/>
  </xdr:twoCellAnchor>
  <xdr:twoCellAnchor>
    <xdr:from>
      <xdr:col>4</xdr:col>
      <xdr:colOff>269422</xdr:colOff>
      <xdr:row>33</xdr:row>
      <xdr:rowOff>61232</xdr:rowOff>
    </xdr:from>
    <xdr:to>
      <xdr:col>4</xdr:col>
      <xdr:colOff>707572</xdr:colOff>
      <xdr:row>37</xdr:row>
      <xdr:rowOff>166007</xdr:rowOff>
    </xdr:to>
    <xdr:cxnSp macro="[0]!Scénario52">
      <xdr:nvCxnSpPr>
        <xdr:cNvPr id="189" name="Connecteur droit 188"/>
        <xdr:cNvCxnSpPr/>
      </xdr:nvCxnSpPr>
      <xdr:spPr>
        <a:xfrm flipH="1" flipV="1">
          <a:off x="3317422" y="6347732"/>
          <a:ext cx="438150" cy="866775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457200</xdr:colOff>
      <xdr:row>32</xdr:row>
      <xdr:rowOff>161925</xdr:rowOff>
    </xdr:from>
    <xdr:to>
      <xdr:col>5</xdr:col>
      <xdr:colOff>133350</xdr:colOff>
      <xdr:row>37</xdr:row>
      <xdr:rowOff>76200</xdr:rowOff>
    </xdr:to>
    <xdr:cxnSp macro="[0]!Scénario51">
      <xdr:nvCxnSpPr>
        <xdr:cNvPr id="190" name="Connecteur droit 189"/>
        <xdr:cNvCxnSpPr/>
      </xdr:nvCxnSpPr>
      <xdr:spPr>
        <a:xfrm flipH="1" flipV="1">
          <a:off x="7315200" y="5400675"/>
          <a:ext cx="438150" cy="904875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574222</xdr:colOff>
      <xdr:row>28</xdr:row>
      <xdr:rowOff>108857</xdr:rowOff>
    </xdr:from>
    <xdr:to>
      <xdr:col>4</xdr:col>
      <xdr:colOff>250372</xdr:colOff>
      <xdr:row>33</xdr:row>
      <xdr:rowOff>23132</xdr:rowOff>
    </xdr:to>
    <xdr:cxnSp macro="[0]!Scénario50">
      <xdr:nvCxnSpPr>
        <xdr:cNvPr id="191" name="Connecteur droit 190"/>
        <xdr:cNvCxnSpPr/>
      </xdr:nvCxnSpPr>
      <xdr:spPr>
        <a:xfrm flipH="1" flipV="1">
          <a:off x="2860222" y="5442857"/>
          <a:ext cx="438150" cy="866775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19050</xdr:rowOff>
    </xdr:from>
    <xdr:to>
      <xdr:col>4</xdr:col>
      <xdr:colOff>438150</xdr:colOff>
      <xdr:row>32</xdr:row>
      <xdr:rowOff>123825</xdr:rowOff>
    </xdr:to>
    <xdr:cxnSp macro="[0]!Scénario49">
      <xdr:nvCxnSpPr>
        <xdr:cNvPr id="192" name="Connecteur droit 191"/>
        <xdr:cNvCxnSpPr/>
      </xdr:nvCxnSpPr>
      <xdr:spPr>
        <a:xfrm flipH="1" flipV="1">
          <a:off x="6858000" y="4457700"/>
          <a:ext cx="438150" cy="904875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117022</xdr:colOff>
      <xdr:row>23</xdr:row>
      <xdr:rowOff>166007</xdr:rowOff>
    </xdr:from>
    <xdr:to>
      <xdr:col>3</xdr:col>
      <xdr:colOff>555172</xdr:colOff>
      <xdr:row>28</xdr:row>
      <xdr:rowOff>80282</xdr:rowOff>
    </xdr:to>
    <xdr:cxnSp macro="[0]!Scénario48">
      <xdr:nvCxnSpPr>
        <xdr:cNvPr id="193" name="Connecteur droit 192"/>
        <xdr:cNvCxnSpPr/>
      </xdr:nvCxnSpPr>
      <xdr:spPr>
        <a:xfrm flipH="1" flipV="1">
          <a:off x="2403022" y="4547507"/>
          <a:ext cx="438150" cy="866775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304800</xdr:colOff>
      <xdr:row>23</xdr:row>
      <xdr:rowOff>76200</xdr:rowOff>
    </xdr:from>
    <xdr:to>
      <xdr:col>3</xdr:col>
      <xdr:colOff>742950</xdr:colOff>
      <xdr:row>27</xdr:row>
      <xdr:rowOff>180975</xdr:rowOff>
    </xdr:to>
    <xdr:cxnSp macro="[0]!Scénario47">
      <xdr:nvCxnSpPr>
        <xdr:cNvPr id="194" name="Connecteur droit 193"/>
        <xdr:cNvCxnSpPr/>
      </xdr:nvCxnSpPr>
      <xdr:spPr>
        <a:xfrm flipH="1" flipV="1">
          <a:off x="6400800" y="3552825"/>
          <a:ext cx="438150" cy="876300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421822</xdr:colOff>
      <xdr:row>19</xdr:row>
      <xdr:rowOff>32657</xdr:rowOff>
    </xdr:from>
    <xdr:to>
      <xdr:col>3</xdr:col>
      <xdr:colOff>97972</xdr:colOff>
      <xdr:row>23</xdr:row>
      <xdr:rowOff>137432</xdr:rowOff>
    </xdr:to>
    <xdr:cxnSp macro="[0]!Scénario46">
      <xdr:nvCxnSpPr>
        <xdr:cNvPr id="195" name="Connecteur droit 194"/>
        <xdr:cNvCxnSpPr/>
      </xdr:nvCxnSpPr>
      <xdr:spPr>
        <a:xfrm flipH="1" flipV="1">
          <a:off x="1945822" y="3652157"/>
          <a:ext cx="438150" cy="866775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609600</xdr:colOff>
      <xdr:row>18</xdr:row>
      <xdr:rowOff>133350</xdr:rowOff>
    </xdr:from>
    <xdr:to>
      <xdr:col>3</xdr:col>
      <xdr:colOff>285750</xdr:colOff>
      <xdr:row>23</xdr:row>
      <xdr:rowOff>47625</xdr:rowOff>
    </xdr:to>
    <xdr:cxnSp macro="[0]!Scénario45">
      <xdr:nvCxnSpPr>
        <xdr:cNvPr id="196" name="Connecteur droit 195"/>
        <xdr:cNvCxnSpPr/>
      </xdr:nvCxnSpPr>
      <xdr:spPr>
        <a:xfrm flipH="1" flipV="1">
          <a:off x="5943600" y="2628900"/>
          <a:ext cx="438150" cy="895350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736147</xdr:colOff>
      <xdr:row>14</xdr:row>
      <xdr:rowOff>89807</xdr:rowOff>
    </xdr:from>
    <xdr:to>
      <xdr:col>2</xdr:col>
      <xdr:colOff>412297</xdr:colOff>
      <xdr:row>19</xdr:row>
      <xdr:rowOff>4082</xdr:rowOff>
    </xdr:to>
    <xdr:cxnSp macro="">
      <xdr:nvCxnSpPr>
        <xdr:cNvPr id="197" name="Connecteur droit 196"/>
        <xdr:cNvCxnSpPr/>
      </xdr:nvCxnSpPr>
      <xdr:spPr>
        <a:xfrm flipH="1" flipV="1">
          <a:off x="1498147" y="2756807"/>
          <a:ext cx="438150" cy="866775"/>
        </a:xfrm>
        <a:prstGeom prst="line">
          <a:avLst/>
        </a:prstGeom>
        <a:ln w="127000">
          <a:solidFill>
            <a:srgbClr val="385D8A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680357</xdr:colOff>
      <xdr:row>11</xdr:row>
      <xdr:rowOff>81643</xdr:rowOff>
    </xdr:from>
    <xdr:to>
      <xdr:col>2</xdr:col>
      <xdr:colOff>600075</xdr:colOff>
      <xdr:row>18</xdr:row>
      <xdr:rowOff>104776</xdr:rowOff>
    </xdr:to>
    <xdr:cxnSp macro="">
      <xdr:nvCxnSpPr>
        <xdr:cNvPr id="198" name="Connecteur droit 197"/>
        <xdr:cNvCxnSpPr/>
      </xdr:nvCxnSpPr>
      <xdr:spPr>
        <a:xfrm flipH="1" flipV="1">
          <a:off x="1442357" y="2177143"/>
          <a:ext cx="681718" cy="1356633"/>
        </a:xfrm>
        <a:prstGeom prst="line">
          <a:avLst/>
        </a:prstGeom>
        <a:ln w="127000">
          <a:solidFill>
            <a:schemeClr val="tx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237006</xdr:colOff>
      <xdr:row>35</xdr:row>
      <xdr:rowOff>42023</xdr:rowOff>
    </xdr:from>
    <xdr:to>
      <xdr:col>6</xdr:col>
      <xdr:colOff>593912</xdr:colOff>
      <xdr:row>39</xdr:row>
      <xdr:rowOff>0</xdr:rowOff>
    </xdr:to>
    <xdr:cxnSp macro="">
      <xdr:nvCxnSpPr>
        <xdr:cNvPr id="199" name="Connecteur droit 198"/>
        <xdr:cNvCxnSpPr/>
      </xdr:nvCxnSpPr>
      <xdr:spPr>
        <a:xfrm flipH="1" flipV="1">
          <a:off x="8619006" y="5871323"/>
          <a:ext cx="356906" cy="748552"/>
        </a:xfrm>
        <a:prstGeom prst="line">
          <a:avLst/>
        </a:prstGeom>
        <a:ln w="635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310243</xdr:colOff>
      <xdr:row>24</xdr:row>
      <xdr:rowOff>21772</xdr:rowOff>
    </xdr:from>
    <xdr:to>
      <xdr:col>13</xdr:col>
      <xdr:colOff>643617</xdr:colOff>
      <xdr:row>26</xdr:row>
      <xdr:rowOff>126547</xdr:rowOff>
    </xdr:to>
    <xdr:cxnSp macro="">
      <xdr:nvCxnSpPr>
        <xdr:cNvPr id="200" name="Connecteur droit 199"/>
        <xdr:cNvCxnSpPr/>
      </xdr:nvCxnSpPr>
      <xdr:spPr>
        <a:xfrm flipH="1">
          <a:off x="9454243" y="4593772"/>
          <a:ext cx="1095374" cy="485775"/>
        </a:xfrm>
        <a:prstGeom prst="line">
          <a:avLst/>
        </a:prstGeom>
        <a:ln w="127000">
          <a:solidFill>
            <a:srgbClr val="385D8A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387963</xdr:colOff>
      <xdr:row>25</xdr:row>
      <xdr:rowOff>9046</xdr:rowOff>
    </xdr:from>
    <xdr:to>
      <xdr:col>13</xdr:col>
      <xdr:colOff>720325</xdr:colOff>
      <xdr:row>27</xdr:row>
      <xdr:rowOff>118314</xdr:rowOff>
    </xdr:to>
    <xdr:cxnSp macro="">
      <xdr:nvCxnSpPr>
        <xdr:cNvPr id="201" name="Connecteur droit 200"/>
        <xdr:cNvCxnSpPr/>
      </xdr:nvCxnSpPr>
      <xdr:spPr>
        <a:xfrm flipH="1">
          <a:off x="13341963" y="3876196"/>
          <a:ext cx="1094362" cy="490268"/>
        </a:xfrm>
        <a:prstGeom prst="line">
          <a:avLst/>
        </a:prstGeom>
        <a:ln w="127000">
          <a:solidFill>
            <a:schemeClr val="tx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24</xdr:row>
      <xdr:rowOff>0</xdr:rowOff>
    </xdr:from>
    <xdr:to>
      <xdr:col>12</xdr:col>
      <xdr:colOff>459442</xdr:colOff>
      <xdr:row>28</xdr:row>
      <xdr:rowOff>78442</xdr:rowOff>
    </xdr:to>
    <xdr:cxnSp macro="">
      <xdr:nvCxnSpPr>
        <xdr:cNvPr id="202" name="Connecteur droit 201"/>
        <xdr:cNvCxnSpPr/>
      </xdr:nvCxnSpPr>
      <xdr:spPr>
        <a:xfrm flipH="1" flipV="1">
          <a:off x="9144000" y="3619500"/>
          <a:ext cx="459442" cy="840442"/>
        </a:xfrm>
        <a:prstGeom prst="line">
          <a:avLst/>
        </a:prstGeom>
        <a:ln w="63500">
          <a:solidFill>
            <a:schemeClr val="accent5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725581</xdr:colOff>
      <xdr:row>31</xdr:row>
      <xdr:rowOff>33618</xdr:rowOff>
    </xdr:from>
    <xdr:to>
      <xdr:col>14</xdr:col>
      <xdr:colOff>750794</xdr:colOff>
      <xdr:row>31</xdr:row>
      <xdr:rowOff>49307</xdr:rowOff>
    </xdr:to>
    <xdr:cxnSp macro="">
      <xdr:nvCxnSpPr>
        <xdr:cNvPr id="203" name="Connecteur droit 202"/>
        <xdr:cNvCxnSpPr/>
      </xdr:nvCxnSpPr>
      <xdr:spPr>
        <a:xfrm flipH="1">
          <a:off x="14441581" y="5072343"/>
          <a:ext cx="787213" cy="15689"/>
        </a:xfrm>
        <a:prstGeom prst="line">
          <a:avLst/>
        </a:prstGeom>
        <a:ln w="635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152400</xdr:colOff>
      <xdr:row>11</xdr:row>
      <xdr:rowOff>76200</xdr:rowOff>
    </xdr:from>
    <xdr:to>
      <xdr:col>14</xdr:col>
      <xdr:colOff>168088</xdr:colOff>
      <xdr:row>17</xdr:row>
      <xdr:rowOff>11206</xdr:rowOff>
    </xdr:to>
    <xdr:cxnSp macro="">
      <xdr:nvCxnSpPr>
        <xdr:cNvPr id="204" name="Connecteur droit 203"/>
        <xdr:cNvCxnSpPr/>
      </xdr:nvCxnSpPr>
      <xdr:spPr>
        <a:xfrm>
          <a:off x="14630400" y="1219200"/>
          <a:ext cx="15688" cy="1087531"/>
        </a:xfrm>
        <a:prstGeom prst="line">
          <a:avLst/>
        </a:prstGeom>
        <a:ln w="127000">
          <a:solidFill>
            <a:srgbClr val="385D8A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304800</xdr:colOff>
      <xdr:row>11</xdr:row>
      <xdr:rowOff>76200</xdr:rowOff>
    </xdr:from>
    <xdr:to>
      <xdr:col>14</xdr:col>
      <xdr:colOff>324971</xdr:colOff>
      <xdr:row>17</xdr:row>
      <xdr:rowOff>33618</xdr:rowOff>
    </xdr:to>
    <xdr:cxnSp macro="">
      <xdr:nvCxnSpPr>
        <xdr:cNvPr id="205" name="Connecteur droit 204"/>
        <xdr:cNvCxnSpPr/>
      </xdr:nvCxnSpPr>
      <xdr:spPr>
        <a:xfrm>
          <a:off x="14782800" y="1219200"/>
          <a:ext cx="20171" cy="1109943"/>
        </a:xfrm>
        <a:prstGeom prst="line">
          <a:avLst/>
        </a:prstGeom>
        <a:ln w="127000">
          <a:solidFill>
            <a:srgbClr val="385D8A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728382</xdr:colOff>
      <xdr:row>32</xdr:row>
      <xdr:rowOff>9527</xdr:rowOff>
    </xdr:from>
    <xdr:to>
      <xdr:col>4</xdr:col>
      <xdr:colOff>714377</xdr:colOff>
      <xdr:row>34</xdr:row>
      <xdr:rowOff>11206</xdr:rowOff>
    </xdr:to>
    <xdr:cxnSp macro="">
      <xdr:nvCxnSpPr>
        <xdr:cNvPr id="206" name="Connecteur droit 205"/>
        <xdr:cNvCxnSpPr/>
      </xdr:nvCxnSpPr>
      <xdr:spPr>
        <a:xfrm flipH="1">
          <a:off x="6824382" y="5248277"/>
          <a:ext cx="747995" cy="392204"/>
        </a:xfrm>
        <a:prstGeom prst="line">
          <a:avLst/>
        </a:prstGeom>
        <a:ln w="635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27</xdr:row>
      <xdr:rowOff>66675</xdr:rowOff>
    </xdr:from>
    <xdr:to>
      <xdr:col>4</xdr:col>
      <xdr:colOff>285752</xdr:colOff>
      <xdr:row>30</xdr:row>
      <xdr:rowOff>11206</xdr:rowOff>
    </xdr:to>
    <xdr:cxnSp macro="">
      <xdr:nvCxnSpPr>
        <xdr:cNvPr id="207" name="Connecteur droit 206"/>
        <xdr:cNvCxnSpPr/>
      </xdr:nvCxnSpPr>
      <xdr:spPr>
        <a:xfrm flipH="1">
          <a:off x="6096000" y="4314825"/>
          <a:ext cx="1047752" cy="535081"/>
        </a:xfrm>
        <a:prstGeom prst="line">
          <a:avLst/>
        </a:prstGeom>
        <a:ln w="635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717177</xdr:colOff>
      <xdr:row>22</xdr:row>
      <xdr:rowOff>11206</xdr:rowOff>
    </xdr:from>
    <xdr:to>
      <xdr:col>4</xdr:col>
      <xdr:colOff>22412</xdr:colOff>
      <xdr:row>24</xdr:row>
      <xdr:rowOff>44824</xdr:rowOff>
    </xdr:to>
    <xdr:cxnSp macro="">
      <xdr:nvCxnSpPr>
        <xdr:cNvPr id="208" name="Connecteur droit 207"/>
        <xdr:cNvCxnSpPr/>
      </xdr:nvCxnSpPr>
      <xdr:spPr>
        <a:xfrm flipH="1">
          <a:off x="6051177" y="3297331"/>
          <a:ext cx="829235" cy="424143"/>
        </a:xfrm>
        <a:prstGeom prst="line">
          <a:avLst/>
        </a:prstGeom>
        <a:ln w="635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17</xdr:row>
      <xdr:rowOff>171450</xdr:rowOff>
    </xdr:from>
    <xdr:to>
      <xdr:col>3</xdr:col>
      <xdr:colOff>142877</xdr:colOff>
      <xdr:row>20</xdr:row>
      <xdr:rowOff>33617</xdr:rowOff>
    </xdr:to>
    <xdr:cxnSp macro="">
      <xdr:nvCxnSpPr>
        <xdr:cNvPr id="209" name="Connecteur droit 208"/>
        <xdr:cNvCxnSpPr/>
      </xdr:nvCxnSpPr>
      <xdr:spPr>
        <a:xfrm flipH="1">
          <a:off x="5334000" y="2466975"/>
          <a:ext cx="904877" cy="462242"/>
        </a:xfrm>
        <a:prstGeom prst="line">
          <a:avLst/>
        </a:prstGeom>
        <a:ln w="635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444232</xdr:colOff>
      <xdr:row>49</xdr:row>
      <xdr:rowOff>38415</xdr:rowOff>
    </xdr:from>
    <xdr:to>
      <xdr:col>5</xdr:col>
      <xdr:colOff>517071</xdr:colOff>
      <xdr:row>49</xdr:row>
      <xdr:rowOff>39867</xdr:rowOff>
    </xdr:to>
    <xdr:cxnSp macro="">
      <xdr:nvCxnSpPr>
        <xdr:cNvPr id="210" name="Connecteur droit 209"/>
        <xdr:cNvCxnSpPr/>
      </xdr:nvCxnSpPr>
      <xdr:spPr>
        <a:xfrm flipH="1" flipV="1">
          <a:off x="3492232" y="9427344"/>
          <a:ext cx="834839" cy="1452"/>
        </a:xfrm>
        <a:prstGeom prst="line">
          <a:avLst/>
        </a:prstGeom>
        <a:ln w="635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405813</xdr:colOff>
      <xdr:row>56</xdr:row>
      <xdr:rowOff>24808</xdr:rowOff>
    </xdr:from>
    <xdr:to>
      <xdr:col>5</xdr:col>
      <xdr:colOff>499383</xdr:colOff>
      <xdr:row>56</xdr:row>
      <xdr:rowOff>30973</xdr:rowOff>
    </xdr:to>
    <xdr:cxnSp macro="">
      <xdr:nvCxnSpPr>
        <xdr:cNvPr id="211" name="Connecteur droit 210"/>
        <xdr:cNvCxnSpPr/>
      </xdr:nvCxnSpPr>
      <xdr:spPr>
        <a:xfrm flipH="1" flipV="1">
          <a:off x="3453813" y="10842487"/>
          <a:ext cx="855570" cy="6165"/>
        </a:xfrm>
        <a:prstGeom prst="line">
          <a:avLst/>
        </a:prstGeom>
        <a:ln w="6350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537883</xdr:colOff>
      <xdr:row>36</xdr:row>
      <xdr:rowOff>134472</xdr:rowOff>
    </xdr:from>
    <xdr:to>
      <xdr:col>10</xdr:col>
      <xdr:colOff>705971</xdr:colOff>
      <xdr:row>38</xdr:row>
      <xdr:rowOff>33927</xdr:rowOff>
    </xdr:to>
    <xdr:pic>
      <xdr:nvPicPr>
        <xdr:cNvPr id="212" name="Picture 343" descr="Cofiroute_4c copie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5883" y="6163797"/>
          <a:ext cx="930088" cy="289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459285</xdr:colOff>
      <xdr:row>31</xdr:row>
      <xdr:rowOff>125020</xdr:rowOff>
    </xdr:from>
    <xdr:to>
      <xdr:col>5</xdr:col>
      <xdr:colOff>739740</xdr:colOff>
      <xdr:row>36</xdr:row>
      <xdr:rowOff>102608</xdr:rowOff>
    </xdr:to>
    <xdr:pic>
      <xdr:nvPicPr>
        <xdr:cNvPr id="213" name="Picture 343" descr="Cofiroute_4c copi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3813958">
          <a:off x="3944469" y="6355336"/>
          <a:ext cx="930088" cy="2804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313764</xdr:colOff>
      <xdr:row>28</xdr:row>
      <xdr:rowOff>89649</xdr:rowOff>
    </xdr:from>
    <xdr:to>
      <xdr:col>13</xdr:col>
      <xdr:colOff>353786</xdr:colOff>
      <xdr:row>30</xdr:row>
      <xdr:rowOff>0</xdr:rowOff>
    </xdr:to>
    <xdr:sp macro="" textlink="">
      <xdr:nvSpPr>
        <xdr:cNvPr id="214" name="Rectangle 213"/>
        <xdr:cNvSpPr/>
      </xdr:nvSpPr>
      <xdr:spPr>
        <a:xfrm>
          <a:off x="9457764" y="5423649"/>
          <a:ext cx="802022" cy="29135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114+947</a:t>
          </a:r>
        </a:p>
      </xdr:txBody>
    </xdr:sp>
    <xdr:clientData/>
  </xdr:twoCellAnchor>
  <xdr:twoCellAnchor>
    <xdr:from>
      <xdr:col>10</xdr:col>
      <xdr:colOff>163294</xdr:colOff>
      <xdr:row>26</xdr:row>
      <xdr:rowOff>165688</xdr:rowOff>
    </xdr:from>
    <xdr:to>
      <xdr:col>11</xdr:col>
      <xdr:colOff>190500</xdr:colOff>
      <xdr:row>28</xdr:row>
      <xdr:rowOff>95250</xdr:rowOff>
    </xdr:to>
    <xdr:sp macro="" textlink="">
      <xdr:nvSpPr>
        <xdr:cNvPr id="215" name="Rectangle 214"/>
        <xdr:cNvSpPr/>
      </xdr:nvSpPr>
      <xdr:spPr>
        <a:xfrm>
          <a:off x="7783294" y="5118688"/>
          <a:ext cx="789206" cy="31056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131+532</a:t>
          </a:r>
        </a:p>
      </xdr:txBody>
    </xdr:sp>
    <xdr:clientData/>
  </xdr:twoCellAnchor>
  <xdr:twoCellAnchor>
    <xdr:from>
      <xdr:col>8</xdr:col>
      <xdr:colOff>503465</xdr:colOff>
      <xdr:row>29</xdr:row>
      <xdr:rowOff>145676</xdr:rowOff>
    </xdr:from>
    <xdr:to>
      <xdr:col>9</xdr:col>
      <xdr:colOff>504269</xdr:colOff>
      <xdr:row>31</xdr:row>
      <xdr:rowOff>68036</xdr:rowOff>
    </xdr:to>
    <xdr:sp macro="" textlink="">
      <xdr:nvSpPr>
        <xdr:cNvPr id="216" name="Rectangle 215"/>
        <xdr:cNvSpPr/>
      </xdr:nvSpPr>
      <xdr:spPr>
        <a:xfrm>
          <a:off x="6599465" y="5670176"/>
          <a:ext cx="762804" cy="3033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148+617</a:t>
          </a:r>
        </a:p>
      </xdr:txBody>
    </xdr:sp>
    <xdr:clientData/>
  </xdr:twoCellAnchor>
  <xdr:twoCellAnchor>
    <xdr:from>
      <xdr:col>7</xdr:col>
      <xdr:colOff>680358</xdr:colOff>
      <xdr:row>36</xdr:row>
      <xdr:rowOff>67236</xdr:rowOff>
    </xdr:from>
    <xdr:to>
      <xdr:col>8</xdr:col>
      <xdr:colOff>705972</xdr:colOff>
      <xdr:row>38</xdr:row>
      <xdr:rowOff>0</xdr:rowOff>
    </xdr:to>
    <xdr:sp macro="" textlink="">
      <xdr:nvSpPr>
        <xdr:cNvPr id="217" name="Rectangle 216"/>
        <xdr:cNvSpPr/>
      </xdr:nvSpPr>
      <xdr:spPr>
        <a:xfrm>
          <a:off x="6014358" y="6925236"/>
          <a:ext cx="787614" cy="31376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178+395</a:t>
          </a:r>
        </a:p>
      </xdr:txBody>
    </xdr:sp>
    <xdr:clientData/>
  </xdr:twoCellAnchor>
  <xdr:twoCellAnchor>
    <xdr:from>
      <xdr:col>5</xdr:col>
      <xdr:colOff>658746</xdr:colOff>
      <xdr:row>33</xdr:row>
      <xdr:rowOff>111259</xdr:rowOff>
    </xdr:from>
    <xdr:to>
      <xdr:col>6</xdr:col>
      <xdr:colOff>693964</xdr:colOff>
      <xdr:row>35</xdr:row>
      <xdr:rowOff>27214</xdr:rowOff>
    </xdr:to>
    <xdr:sp macro="" textlink="">
      <xdr:nvSpPr>
        <xdr:cNvPr id="218" name="Rectangle 217"/>
        <xdr:cNvSpPr/>
      </xdr:nvSpPr>
      <xdr:spPr>
        <a:xfrm>
          <a:off x="4468746" y="6397759"/>
          <a:ext cx="797218" cy="2969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192+362</a:t>
          </a:r>
        </a:p>
      </xdr:txBody>
    </xdr:sp>
    <xdr:clientData/>
  </xdr:twoCellAnchor>
  <xdr:twoCellAnchor>
    <xdr:from>
      <xdr:col>4</xdr:col>
      <xdr:colOff>582707</xdr:colOff>
      <xdr:row>31</xdr:row>
      <xdr:rowOff>11207</xdr:rowOff>
    </xdr:from>
    <xdr:to>
      <xdr:col>5</xdr:col>
      <xdr:colOff>639536</xdr:colOff>
      <xdr:row>32</xdr:row>
      <xdr:rowOff>163286</xdr:rowOff>
    </xdr:to>
    <xdr:sp macro="" textlink="">
      <xdr:nvSpPr>
        <xdr:cNvPr id="219" name="Rectangle 218"/>
        <xdr:cNvSpPr/>
      </xdr:nvSpPr>
      <xdr:spPr>
        <a:xfrm>
          <a:off x="3630707" y="5916707"/>
          <a:ext cx="818829" cy="34257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34+922</a:t>
          </a:r>
        </a:p>
      </xdr:txBody>
    </xdr:sp>
    <xdr:clientData/>
  </xdr:twoCellAnchor>
  <xdr:twoCellAnchor>
    <xdr:from>
      <xdr:col>4</xdr:col>
      <xdr:colOff>156884</xdr:colOff>
      <xdr:row>26</xdr:row>
      <xdr:rowOff>78442</xdr:rowOff>
    </xdr:from>
    <xdr:to>
      <xdr:col>5</xdr:col>
      <xdr:colOff>299357</xdr:colOff>
      <xdr:row>28</xdr:row>
      <xdr:rowOff>40821</xdr:rowOff>
    </xdr:to>
    <xdr:sp macro="" textlink="">
      <xdr:nvSpPr>
        <xdr:cNvPr id="220" name="Rectangle 219"/>
        <xdr:cNvSpPr/>
      </xdr:nvSpPr>
      <xdr:spPr>
        <a:xfrm>
          <a:off x="3204884" y="5031442"/>
          <a:ext cx="904473" cy="34337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46+980</a:t>
          </a:r>
        </a:p>
      </xdr:txBody>
    </xdr:sp>
    <xdr:clientData/>
  </xdr:twoCellAnchor>
  <xdr:twoCellAnchor>
    <xdr:from>
      <xdr:col>1</xdr:col>
      <xdr:colOff>721179</xdr:colOff>
      <xdr:row>23</xdr:row>
      <xdr:rowOff>112063</xdr:rowOff>
    </xdr:from>
    <xdr:to>
      <xdr:col>2</xdr:col>
      <xdr:colOff>739594</xdr:colOff>
      <xdr:row>25</xdr:row>
      <xdr:rowOff>54429</xdr:rowOff>
    </xdr:to>
    <xdr:sp macro="" textlink="">
      <xdr:nvSpPr>
        <xdr:cNvPr id="221" name="Rectangle 220"/>
        <xdr:cNvSpPr/>
      </xdr:nvSpPr>
      <xdr:spPr>
        <a:xfrm>
          <a:off x="1483179" y="4493563"/>
          <a:ext cx="780415" cy="32336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59+542</a:t>
          </a:r>
        </a:p>
      </xdr:txBody>
    </xdr:sp>
    <xdr:clientData/>
  </xdr:twoCellAnchor>
  <xdr:twoCellAnchor>
    <xdr:from>
      <xdr:col>3</xdr:col>
      <xdr:colOff>22412</xdr:colOff>
      <xdr:row>16</xdr:row>
      <xdr:rowOff>168090</xdr:rowOff>
    </xdr:from>
    <xdr:to>
      <xdr:col>4</xdr:col>
      <xdr:colOff>95250</xdr:colOff>
      <xdr:row>18</xdr:row>
      <xdr:rowOff>68036</xdr:rowOff>
    </xdr:to>
    <xdr:sp macro="" textlink="">
      <xdr:nvSpPr>
        <xdr:cNvPr id="222" name="Rectangle 221"/>
        <xdr:cNvSpPr/>
      </xdr:nvSpPr>
      <xdr:spPr>
        <a:xfrm>
          <a:off x="2308412" y="3216090"/>
          <a:ext cx="834838" cy="28094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75+568</a:t>
          </a:r>
        </a:p>
      </xdr:txBody>
    </xdr:sp>
    <xdr:clientData/>
  </xdr:twoCellAnchor>
  <xdr:twoCellAnchor>
    <xdr:from>
      <xdr:col>5</xdr:col>
      <xdr:colOff>634724</xdr:colOff>
      <xdr:row>48</xdr:row>
      <xdr:rowOff>69630</xdr:rowOff>
    </xdr:from>
    <xdr:to>
      <xdr:col>6</xdr:col>
      <xdr:colOff>693956</xdr:colOff>
      <xdr:row>50</xdr:row>
      <xdr:rowOff>13606</xdr:rowOff>
    </xdr:to>
    <xdr:sp macro="" textlink="">
      <xdr:nvSpPr>
        <xdr:cNvPr id="223" name="Rectangle 222"/>
        <xdr:cNvSpPr/>
      </xdr:nvSpPr>
      <xdr:spPr>
        <a:xfrm>
          <a:off x="4444724" y="9268059"/>
          <a:ext cx="821232" cy="36579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199+895</a:t>
          </a:r>
        </a:p>
      </xdr:txBody>
    </xdr:sp>
    <xdr:clientData/>
  </xdr:twoCellAnchor>
  <xdr:twoCellAnchor>
    <xdr:from>
      <xdr:col>5</xdr:col>
      <xdr:colOff>612321</xdr:colOff>
      <xdr:row>55</xdr:row>
      <xdr:rowOff>51215</xdr:rowOff>
    </xdr:from>
    <xdr:to>
      <xdr:col>6</xdr:col>
      <xdr:colOff>612321</xdr:colOff>
      <xdr:row>57</xdr:row>
      <xdr:rowOff>4081</xdr:rowOff>
    </xdr:to>
    <xdr:sp macro="" textlink="">
      <xdr:nvSpPr>
        <xdr:cNvPr id="224" name="Rectangle 223"/>
        <xdr:cNvSpPr/>
      </xdr:nvSpPr>
      <xdr:spPr>
        <a:xfrm>
          <a:off x="4422321" y="10678394"/>
          <a:ext cx="762000" cy="34747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204+670</a:t>
          </a:r>
        </a:p>
      </xdr:txBody>
    </xdr:sp>
    <xdr:clientData/>
  </xdr:twoCellAnchor>
  <xdr:twoCellAnchor>
    <xdr:from>
      <xdr:col>12</xdr:col>
      <xdr:colOff>734786</xdr:colOff>
      <xdr:row>16</xdr:row>
      <xdr:rowOff>89650</xdr:rowOff>
    </xdr:from>
    <xdr:to>
      <xdr:col>14</xdr:col>
      <xdr:colOff>33619</xdr:colOff>
      <xdr:row>18</xdr:row>
      <xdr:rowOff>54429</xdr:rowOff>
    </xdr:to>
    <xdr:sp macro="" textlink="">
      <xdr:nvSpPr>
        <xdr:cNvPr id="225" name="Rectangle 224"/>
        <xdr:cNvSpPr/>
      </xdr:nvSpPr>
      <xdr:spPr>
        <a:xfrm>
          <a:off x="9878786" y="3137650"/>
          <a:ext cx="822833" cy="34577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93+197</a:t>
          </a:r>
        </a:p>
      </xdr:txBody>
    </xdr:sp>
    <xdr:clientData/>
  </xdr:twoCellAnchor>
  <xdr:twoCellAnchor>
    <xdr:from>
      <xdr:col>13</xdr:col>
      <xdr:colOff>40822</xdr:colOff>
      <xdr:row>30</xdr:row>
      <xdr:rowOff>78440</xdr:rowOff>
    </xdr:from>
    <xdr:to>
      <xdr:col>14</xdr:col>
      <xdr:colOff>56032</xdr:colOff>
      <xdr:row>32</xdr:row>
      <xdr:rowOff>68036</xdr:rowOff>
    </xdr:to>
    <xdr:sp macro="" textlink="">
      <xdr:nvSpPr>
        <xdr:cNvPr id="226" name="Rectangle 225"/>
        <xdr:cNvSpPr/>
      </xdr:nvSpPr>
      <xdr:spPr>
        <a:xfrm>
          <a:off x="9946822" y="5793440"/>
          <a:ext cx="777210" cy="37059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99+376</a:t>
          </a:r>
        </a:p>
      </xdr:txBody>
    </xdr:sp>
    <xdr:clientData/>
  </xdr:twoCellAnchor>
  <xdr:twoCellAnchor>
    <xdr:from>
      <xdr:col>13</xdr:col>
      <xdr:colOff>68036</xdr:colOff>
      <xdr:row>34</xdr:row>
      <xdr:rowOff>78442</xdr:rowOff>
    </xdr:from>
    <xdr:to>
      <xdr:col>14</xdr:col>
      <xdr:colOff>67237</xdr:colOff>
      <xdr:row>36</xdr:row>
      <xdr:rowOff>27214</xdr:rowOff>
    </xdr:to>
    <xdr:sp macro="" textlink="">
      <xdr:nvSpPr>
        <xdr:cNvPr id="227" name="Rectangle 226"/>
        <xdr:cNvSpPr/>
      </xdr:nvSpPr>
      <xdr:spPr>
        <a:xfrm>
          <a:off x="9974036" y="6555442"/>
          <a:ext cx="761201" cy="32977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105+711</a:t>
          </a:r>
        </a:p>
      </xdr:txBody>
    </xdr:sp>
    <xdr:clientData/>
  </xdr:twoCellAnchor>
  <xdr:twoCellAnchor>
    <xdr:from>
      <xdr:col>12</xdr:col>
      <xdr:colOff>707572</xdr:colOff>
      <xdr:row>41</xdr:row>
      <xdr:rowOff>76038</xdr:rowOff>
    </xdr:from>
    <xdr:to>
      <xdr:col>13</xdr:col>
      <xdr:colOff>695568</xdr:colOff>
      <xdr:row>43</xdr:row>
      <xdr:rowOff>40821</xdr:rowOff>
    </xdr:to>
    <xdr:sp macro="" textlink="">
      <xdr:nvSpPr>
        <xdr:cNvPr id="228" name="Rectangle 227"/>
        <xdr:cNvSpPr/>
      </xdr:nvSpPr>
      <xdr:spPr>
        <a:xfrm>
          <a:off x="9851572" y="7886538"/>
          <a:ext cx="749996" cy="345783"/>
        </a:xfrm>
        <a:prstGeom prst="rect">
          <a:avLst/>
        </a:prstGeom>
        <a:noFill/>
        <a:ln w="15240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138+122</a:t>
          </a:r>
        </a:p>
      </xdr:txBody>
    </xdr:sp>
    <xdr:clientData/>
  </xdr:twoCellAnchor>
  <xdr:twoCellAnchor>
    <xdr:from>
      <xdr:col>14</xdr:col>
      <xdr:colOff>444792</xdr:colOff>
      <xdr:row>27</xdr:row>
      <xdr:rowOff>100852</xdr:rowOff>
    </xdr:from>
    <xdr:to>
      <xdr:col>15</xdr:col>
      <xdr:colOff>739585</xdr:colOff>
      <xdr:row>28</xdr:row>
      <xdr:rowOff>183183</xdr:rowOff>
    </xdr:to>
    <xdr:sp macro="" textlink="">
      <xdr:nvSpPr>
        <xdr:cNvPr id="229" name="Pentagone 228"/>
        <xdr:cNvSpPr/>
      </xdr:nvSpPr>
      <xdr:spPr>
        <a:xfrm rot="10800000" flipV="1">
          <a:off x="14922792" y="4349002"/>
          <a:ext cx="1056793" cy="272831"/>
        </a:xfrm>
        <a:prstGeom prst="homePlat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 b="1" u="sng">
              <a:solidFill>
                <a:srgbClr val="FFFF00"/>
              </a:solidFill>
              <a:latin typeface="Arial Narrow" pitchFamily="34" charset="0"/>
            </a:rPr>
            <a:t>A71</a:t>
          </a:r>
        </a:p>
      </xdr:txBody>
    </xdr:sp>
    <xdr:clientData/>
  </xdr:twoCellAnchor>
  <xdr:twoCellAnchor>
    <xdr:from>
      <xdr:col>12</xdr:col>
      <xdr:colOff>313766</xdr:colOff>
      <xdr:row>12</xdr:row>
      <xdr:rowOff>11204</xdr:rowOff>
    </xdr:from>
    <xdr:to>
      <xdr:col>14</xdr:col>
      <xdr:colOff>68955</xdr:colOff>
      <xdr:row>13</xdr:row>
      <xdr:rowOff>120626</xdr:rowOff>
    </xdr:to>
    <xdr:sp macro="" textlink="">
      <xdr:nvSpPr>
        <xdr:cNvPr id="230" name="Pentagone 229"/>
        <xdr:cNvSpPr/>
      </xdr:nvSpPr>
      <xdr:spPr>
        <a:xfrm>
          <a:off x="9457766" y="1344704"/>
          <a:ext cx="1279189" cy="299922"/>
        </a:xfrm>
        <a:prstGeom prst="homePlat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 b="1" u="sng">
              <a:solidFill>
                <a:srgbClr val="FFFF00"/>
              </a:solidFill>
              <a:latin typeface="Arial Narrow" pitchFamily="34" charset="0"/>
            </a:rPr>
            <a:t>A10</a:t>
          </a:r>
        </a:p>
      </xdr:txBody>
    </xdr:sp>
    <xdr:clientData/>
  </xdr:twoCellAnchor>
  <xdr:twoCellAnchor>
    <xdr:from>
      <xdr:col>0</xdr:col>
      <xdr:colOff>414619</xdr:colOff>
      <xdr:row>16</xdr:row>
      <xdr:rowOff>132538</xdr:rowOff>
    </xdr:from>
    <xdr:to>
      <xdr:col>2</xdr:col>
      <xdr:colOff>148807</xdr:colOff>
      <xdr:row>18</xdr:row>
      <xdr:rowOff>49363</xdr:rowOff>
    </xdr:to>
    <xdr:sp macro="" textlink="">
      <xdr:nvSpPr>
        <xdr:cNvPr id="231" name="Pentagone 230"/>
        <xdr:cNvSpPr/>
      </xdr:nvSpPr>
      <xdr:spPr>
        <a:xfrm>
          <a:off x="4224619" y="2237563"/>
          <a:ext cx="1258188" cy="307350"/>
        </a:xfrm>
        <a:prstGeom prst="homePlat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 b="1" u="sng">
              <a:solidFill>
                <a:srgbClr val="FFFF00"/>
              </a:solidFill>
              <a:latin typeface="Arial Narrow" pitchFamily="34" charset="0"/>
            </a:rPr>
            <a:t>A28</a:t>
          </a:r>
        </a:p>
      </xdr:txBody>
    </xdr:sp>
    <xdr:clientData/>
  </xdr:twoCellAnchor>
  <xdr:twoCellAnchor>
    <xdr:from>
      <xdr:col>5</xdr:col>
      <xdr:colOff>573883</xdr:colOff>
      <xdr:row>51</xdr:row>
      <xdr:rowOff>143265</xdr:rowOff>
    </xdr:from>
    <xdr:to>
      <xdr:col>7</xdr:col>
      <xdr:colOff>237707</xdr:colOff>
      <xdr:row>53</xdr:row>
      <xdr:rowOff>20631</xdr:rowOff>
    </xdr:to>
    <xdr:sp macro="" textlink="">
      <xdr:nvSpPr>
        <xdr:cNvPr id="232" name="Pentagone 231"/>
        <xdr:cNvSpPr/>
      </xdr:nvSpPr>
      <xdr:spPr>
        <a:xfrm rot="10800000" flipV="1">
          <a:off x="4383883" y="9981229"/>
          <a:ext cx="1187824" cy="271973"/>
        </a:xfrm>
        <a:prstGeom prst="homePlat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 b="1" u="sng">
              <a:solidFill>
                <a:srgbClr val="FFFF00"/>
              </a:solidFill>
              <a:latin typeface="Arial Narrow" pitchFamily="34" charset="0"/>
            </a:rPr>
            <a:t>A10</a:t>
          </a:r>
        </a:p>
      </xdr:txBody>
    </xdr:sp>
    <xdr:clientData/>
  </xdr:twoCellAnchor>
  <xdr:twoCellAnchor>
    <xdr:from>
      <xdr:col>15</xdr:col>
      <xdr:colOff>560450</xdr:colOff>
      <xdr:row>17</xdr:row>
      <xdr:rowOff>134315</xdr:rowOff>
    </xdr:from>
    <xdr:to>
      <xdr:col>16</xdr:col>
      <xdr:colOff>728538</xdr:colOff>
      <xdr:row>19</xdr:row>
      <xdr:rowOff>33770</xdr:rowOff>
    </xdr:to>
    <xdr:pic>
      <xdr:nvPicPr>
        <xdr:cNvPr id="233" name="Picture 343" descr="Cofiroute_4c copi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00450" y="2429840"/>
          <a:ext cx="930088" cy="2995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683558</xdr:colOff>
      <xdr:row>22</xdr:row>
      <xdr:rowOff>22411</xdr:rowOff>
    </xdr:from>
    <xdr:to>
      <xdr:col>14</xdr:col>
      <xdr:colOff>605117</xdr:colOff>
      <xdr:row>25</xdr:row>
      <xdr:rowOff>186017</xdr:rowOff>
    </xdr:to>
    <xdr:sp macro="" textlink="">
      <xdr:nvSpPr>
        <xdr:cNvPr id="234" name="Multiplier 233"/>
        <xdr:cNvSpPr/>
      </xdr:nvSpPr>
      <xdr:spPr>
        <a:xfrm>
          <a:off x="14399558" y="3308536"/>
          <a:ext cx="683559" cy="744631"/>
        </a:xfrm>
        <a:prstGeom prst="mathMultiply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728382</xdr:colOff>
      <xdr:row>35</xdr:row>
      <xdr:rowOff>11202</xdr:rowOff>
    </xdr:from>
    <xdr:to>
      <xdr:col>14</xdr:col>
      <xdr:colOff>753595</xdr:colOff>
      <xdr:row>35</xdr:row>
      <xdr:rowOff>26891</xdr:rowOff>
    </xdr:to>
    <xdr:cxnSp macro="">
      <xdr:nvCxnSpPr>
        <xdr:cNvPr id="236" name="Connecteur droit 235"/>
        <xdr:cNvCxnSpPr/>
      </xdr:nvCxnSpPr>
      <xdr:spPr>
        <a:xfrm flipH="1">
          <a:off x="14444382" y="5840502"/>
          <a:ext cx="787213" cy="15689"/>
        </a:xfrm>
        <a:prstGeom prst="line">
          <a:avLst/>
        </a:prstGeom>
        <a:ln w="635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728383</xdr:colOff>
      <xdr:row>42</xdr:row>
      <xdr:rowOff>11215</xdr:rowOff>
    </xdr:from>
    <xdr:to>
      <xdr:col>14</xdr:col>
      <xdr:colOff>753596</xdr:colOff>
      <xdr:row>42</xdr:row>
      <xdr:rowOff>26904</xdr:rowOff>
    </xdr:to>
    <xdr:cxnSp macro="">
      <xdr:nvCxnSpPr>
        <xdr:cNvPr id="237" name="Connecteur droit 236"/>
        <xdr:cNvCxnSpPr/>
      </xdr:nvCxnSpPr>
      <xdr:spPr>
        <a:xfrm flipH="1">
          <a:off x="14444383" y="7212115"/>
          <a:ext cx="787213" cy="15689"/>
        </a:xfrm>
        <a:prstGeom prst="line">
          <a:avLst/>
        </a:prstGeom>
        <a:ln w="63500"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728383</xdr:colOff>
      <xdr:row>17</xdr:row>
      <xdr:rowOff>22384</xdr:rowOff>
    </xdr:from>
    <xdr:to>
      <xdr:col>14</xdr:col>
      <xdr:colOff>753596</xdr:colOff>
      <xdr:row>17</xdr:row>
      <xdr:rowOff>38073</xdr:rowOff>
    </xdr:to>
    <xdr:cxnSp macro="">
      <xdr:nvCxnSpPr>
        <xdr:cNvPr id="238" name="Connecteur droit 237"/>
        <xdr:cNvCxnSpPr/>
      </xdr:nvCxnSpPr>
      <xdr:spPr>
        <a:xfrm flipH="1">
          <a:off x="14444383" y="2317909"/>
          <a:ext cx="787213" cy="15689"/>
        </a:xfrm>
        <a:prstGeom prst="line">
          <a:avLst/>
        </a:prstGeom>
        <a:ln w="635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582706</xdr:colOff>
      <xdr:row>28</xdr:row>
      <xdr:rowOff>112059</xdr:rowOff>
    </xdr:from>
    <xdr:to>
      <xdr:col>11</xdr:col>
      <xdr:colOff>190499</xdr:colOff>
      <xdr:row>31</xdr:row>
      <xdr:rowOff>190503</xdr:rowOff>
    </xdr:to>
    <xdr:cxnSp macro="">
      <xdr:nvCxnSpPr>
        <xdr:cNvPr id="239" name="Connecteur droit 238"/>
        <xdr:cNvCxnSpPr/>
      </xdr:nvCxnSpPr>
      <xdr:spPr>
        <a:xfrm flipH="1" flipV="1">
          <a:off x="12012706" y="4550709"/>
          <a:ext cx="369793" cy="678519"/>
        </a:xfrm>
        <a:prstGeom prst="line">
          <a:avLst/>
        </a:prstGeom>
        <a:ln w="63500">
          <a:solidFill>
            <a:schemeClr val="accent5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257736</xdr:colOff>
      <xdr:row>31</xdr:row>
      <xdr:rowOff>22412</xdr:rowOff>
    </xdr:from>
    <xdr:to>
      <xdr:col>9</xdr:col>
      <xdr:colOff>661147</xdr:colOff>
      <xdr:row>35</xdr:row>
      <xdr:rowOff>0</xdr:rowOff>
    </xdr:to>
    <xdr:cxnSp macro="">
      <xdr:nvCxnSpPr>
        <xdr:cNvPr id="240" name="Connecteur droit 239"/>
        <xdr:cNvCxnSpPr/>
      </xdr:nvCxnSpPr>
      <xdr:spPr>
        <a:xfrm flipH="1" flipV="1">
          <a:off x="10925736" y="5061137"/>
          <a:ext cx="403411" cy="768163"/>
        </a:xfrm>
        <a:prstGeom prst="line">
          <a:avLst/>
        </a:prstGeom>
        <a:ln w="63500">
          <a:solidFill>
            <a:schemeClr val="accent5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515471</xdr:colOff>
      <xdr:row>32</xdr:row>
      <xdr:rowOff>78440</xdr:rowOff>
    </xdr:from>
    <xdr:to>
      <xdr:col>8</xdr:col>
      <xdr:colOff>156882</xdr:colOff>
      <xdr:row>36</xdr:row>
      <xdr:rowOff>78440</xdr:rowOff>
    </xdr:to>
    <xdr:cxnSp macro="">
      <xdr:nvCxnSpPr>
        <xdr:cNvPr id="241" name="Connecteur droit 240"/>
        <xdr:cNvCxnSpPr/>
      </xdr:nvCxnSpPr>
      <xdr:spPr>
        <a:xfrm flipH="1" flipV="1">
          <a:off x="9659471" y="5317190"/>
          <a:ext cx="403411" cy="790575"/>
        </a:xfrm>
        <a:prstGeom prst="line">
          <a:avLst/>
        </a:prstGeom>
        <a:ln w="63500">
          <a:solidFill>
            <a:schemeClr val="accent5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642739</xdr:colOff>
      <xdr:row>25</xdr:row>
      <xdr:rowOff>55233</xdr:rowOff>
    </xdr:from>
    <xdr:to>
      <xdr:col>10</xdr:col>
      <xdr:colOff>241046</xdr:colOff>
      <xdr:row>26</xdr:row>
      <xdr:rowOff>164655</xdr:rowOff>
    </xdr:to>
    <xdr:sp macro="" textlink="">
      <xdr:nvSpPr>
        <xdr:cNvPr id="242" name="Pentagone 241"/>
        <xdr:cNvSpPr/>
      </xdr:nvSpPr>
      <xdr:spPr>
        <a:xfrm rot="1998112">
          <a:off x="6738739" y="4817733"/>
          <a:ext cx="1122307" cy="299922"/>
        </a:xfrm>
        <a:prstGeom prst="homePlat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 b="1" u="sng">
              <a:solidFill>
                <a:srgbClr val="FFFF00"/>
              </a:solidFill>
              <a:latin typeface="Arial Narrow" pitchFamily="34" charset="0"/>
            </a:rPr>
            <a:t>A10</a:t>
          </a:r>
        </a:p>
      </xdr:txBody>
    </xdr:sp>
    <xdr:clientData/>
  </xdr:twoCellAnchor>
  <xdr:twoCellAnchor>
    <xdr:from>
      <xdr:col>2</xdr:col>
      <xdr:colOff>498661</xdr:colOff>
      <xdr:row>38</xdr:row>
      <xdr:rowOff>145677</xdr:rowOff>
    </xdr:from>
    <xdr:to>
      <xdr:col>4</xdr:col>
      <xdr:colOff>672353</xdr:colOff>
      <xdr:row>38</xdr:row>
      <xdr:rowOff>147358</xdr:rowOff>
    </xdr:to>
    <xdr:cxnSp macro="">
      <xdr:nvCxnSpPr>
        <xdr:cNvPr id="243" name="Connecteur droit avec flèche 242"/>
        <xdr:cNvCxnSpPr>
          <a:stCxn id="188" idx="3"/>
        </xdr:cNvCxnSpPr>
      </xdr:nvCxnSpPr>
      <xdr:spPr>
        <a:xfrm flipV="1">
          <a:off x="5832661" y="6565527"/>
          <a:ext cx="1697692" cy="1681"/>
        </a:xfrm>
        <a:prstGeom prst="straightConnector1">
          <a:avLst/>
        </a:prstGeom>
        <a:ln w="12700">
          <a:solidFill>
            <a:srgbClr val="C00000"/>
          </a:solidFill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504265</xdr:colOff>
      <xdr:row>23</xdr:row>
      <xdr:rowOff>22412</xdr:rowOff>
    </xdr:from>
    <xdr:to>
      <xdr:col>15</xdr:col>
      <xdr:colOff>392206</xdr:colOff>
      <xdr:row>24</xdr:row>
      <xdr:rowOff>0</xdr:rowOff>
    </xdr:to>
    <xdr:cxnSp macro="">
      <xdr:nvCxnSpPr>
        <xdr:cNvPr id="244" name="Connecteur droit avec flèche 243"/>
        <xdr:cNvCxnSpPr/>
      </xdr:nvCxnSpPr>
      <xdr:spPr>
        <a:xfrm flipH="1">
          <a:off x="14982265" y="3499037"/>
          <a:ext cx="649941" cy="177613"/>
        </a:xfrm>
        <a:prstGeom prst="straightConnector1">
          <a:avLst/>
        </a:prstGeom>
        <a:ln w="12700">
          <a:solidFill>
            <a:srgbClr val="C00000"/>
          </a:solidFill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710756</xdr:colOff>
      <xdr:row>1</xdr:row>
      <xdr:rowOff>42416</xdr:rowOff>
    </xdr:from>
    <xdr:to>
      <xdr:col>7</xdr:col>
      <xdr:colOff>710756</xdr:colOff>
      <xdr:row>5</xdr:row>
      <xdr:rowOff>180026</xdr:rowOff>
    </xdr:to>
    <xdr:grpSp>
      <xdr:nvGrpSpPr>
        <xdr:cNvPr id="2" name="Groupe 1"/>
        <xdr:cNvGrpSpPr/>
      </xdr:nvGrpSpPr>
      <xdr:grpSpPr>
        <a:xfrm>
          <a:off x="710756" y="232916"/>
          <a:ext cx="5334000" cy="899610"/>
          <a:chOff x="672336" y="224112"/>
          <a:chExt cx="5334000" cy="899610"/>
        </a:xfrm>
      </xdr:grpSpPr>
      <xdr:pic>
        <xdr:nvPicPr>
          <xdr:cNvPr id="393" name="Picture 343" descr="Cofiroute_4c copie"/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605624" y="728382"/>
            <a:ext cx="1311088" cy="3953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91" name="Rectangle 90"/>
          <xdr:cNvSpPr/>
        </xdr:nvSpPr>
        <xdr:spPr>
          <a:xfrm>
            <a:off x="672336" y="224112"/>
            <a:ext cx="5334000" cy="444653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4000" b="1" u="none">
                <a:solidFill>
                  <a:srgbClr val="C00000"/>
                </a:solidFill>
                <a:latin typeface="Arial Narrow" pitchFamily="34" charset="0"/>
              </a:rPr>
              <a:t>M</a:t>
            </a:r>
            <a:r>
              <a:rPr lang="fr-FR" sz="1600" b="1" u="none">
                <a:solidFill>
                  <a:srgbClr val="0000FF"/>
                </a:solidFill>
                <a:latin typeface="Arial Narrow" pitchFamily="34" charset="0"/>
              </a:rPr>
              <a:t>oyen</a:t>
            </a:r>
            <a:r>
              <a:rPr lang="fr-FR" sz="1600" b="1" u="none" baseline="0">
                <a:solidFill>
                  <a:srgbClr val="0000FF"/>
                </a:solidFill>
                <a:latin typeface="Arial Narrow" pitchFamily="34" charset="0"/>
              </a:rPr>
              <a:t> d'aide à la Gestion d'Evènements Contre Sens</a:t>
            </a:r>
            <a:endParaRPr lang="fr-FR" sz="1600" b="1" u="none">
              <a:solidFill>
                <a:srgbClr val="0000FF"/>
              </a:solidFill>
              <a:latin typeface="Arial Narrow" pitchFamily="34" charset="0"/>
            </a:endParaRPr>
          </a:p>
        </xdr:txBody>
      </xdr:sp>
    </xdr:grpSp>
    <xdr:clientData/>
  </xdr:twoCellAnchor>
  <xdr:twoCellAnchor>
    <xdr:from>
      <xdr:col>10</xdr:col>
      <xdr:colOff>701168</xdr:colOff>
      <xdr:row>26</xdr:row>
      <xdr:rowOff>158466</xdr:rowOff>
    </xdr:from>
    <xdr:to>
      <xdr:col>12</xdr:col>
      <xdr:colOff>271530</xdr:colOff>
      <xdr:row>29</xdr:row>
      <xdr:rowOff>77234</xdr:rowOff>
    </xdr:to>
    <xdr:cxnSp macro="[0]!Scénario1">
      <xdr:nvCxnSpPr>
        <xdr:cNvPr id="88" name="Connecteur droit 87"/>
        <xdr:cNvCxnSpPr/>
      </xdr:nvCxnSpPr>
      <xdr:spPr>
        <a:xfrm flipH="1">
          <a:off x="8321168" y="5111466"/>
          <a:ext cx="1094362" cy="490268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33618</xdr:colOff>
      <xdr:row>27</xdr:row>
      <xdr:rowOff>145676</xdr:rowOff>
    </xdr:from>
    <xdr:to>
      <xdr:col>12</xdr:col>
      <xdr:colOff>365980</xdr:colOff>
      <xdr:row>30</xdr:row>
      <xdr:rowOff>64444</xdr:rowOff>
    </xdr:to>
    <xdr:cxnSp macro="[0]!Scénario2">
      <xdr:nvCxnSpPr>
        <xdr:cNvPr id="87" name="Connecteur droit 86"/>
        <xdr:cNvCxnSpPr/>
      </xdr:nvCxnSpPr>
      <xdr:spPr>
        <a:xfrm flipH="1">
          <a:off x="8415618" y="4336676"/>
          <a:ext cx="1094362" cy="490268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605117</xdr:colOff>
      <xdr:row>12</xdr:row>
      <xdr:rowOff>156883</xdr:rowOff>
    </xdr:from>
    <xdr:to>
      <xdr:col>2</xdr:col>
      <xdr:colOff>747994</xdr:colOff>
      <xdr:row>15</xdr:row>
      <xdr:rowOff>19050</xdr:rowOff>
    </xdr:to>
    <xdr:cxnSp macro="">
      <xdr:nvCxnSpPr>
        <xdr:cNvPr id="90" name="Connecteur droit 89"/>
        <xdr:cNvCxnSpPr/>
      </xdr:nvCxnSpPr>
      <xdr:spPr>
        <a:xfrm flipH="1">
          <a:off x="1367117" y="1490383"/>
          <a:ext cx="904877" cy="433667"/>
        </a:xfrm>
        <a:prstGeom prst="line">
          <a:avLst/>
        </a:prstGeom>
        <a:ln w="635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75238</xdr:colOff>
      <xdr:row>25</xdr:row>
      <xdr:rowOff>172091</xdr:rowOff>
    </xdr:from>
    <xdr:to>
      <xdr:col>4</xdr:col>
      <xdr:colOff>209709</xdr:colOff>
      <xdr:row>26</xdr:row>
      <xdr:rowOff>113821</xdr:rowOff>
    </xdr:to>
    <xdr:sp macro="" textlink="">
      <xdr:nvSpPr>
        <xdr:cNvPr id="12" name="Organigramme : Connecteur 11"/>
        <xdr:cNvSpPr/>
      </xdr:nvSpPr>
      <xdr:spPr>
        <a:xfrm>
          <a:off x="3123238" y="4934591"/>
          <a:ext cx="134471" cy="132230"/>
        </a:xfrm>
        <a:prstGeom prst="flowChartConnector">
          <a:avLst/>
        </a:prstGeom>
        <a:solidFill>
          <a:srgbClr val="0000FF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701968</xdr:colOff>
      <xdr:row>33</xdr:row>
      <xdr:rowOff>56829</xdr:rowOff>
    </xdr:from>
    <xdr:to>
      <xdr:col>10</xdr:col>
      <xdr:colOff>74439</xdr:colOff>
      <xdr:row>33</xdr:row>
      <xdr:rowOff>189059</xdr:rowOff>
    </xdr:to>
    <xdr:sp macro="" textlink="">
      <xdr:nvSpPr>
        <xdr:cNvPr id="104" name="Organigramme : Connecteur 103"/>
        <xdr:cNvSpPr/>
      </xdr:nvSpPr>
      <xdr:spPr>
        <a:xfrm>
          <a:off x="7559968" y="6343329"/>
          <a:ext cx="134471" cy="132230"/>
        </a:xfrm>
        <a:prstGeom prst="flowChartConnector">
          <a:avLst/>
        </a:prstGeom>
        <a:solidFill>
          <a:srgbClr val="0000FF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72038</xdr:colOff>
      <xdr:row>29</xdr:row>
      <xdr:rowOff>29615</xdr:rowOff>
    </xdr:from>
    <xdr:to>
      <xdr:col>12</xdr:col>
      <xdr:colOff>206509</xdr:colOff>
      <xdr:row>29</xdr:row>
      <xdr:rowOff>161845</xdr:rowOff>
    </xdr:to>
    <xdr:sp macro="" textlink="">
      <xdr:nvSpPr>
        <xdr:cNvPr id="105" name="Organigramme : Connecteur 104"/>
        <xdr:cNvSpPr/>
      </xdr:nvSpPr>
      <xdr:spPr>
        <a:xfrm>
          <a:off x="9216038" y="5554115"/>
          <a:ext cx="134471" cy="132230"/>
        </a:xfrm>
        <a:prstGeom prst="flowChartConnector">
          <a:avLst/>
        </a:prstGeom>
        <a:solidFill>
          <a:srgbClr val="0000FF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427425</xdr:colOff>
      <xdr:row>29</xdr:row>
      <xdr:rowOff>148080</xdr:rowOff>
    </xdr:from>
    <xdr:to>
      <xdr:col>9</xdr:col>
      <xdr:colOff>561896</xdr:colOff>
      <xdr:row>30</xdr:row>
      <xdr:rowOff>89810</xdr:rowOff>
    </xdr:to>
    <xdr:sp macro="" textlink="">
      <xdr:nvSpPr>
        <xdr:cNvPr id="106" name="Organigramme : Connecteur 105"/>
        <xdr:cNvSpPr/>
      </xdr:nvSpPr>
      <xdr:spPr>
        <a:xfrm>
          <a:off x="7285425" y="5672580"/>
          <a:ext cx="134471" cy="132230"/>
        </a:xfrm>
        <a:prstGeom prst="flowChartConnector">
          <a:avLst/>
        </a:prstGeom>
        <a:solidFill>
          <a:srgbClr val="0000FF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570701</xdr:colOff>
      <xdr:row>25</xdr:row>
      <xdr:rowOff>186500</xdr:rowOff>
    </xdr:from>
    <xdr:to>
      <xdr:col>11</xdr:col>
      <xdr:colOff>705172</xdr:colOff>
      <xdr:row>26</xdr:row>
      <xdr:rowOff>128230</xdr:rowOff>
    </xdr:to>
    <xdr:sp macro="" textlink="">
      <xdr:nvSpPr>
        <xdr:cNvPr id="107" name="Organigramme : Connecteur 106"/>
        <xdr:cNvSpPr/>
      </xdr:nvSpPr>
      <xdr:spPr>
        <a:xfrm>
          <a:off x="8952701" y="4949000"/>
          <a:ext cx="134471" cy="132230"/>
        </a:xfrm>
        <a:prstGeom prst="flowChartConnector">
          <a:avLst/>
        </a:prstGeom>
        <a:solidFill>
          <a:srgbClr val="0000FF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575510</xdr:colOff>
      <xdr:row>42</xdr:row>
      <xdr:rowOff>80045</xdr:rowOff>
    </xdr:from>
    <xdr:to>
      <xdr:col>5</xdr:col>
      <xdr:colOff>709981</xdr:colOff>
      <xdr:row>43</xdr:row>
      <xdr:rowOff>21775</xdr:rowOff>
    </xdr:to>
    <xdr:sp macro="" textlink="">
      <xdr:nvSpPr>
        <xdr:cNvPr id="108" name="Organigramme : Connecteur 107"/>
        <xdr:cNvSpPr/>
      </xdr:nvSpPr>
      <xdr:spPr>
        <a:xfrm>
          <a:off x="4385510" y="8081045"/>
          <a:ext cx="134471" cy="132230"/>
        </a:xfrm>
        <a:prstGeom prst="flowChartConnector">
          <a:avLst/>
        </a:prstGeom>
        <a:solidFill>
          <a:srgbClr val="0000FF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514655</xdr:colOff>
      <xdr:row>42</xdr:row>
      <xdr:rowOff>72031</xdr:rowOff>
    </xdr:from>
    <xdr:to>
      <xdr:col>4</xdr:col>
      <xdr:colOff>649126</xdr:colOff>
      <xdr:row>43</xdr:row>
      <xdr:rowOff>13761</xdr:rowOff>
    </xdr:to>
    <xdr:sp macro="" textlink="">
      <xdr:nvSpPr>
        <xdr:cNvPr id="109" name="Organigramme : Connecteur 108"/>
        <xdr:cNvSpPr/>
      </xdr:nvSpPr>
      <xdr:spPr>
        <a:xfrm>
          <a:off x="3562655" y="8073031"/>
          <a:ext cx="134471" cy="132230"/>
        </a:xfrm>
        <a:prstGeom prst="flowChartConnector">
          <a:avLst/>
        </a:prstGeom>
        <a:solidFill>
          <a:srgbClr val="0000FF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739589</xdr:colOff>
      <xdr:row>37</xdr:row>
      <xdr:rowOff>156883</xdr:rowOff>
    </xdr:from>
    <xdr:to>
      <xdr:col>14</xdr:col>
      <xdr:colOff>112060</xdr:colOff>
      <xdr:row>38</xdr:row>
      <xdr:rowOff>98613</xdr:rowOff>
    </xdr:to>
    <xdr:sp macro="" textlink="">
      <xdr:nvSpPr>
        <xdr:cNvPr id="110" name="Organigramme : Connecteur 109"/>
        <xdr:cNvSpPr/>
      </xdr:nvSpPr>
      <xdr:spPr>
        <a:xfrm>
          <a:off x="10645589" y="6252883"/>
          <a:ext cx="134471" cy="132230"/>
        </a:xfrm>
        <a:prstGeom prst="flowChartConnector">
          <a:avLst/>
        </a:prstGeom>
        <a:solidFill>
          <a:srgbClr val="0000FF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459441</xdr:colOff>
      <xdr:row>37</xdr:row>
      <xdr:rowOff>156883</xdr:rowOff>
    </xdr:from>
    <xdr:to>
      <xdr:col>14</xdr:col>
      <xdr:colOff>593912</xdr:colOff>
      <xdr:row>38</xdr:row>
      <xdr:rowOff>98613</xdr:rowOff>
    </xdr:to>
    <xdr:sp macro="" textlink="">
      <xdr:nvSpPr>
        <xdr:cNvPr id="111" name="Organigramme : Connecteur 110"/>
        <xdr:cNvSpPr/>
      </xdr:nvSpPr>
      <xdr:spPr>
        <a:xfrm>
          <a:off x="11127441" y="6252883"/>
          <a:ext cx="134471" cy="132230"/>
        </a:xfrm>
        <a:prstGeom prst="flowChartConnector">
          <a:avLst/>
        </a:prstGeom>
        <a:solidFill>
          <a:srgbClr val="0000FF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414618</xdr:colOff>
      <xdr:row>14</xdr:row>
      <xdr:rowOff>168088</xdr:rowOff>
    </xdr:from>
    <xdr:to>
      <xdr:col>14</xdr:col>
      <xdr:colOff>549089</xdr:colOff>
      <xdr:row>15</xdr:row>
      <xdr:rowOff>109818</xdr:rowOff>
    </xdr:to>
    <xdr:sp macro="" textlink="">
      <xdr:nvSpPr>
        <xdr:cNvPr id="115" name="Organigramme : Connecteur 114"/>
        <xdr:cNvSpPr/>
      </xdr:nvSpPr>
      <xdr:spPr>
        <a:xfrm>
          <a:off x="11082618" y="1882588"/>
          <a:ext cx="134471" cy="132230"/>
        </a:xfrm>
        <a:prstGeom prst="flowChartConnector">
          <a:avLst/>
        </a:prstGeom>
        <a:solidFill>
          <a:srgbClr val="0000FF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705971</xdr:colOff>
      <xdr:row>14</xdr:row>
      <xdr:rowOff>168089</xdr:rowOff>
    </xdr:from>
    <xdr:to>
      <xdr:col>14</xdr:col>
      <xdr:colOff>78442</xdr:colOff>
      <xdr:row>15</xdr:row>
      <xdr:rowOff>109819</xdr:rowOff>
    </xdr:to>
    <xdr:sp macro="" textlink="">
      <xdr:nvSpPr>
        <xdr:cNvPr id="116" name="Organigramme : Connecteur 115"/>
        <xdr:cNvSpPr/>
      </xdr:nvSpPr>
      <xdr:spPr>
        <a:xfrm>
          <a:off x="10611971" y="1882589"/>
          <a:ext cx="134471" cy="132230"/>
        </a:xfrm>
        <a:prstGeom prst="flowChartConnector">
          <a:avLst/>
        </a:prstGeom>
        <a:solidFill>
          <a:srgbClr val="0000FF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639536</xdr:colOff>
      <xdr:row>36</xdr:row>
      <xdr:rowOff>176893</xdr:rowOff>
    </xdr:from>
    <xdr:to>
      <xdr:col>5</xdr:col>
      <xdr:colOff>561095</xdr:colOff>
      <xdr:row>40</xdr:row>
      <xdr:rowOff>149999</xdr:rowOff>
    </xdr:to>
    <xdr:sp macro="" textlink="">
      <xdr:nvSpPr>
        <xdr:cNvPr id="113" name="Multiplier 112"/>
        <xdr:cNvSpPr/>
      </xdr:nvSpPr>
      <xdr:spPr>
        <a:xfrm rot="19976856">
          <a:off x="3687536" y="7034893"/>
          <a:ext cx="683559" cy="735106"/>
        </a:xfrm>
        <a:prstGeom prst="mathMultiply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666751</xdr:colOff>
      <xdr:row>42</xdr:row>
      <xdr:rowOff>2</xdr:rowOff>
    </xdr:from>
    <xdr:to>
      <xdr:col>9</xdr:col>
      <xdr:colOff>122465</xdr:colOff>
      <xdr:row>43</xdr:row>
      <xdr:rowOff>108859</xdr:rowOff>
    </xdr:to>
    <xdr:sp macro="" textlink="">
      <xdr:nvSpPr>
        <xdr:cNvPr id="118" name="Rectangle 117"/>
        <xdr:cNvSpPr/>
      </xdr:nvSpPr>
      <xdr:spPr>
        <a:xfrm>
          <a:off x="4476751" y="8001002"/>
          <a:ext cx="2503714" cy="2993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0000FF"/>
              </a:solidFill>
              <a:latin typeface="Arial Narrow" pitchFamily="34" charset="0"/>
            </a:rPr>
            <a:t>ASER Tours Val de Loire</a:t>
          </a:r>
        </a:p>
      </xdr:txBody>
    </xdr:sp>
    <xdr:clientData/>
  </xdr:twoCellAnchor>
  <xdr:twoCellAnchor>
    <xdr:from>
      <xdr:col>1</xdr:col>
      <xdr:colOff>340167</xdr:colOff>
      <xdr:row>41</xdr:row>
      <xdr:rowOff>149679</xdr:rowOff>
    </xdr:from>
    <xdr:to>
      <xdr:col>4</xdr:col>
      <xdr:colOff>557881</xdr:colOff>
      <xdr:row>43</xdr:row>
      <xdr:rowOff>68036</xdr:rowOff>
    </xdr:to>
    <xdr:sp macro="" textlink="">
      <xdr:nvSpPr>
        <xdr:cNvPr id="119" name="Rectangle 118"/>
        <xdr:cNvSpPr/>
      </xdr:nvSpPr>
      <xdr:spPr>
        <a:xfrm>
          <a:off x="1102167" y="7960179"/>
          <a:ext cx="2503714" cy="2993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0000FF"/>
              </a:solidFill>
              <a:latin typeface="Arial Narrow" pitchFamily="34" charset="0"/>
            </a:rPr>
            <a:t>ASER Tours La Longue Vue</a:t>
          </a:r>
        </a:p>
      </xdr:txBody>
    </xdr:sp>
    <xdr:clientData/>
  </xdr:twoCellAnchor>
  <xdr:twoCellAnchor>
    <xdr:from>
      <xdr:col>4</xdr:col>
      <xdr:colOff>258536</xdr:colOff>
      <xdr:row>24</xdr:row>
      <xdr:rowOff>176893</xdr:rowOff>
    </xdr:from>
    <xdr:to>
      <xdr:col>6</xdr:col>
      <xdr:colOff>530679</xdr:colOff>
      <xdr:row>26</xdr:row>
      <xdr:rowOff>108857</xdr:rowOff>
    </xdr:to>
    <xdr:sp macro="" textlink="">
      <xdr:nvSpPr>
        <xdr:cNvPr id="120" name="Rectangle 119"/>
        <xdr:cNvSpPr/>
      </xdr:nvSpPr>
      <xdr:spPr>
        <a:xfrm>
          <a:off x="3306536" y="4748893"/>
          <a:ext cx="1796143" cy="31296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0000FF"/>
              </a:solidFill>
              <a:latin typeface="Arial Narrow" pitchFamily="34" charset="0"/>
            </a:rPr>
            <a:t>ASER Sarthe Touraine</a:t>
          </a:r>
        </a:p>
      </xdr:txBody>
    </xdr:sp>
    <xdr:clientData/>
  </xdr:twoCellAnchor>
  <xdr:twoCellAnchor editAs="oneCell">
    <xdr:from>
      <xdr:col>9</xdr:col>
      <xdr:colOff>550247</xdr:colOff>
      <xdr:row>29</xdr:row>
      <xdr:rowOff>96672</xdr:rowOff>
    </xdr:from>
    <xdr:to>
      <xdr:col>10</xdr:col>
      <xdr:colOff>685780</xdr:colOff>
      <xdr:row>32</xdr:row>
      <xdr:rowOff>120028</xdr:rowOff>
    </xdr:to>
    <xdr:pic macro="[0]!image">
      <xdr:nvPicPr>
        <xdr:cNvPr id="112" name="Picture 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 rot="20346430">
          <a:off x="7408247" y="5621172"/>
          <a:ext cx="897533" cy="5948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680032</xdr:colOff>
      <xdr:row>25</xdr:row>
      <xdr:rowOff>147252</xdr:rowOff>
    </xdr:from>
    <xdr:to>
      <xdr:col>11</xdr:col>
      <xdr:colOff>754916</xdr:colOff>
      <xdr:row>28</xdr:row>
      <xdr:rowOff>15803</xdr:rowOff>
    </xdr:to>
    <xdr:pic>
      <xdr:nvPicPr>
        <xdr:cNvPr id="125" name="ImgSc01" descr="http://www.renders-graphiques.fr/image/upload/normal/ford_voiture_5.png" hidden="1" title="0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9387840" flipH="1">
          <a:off x="8300032" y="4909752"/>
          <a:ext cx="836884" cy="44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135534</xdr:colOff>
      <xdr:row>18</xdr:row>
      <xdr:rowOff>95674</xdr:rowOff>
    </xdr:from>
    <xdr:to>
      <xdr:col>3</xdr:col>
      <xdr:colOff>531534</xdr:colOff>
      <xdr:row>22</xdr:row>
      <xdr:rowOff>63231</xdr:rowOff>
    </xdr:to>
    <xdr:pic>
      <xdr:nvPicPr>
        <xdr:cNvPr id="126" name="imgSc45" descr="http://www.renders-graphiques.fr/image/upload/normal/ford_voiture_5.png" hidden="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3496467" flipH="1">
          <a:off x="2254755" y="3691453"/>
          <a:ext cx="729557" cy="39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3</xdr:col>
      <xdr:colOff>598715</xdr:colOff>
      <xdr:row>23</xdr:row>
      <xdr:rowOff>68036</xdr:rowOff>
    </xdr:from>
    <xdr:to>
      <xdr:col>4</xdr:col>
      <xdr:colOff>232715</xdr:colOff>
      <xdr:row>27</xdr:row>
      <xdr:rowOff>35593</xdr:rowOff>
    </xdr:to>
    <xdr:pic>
      <xdr:nvPicPr>
        <xdr:cNvPr id="124" name="imgSc47" descr="http://www.renders-graphiques.fr/image/upload/normal/ford_voiture_5.png" hidden="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3496467" flipH="1">
          <a:off x="2717936" y="4616315"/>
          <a:ext cx="729557" cy="39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683088</xdr:colOff>
      <xdr:row>25</xdr:row>
      <xdr:rowOff>2720</xdr:rowOff>
    </xdr:from>
    <xdr:to>
      <xdr:col>3</xdr:col>
      <xdr:colOff>317088</xdr:colOff>
      <xdr:row>28</xdr:row>
      <xdr:rowOff>160777</xdr:rowOff>
    </xdr:to>
    <xdr:pic>
      <xdr:nvPicPr>
        <xdr:cNvPr id="127" name="imgSc48" descr="http://www.renders-graphiques.fr/image/upload/normal/ford_voiture_5.png" hidden="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4296467" flipH="1">
          <a:off x="2040309" y="4931999"/>
          <a:ext cx="729557" cy="39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209566</xdr:colOff>
      <xdr:row>20</xdr:row>
      <xdr:rowOff>59881</xdr:rowOff>
    </xdr:from>
    <xdr:to>
      <xdr:col>2</xdr:col>
      <xdr:colOff>605566</xdr:colOff>
      <xdr:row>24</xdr:row>
      <xdr:rowOff>27438</xdr:rowOff>
    </xdr:to>
    <xdr:pic>
      <xdr:nvPicPr>
        <xdr:cNvPr id="128" name="imgSc46" descr="http://www.renders-graphiques.fr/image/upload/normal/ford_voiture_5.png" hidden="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4296467" flipH="1">
          <a:off x="1566787" y="4036660"/>
          <a:ext cx="729557" cy="39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>
    <xdr:from>
      <xdr:col>14</xdr:col>
      <xdr:colOff>639535</xdr:colOff>
      <xdr:row>14</xdr:row>
      <xdr:rowOff>40822</xdr:rowOff>
    </xdr:from>
    <xdr:to>
      <xdr:col>17</xdr:col>
      <xdr:colOff>149678</xdr:colOff>
      <xdr:row>15</xdr:row>
      <xdr:rowOff>163286</xdr:rowOff>
    </xdr:to>
    <xdr:sp macro="" textlink="">
      <xdr:nvSpPr>
        <xdr:cNvPr id="129" name="Rectangle 128"/>
        <xdr:cNvSpPr/>
      </xdr:nvSpPr>
      <xdr:spPr>
        <a:xfrm>
          <a:off x="11307535" y="2707822"/>
          <a:ext cx="1796143" cy="31296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0000FF"/>
              </a:solidFill>
              <a:latin typeface="Arial Narrow" pitchFamily="34" charset="0"/>
            </a:rPr>
            <a:t>ASER Orléans</a:t>
          </a:r>
          <a:r>
            <a:rPr lang="fr-FR" sz="1400" b="1" baseline="0">
              <a:solidFill>
                <a:srgbClr val="0000FF"/>
              </a:solidFill>
              <a:latin typeface="Arial Narrow" pitchFamily="34" charset="0"/>
            </a:rPr>
            <a:t> Gidy</a:t>
          </a:r>
          <a:endParaRPr lang="fr-FR" sz="1400" b="1">
            <a:solidFill>
              <a:srgbClr val="0000FF"/>
            </a:solidFill>
            <a:latin typeface="Arial Narrow" pitchFamily="34" charset="0"/>
          </a:endParaRPr>
        </a:p>
      </xdr:txBody>
    </xdr:sp>
    <xdr:clientData/>
  </xdr:twoCellAnchor>
  <xdr:twoCellAnchor>
    <xdr:from>
      <xdr:col>11</xdr:col>
      <xdr:colOff>312964</xdr:colOff>
      <xdr:row>14</xdr:row>
      <xdr:rowOff>81643</xdr:rowOff>
    </xdr:from>
    <xdr:to>
      <xdr:col>13</xdr:col>
      <xdr:colOff>585107</xdr:colOff>
      <xdr:row>16</xdr:row>
      <xdr:rowOff>13607</xdr:rowOff>
    </xdr:to>
    <xdr:sp macro="" textlink="">
      <xdr:nvSpPr>
        <xdr:cNvPr id="130" name="Rectangle 129"/>
        <xdr:cNvSpPr/>
      </xdr:nvSpPr>
      <xdr:spPr>
        <a:xfrm>
          <a:off x="8694964" y="2748643"/>
          <a:ext cx="1796143" cy="31296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0000FF"/>
              </a:solidFill>
              <a:latin typeface="Arial Narrow" pitchFamily="34" charset="0"/>
            </a:rPr>
            <a:t>ASER Orléans</a:t>
          </a:r>
          <a:r>
            <a:rPr lang="fr-FR" sz="1400" b="1" baseline="0">
              <a:solidFill>
                <a:srgbClr val="0000FF"/>
              </a:solidFill>
              <a:latin typeface="Arial Narrow" pitchFamily="34" charset="0"/>
            </a:rPr>
            <a:t> Saran</a:t>
          </a:r>
          <a:endParaRPr lang="fr-FR" sz="1400" b="1">
            <a:solidFill>
              <a:srgbClr val="0000FF"/>
            </a:solidFill>
            <a:latin typeface="Arial Narrow" pitchFamily="34" charset="0"/>
          </a:endParaRPr>
        </a:p>
      </xdr:txBody>
    </xdr:sp>
    <xdr:clientData/>
  </xdr:twoCellAnchor>
  <xdr:twoCellAnchor>
    <xdr:from>
      <xdr:col>14</xdr:col>
      <xdr:colOff>530681</xdr:colOff>
      <xdr:row>37</xdr:row>
      <xdr:rowOff>81642</xdr:rowOff>
    </xdr:from>
    <xdr:to>
      <xdr:col>17</xdr:col>
      <xdr:colOff>217715</xdr:colOff>
      <xdr:row>39</xdr:row>
      <xdr:rowOff>0</xdr:rowOff>
    </xdr:to>
    <xdr:sp macro="" textlink="">
      <xdr:nvSpPr>
        <xdr:cNvPr id="132" name="Rectangle 131"/>
        <xdr:cNvSpPr/>
      </xdr:nvSpPr>
      <xdr:spPr>
        <a:xfrm>
          <a:off x="11198681" y="7130142"/>
          <a:ext cx="1973034" cy="29935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0000FF"/>
              </a:solidFill>
              <a:latin typeface="Arial Narrow" pitchFamily="34" charset="0"/>
            </a:rPr>
            <a:t>ASER La</a:t>
          </a:r>
          <a:r>
            <a:rPr lang="fr-FR" sz="1400" b="1" baseline="0">
              <a:solidFill>
                <a:srgbClr val="0000FF"/>
              </a:solidFill>
              <a:latin typeface="Arial Narrow" pitchFamily="34" charset="0"/>
            </a:rPr>
            <a:t> Ferté St Aubin</a:t>
          </a:r>
          <a:endParaRPr lang="fr-FR" sz="1400" b="1">
            <a:solidFill>
              <a:srgbClr val="0000FF"/>
            </a:solidFill>
            <a:latin typeface="Arial Narrow" pitchFamily="34" charset="0"/>
          </a:endParaRPr>
        </a:p>
      </xdr:txBody>
    </xdr:sp>
    <xdr:clientData/>
  </xdr:twoCellAnchor>
  <xdr:twoCellAnchor>
    <xdr:from>
      <xdr:col>11</xdr:col>
      <xdr:colOff>299356</xdr:colOff>
      <xdr:row>36</xdr:row>
      <xdr:rowOff>81645</xdr:rowOff>
    </xdr:from>
    <xdr:to>
      <xdr:col>14</xdr:col>
      <xdr:colOff>95248</xdr:colOff>
      <xdr:row>40</xdr:row>
      <xdr:rowOff>1</xdr:rowOff>
    </xdr:to>
    <xdr:sp macro="" textlink="">
      <xdr:nvSpPr>
        <xdr:cNvPr id="131" name="Rectangle 130"/>
        <xdr:cNvSpPr/>
      </xdr:nvSpPr>
      <xdr:spPr>
        <a:xfrm>
          <a:off x="8681356" y="6939645"/>
          <a:ext cx="2081892" cy="68035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0000FF"/>
              </a:solidFill>
              <a:latin typeface="Arial Narrow" pitchFamily="34" charset="0"/>
            </a:rPr>
            <a:t>ASER Chaumont</a:t>
          </a:r>
          <a:r>
            <a:rPr lang="fr-FR" sz="1400" b="1" baseline="0">
              <a:solidFill>
                <a:srgbClr val="0000FF"/>
              </a:solidFill>
              <a:latin typeface="Arial Narrow" pitchFamily="34" charset="0"/>
            </a:rPr>
            <a:t> sur Tharonne</a:t>
          </a:r>
          <a:endParaRPr lang="fr-FR" sz="1400" b="1">
            <a:solidFill>
              <a:srgbClr val="0000FF"/>
            </a:solidFill>
            <a:latin typeface="Arial Narrow" pitchFamily="34" charset="0"/>
          </a:endParaRPr>
        </a:p>
      </xdr:txBody>
    </xdr:sp>
    <xdr:clientData/>
  </xdr:twoCellAnchor>
  <xdr:twoCellAnchor>
    <xdr:from>
      <xdr:col>10</xdr:col>
      <xdr:colOff>27214</xdr:colOff>
      <xdr:row>24</xdr:row>
      <xdr:rowOff>27215</xdr:rowOff>
    </xdr:from>
    <xdr:to>
      <xdr:col>12</xdr:col>
      <xdr:colOff>299357</xdr:colOff>
      <xdr:row>25</xdr:row>
      <xdr:rowOff>149679</xdr:rowOff>
    </xdr:to>
    <xdr:sp macro="" textlink="">
      <xdr:nvSpPr>
        <xdr:cNvPr id="134" name="Rectangle 133"/>
        <xdr:cNvSpPr/>
      </xdr:nvSpPr>
      <xdr:spPr>
        <a:xfrm>
          <a:off x="7647214" y="4599215"/>
          <a:ext cx="1796143" cy="31296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0000FF"/>
              </a:solidFill>
              <a:latin typeface="Arial Narrow" pitchFamily="34" charset="0"/>
            </a:rPr>
            <a:t>ASER Meung</a:t>
          </a:r>
          <a:r>
            <a:rPr lang="fr-FR" sz="1400" b="1" baseline="0">
              <a:solidFill>
                <a:srgbClr val="0000FF"/>
              </a:solidFill>
              <a:latin typeface="Arial Narrow" pitchFamily="34" charset="0"/>
            </a:rPr>
            <a:t> sur Loire</a:t>
          </a:r>
          <a:endParaRPr lang="fr-FR" sz="1400" b="1">
            <a:solidFill>
              <a:srgbClr val="0000FF"/>
            </a:solidFill>
            <a:latin typeface="Arial Narrow" pitchFamily="34" charset="0"/>
          </a:endParaRPr>
        </a:p>
      </xdr:txBody>
    </xdr:sp>
    <xdr:clientData/>
  </xdr:twoCellAnchor>
  <xdr:twoCellAnchor>
    <xdr:from>
      <xdr:col>11</xdr:col>
      <xdr:colOff>95253</xdr:colOff>
      <xdr:row>29</xdr:row>
      <xdr:rowOff>81641</xdr:rowOff>
    </xdr:from>
    <xdr:to>
      <xdr:col>13</xdr:col>
      <xdr:colOff>367396</xdr:colOff>
      <xdr:row>32</xdr:row>
      <xdr:rowOff>40821</xdr:rowOff>
    </xdr:to>
    <xdr:sp macro="" textlink="">
      <xdr:nvSpPr>
        <xdr:cNvPr id="135" name="Rectangle 134"/>
        <xdr:cNvSpPr/>
      </xdr:nvSpPr>
      <xdr:spPr>
        <a:xfrm>
          <a:off x="8477253" y="5606141"/>
          <a:ext cx="1796143" cy="530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0000FF"/>
              </a:solidFill>
              <a:latin typeface="Arial Narrow" pitchFamily="34" charset="0"/>
            </a:rPr>
            <a:t>ASER Beaugency</a:t>
          </a:r>
          <a:r>
            <a:rPr lang="fr-FR" sz="1400" b="1" baseline="0">
              <a:solidFill>
                <a:srgbClr val="0000FF"/>
              </a:solidFill>
              <a:latin typeface="Arial Narrow" pitchFamily="34" charset="0"/>
            </a:rPr>
            <a:t> Messas</a:t>
          </a:r>
          <a:endParaRPr lang="fr-FR" sz="1400" b="1">
            <a:solidFill>
              <a:srgbClr val="0000FF"/>
            </a:solidFill>
            <a:latin typeface="Arial Narrow" pitchFamily="34" charset="0"/>
          </a:endParaRPr>
        </a:p>
      </xdr:txBody>
    </xdr:sp>
    <xdr:clientData/>
  </xdr:twoCellAnchor>
  <xdr:twoCellAnchor>
    <xdr:from>
      <xdr:col>8</xdr:col>
      <xdr:colOff>639538</xdr:colOff>
      <xdr:row>33</xdr:row>
      <xdr:rowOff>95250</xdr:rowOff>
    </xdr:from>
    <xdr:to>
      <xdr:col>11</xdr:col>
      <xdr:colOff>149681</xdr:colOff>
      <xdr:row>35</xdr:row>
      <xdr:rowOff>27214</xdr:rowOff>
    </xdr:to>
    <xdr:sp macro="" textlink="">
      <xdr:nvSpPr>
        <xdr:cNvPr id="136" name="Rectangle 135"/>
        <xdr:cNvSpPr/>
      </xdr:nvSpPr>
      <xdr:spPr>
        <a:xfrm>
          <a:off x="6735538" y="6381750"/>
          <a:ext cx="1796143" cy="31296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0000FF"/>
              </a:solidFill>
              <a:latin typeface="Arial Narrow" pitchFamily="34" charset="0"/>
            </a:rPr>
            <a:t>ASER Blois Ménars</a:t>
          </a:r>
        </a:p>
      </xdr:txBody>
    </xdr:sp>
    <xdr:clientData/>
  </xdr:twoCellAnchor>
  <xdr:twoCellAnchor>
    <xdr:from>
      <xdr:col>7</xdr:col>
      <xdr:colOff>585107</xdr:colOff>
      <xdr:row>27</xdr:row>
      <xdr:rowOff>163286</xdr:rowOff>
    </xdr:from>
    <xdr:to>
      <xdr:col>10</xdr:col>
      <xdr:colOff>95250</xdr:colOff>
      <xdr:row>29</xdr:row>
      <xdr:rowOff>95250</xdr:rowOff>
    </xdr:to>
    <xdr:sp macro="" textlink="">
      <xdr:nvSpPr>
        <xdr:cNvPr id="137" name="Rectangle 136"/>
        <xdr:cNvSpPr/>
      </xdr:nvSpPr>
      <xdr:spPr>
        <a:xfrm>
          <a:off x="5919107" y="5306786"/>
          <a:ext cx="1796143" cy="31296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0000FF"/>
              </a:solidFill>
              <a:latin typeface="Arial Narrow" pitchFamily="34" charset="0"/>
            </a:rPr>
            <a:t>ASER Blois Villerbon</a:t>
          </a:r>
        </a:p>
      </xdr:txBody>
    </xdr:sp>
    <xdr:clientData/>
  </xdr:twoCellAnchor>
  <xdr:twoCellAnchor editAs="oneCell">
    <xdr:from>
      <xdr:col>9</xdr:col>
      <xdr:colOff>408215</xdr:colOff>
      <xdr:row>28</xdr:row>
      <xdr:rowOff>27216</xdr:rowOff>
    </xdr:from>
    <xdr:to>
      <xdr:col>10</xdr:col>
      <xdr:colOff>483099</xdr:colOff>
      <xdr:row>30</xdr:row>
      <xdr:rowOff>86267</xdr:rowOff>
    </xdr:to>
    <xdr:pic>
      <xdr:nvPicPr>
        <xdr:cNvPr id="133" name="ImgSc03" descr="http://www.renders-graphiques.fr/image/upload/normal/ford_voiture_5.png" hidden="1" title="0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9387840" flipH="1">
          <a:off x="7266215" y="5361216"/>
          <a:ext cx="836884" cy="44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81643</xdr:colOff>
      <xdr:row>30</xdr:row>
      <xdr:rowOff>136071</xdr:rowOff>
    </xdr:from>
    <xdr:to>
      <xdr:col>9</xdr:col>
      <xdr:colOff>156527</xdr:colOff>
      <xdr:row>33</xdr:row>
      <xdr:rowOff>4622</xdr:rowOff>
    </xdr:to>
    <xdr:pic>
      <xdr:nvPicPr>
        <xdr:cNvPr id="138" name="ImgSc05" descr="http://www.renders-graphiques.fr/image/upload/normal/ford_voiture_5.png" hidden="1" title="0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9387840" flipH="1">
          <a:off x="6177643" y="5851071"/>
          <a:ext cx="836884" cy="44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418621</xdr:colOff>
      <xdr:row>33</xdr:row>
      <xdr:rowOff>44821</xdr:rowOff>
    </xdr:from>
    <xdr:to>
      <xdr:col>7</xdr:col>
      <xdr:colOff>493505</xdr:colOff>
      <xdr:row>35</xdr:row>
      <xdr:rowOff>103872</xdr:rowOff>
    </xdr:to>
    <xdr:pic>
      <xdr:nvPicPr>
        <xdr:cNvPr id="139" name="ImgSc07" descr="http://www.renders-graphiques.fr/image/upload/normal/ford_voiture_5.png" hidden="1" title="0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9862104" flipH="1">
          <a:off x="4990621" y="6331321"/>
          <a:ext cx="836884" cy="44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360275</xdr:colOff>
      <xdr:row>33</xdr:row>
      <xdr:rowOff>77218</xdr:rowOff>
    </xdr:from>
    <xdr:to>
      <xdr:col>9</xdr:col>
      <xdr:colOff>424880</xdr:colOff>
      <xdr:row>35</xdr:row>
      <xdr:rowOff>136269</xdr:rowOff>
    </xdr:to>
    <xdr:pic>
      <xdr:nvPicPr>
        <xdr:cNvPr id="141" name="ImgSc06" descr="http://www.renders-graphiques.fr/image/upload/normal/ford_voiture_5.png" hidden="1" title="0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0409307">
          <a:off x="6456275" y="6363718"/>
          <a:ext cx="826605" cy="44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9</xdr:col>
      <xdr:colOff>680358</xdr:colOff>
      <xdr:row>30</xdr:row>
      <xdr:rowOff>163286</xdr:rowOff>
    </xdr:from>
    <xdr:to>
      <xdr:col>10</xdr:col>
      <xdr:colOff>744963</xdr:colOff>
      <xdr:row>33</xdr:row>
      <xdr:rowOff>31837</xdr:rowOff>
    </xdr:to>
    <xdr:pic>
      <xdr:nvPicPr>
        <xdr:cNvPr id="142" name="ImgSc04" descr="http://www.renders-graphiques.fr/image/upload/normal/ford_voiture_5.png" hidden="1" title="0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0409307">
          <a:off x="7538358" y="5878286"/>
          <a:ext cx="826605" cy="44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11</xdr:col>
      <xdr:colOff>244927</xdr:colOff>
      <xdr:row>28</xdr:row>
      <xdr:rowOff>81643</xdr:rowOff>
    </xdr:from>
    <xdr:to>
      <xdr:col>12</xdr:col>
      <xdr:colOff>309532</xdr:colOff>
      <xdr:row>30</xdr:row>
      <xdr:rowOff>140694</xdr:rowOff>
    </xdr:to>
    <xdr:pic>
      <xdr:nvPicPr>
        <xdr:cNvPr id="143" name="ImgSc02" descr="http://www.renders-graphiques.fr/image/upload/normal/ford_voiture_5.png" hidden="1" title="0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0409307">
          <a:off x="8626927" y="5415643"/>
          <a:ext cx="826605" cy="44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5</xdr:col>
      <xdr:colOff>408214</xdr:colOff>
      <xdr:row>37</xdr:row>
      <xdr:rowOff>81644</xdr:rowOff>
    </xdr:from>
    <xdr:to>
      <xdr:col>6</xdr:col>
      <xdr:colOff>472819</xdr:colOff>
      <xdr:row>39</xdr:row>
      <xdr:rowOff>140695</xdr:rowOff>
    </xdr:to>
    <xdr:pic>
      <xdr:nvPicPr>
        <xdr:cNvPr id="144" name="ImgSc10" descr="http://www.renders-graphiques.fr/image/upload/normal/ford_voiture_5.png" hidden="1" title="0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0409307">
          <a:off x="4218214" y="7130144"/>
          <a:ext cx="826605" cy="44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6</xdr:col>
      <xdr:colOff>488256</xdr:colOff>
      <xdr:row>35</xdr:row>
      <xdr:rowOff>72839</xdr:rowOff>
    </xdr:from>
    <xdr:to>
      <xdr:col>7</xdr:col>
      <xdr:colOff>552861</xdr:colOff>
      <xdr:row>37</xdr:row>
      <xdr:rowOff>131890</xdr:rowOff>
    </xdr:to>
    <xdr:pic>
      <xdr:nvPicPr>
        <xdr:cNvPr id="145" name="ImgSc08" descr="http://www.renders-graphiques.fr/image/upload/normal/ford_voiture_5.png" hidden="1" title="0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0409307">
          <a:off x="5060256" y="6740339"/>
          <a:ext cx="826605" cy="44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5</xdr:col>
      <xdr:colOff>169688</xdr:colOff>
      <xdr:row>35</xdr:row>
      <xdr:rowOff>60832</xdr:rowOff>
    </xdr:from>
    <xdr:to>
      <xdr:col>6</xdr:col>
      <xdr:colOff>244572</xdr:colOff>
      <xdr:row>37</xdr:row>
      <xdr:rowOff>119883</xdr:rowOff>
    </xdr:to>
    <xdr:pic>
      <xdr:nvPicPr>
        <xdr:cNvPr id="140" name="ImgSc09" descr="http://www.renders-graphiques.fr/image/upload/normal/ford_voiture_5.png" hidden="1" title="0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9387840" flipH="1">
          <a:off x="3979688" y="6728332"/>
          <a:ext cx="836884" cy="44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4</xdr:col>
      <xdr:colOff>165388</xdr:colOff>
      <xdr:row>28</xdr:row>
      <xdr:rowOff>137474</xdr:rowOff>
    </xdr:from>
    <xdr:to>
      <xdr:col>4</xdr:col>
      <xdr:colOff>625596</xdr:colOff>
      <xdr:row>32</xdr:row>
      <xdr:rowOff>50800</xdr:rowOff>
    </xdr:to>
    <xdr:pic>
      <xdr:nvPicPr>
        <xdr:cNvPr id="146" name="ImgSc49" descr="http://www.renders-graphiques.fr/image/upload/normal/ford_voiture_5.png" hidden="1" title="0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3524270" flipV="1">
          <a:off x="3105829" y="5579033"/>
          <a:ext cx="675326" cy="4602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3</xdr:col>
      <xdr:colOff>353993</xdr:colOff>
      <xdr:row>29</xdr:row>
      <xdr:rowOff>110304</xdr:rowOff>
    </xdr:from>
    <xdr:to>
      <xdr:col>4</xdr:col>
      <xdr:colOff>113198</xdr:colOff>
      <xdr:row>32</xdr:row>
      <xdr:rowOff>169182</xdr:rowOff>
    </xdr:to>
    <xdr:pic>
      <xdr:nvPicPr>
        <xdr:cNvPr id="148" name="ImgSc50" descr="http://www.renders-graphiques.fr/image/upload/normal/ford_voiture_5.png" hidden="1" title="0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932415" flipV="1">
          <a:off x="2585407" y="5689390"/>
          <a:ext cx="630378" cy="5212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4</xdr:col>
      <xdr:colOff>67234</xdr:colOff>
      <xdr:row>34</xdr:row>
      <xdr:rowOff>44823</xdr:rowOff>
    </xdr:from>
    <xdr:to>
      <xdr:col>4</xdr:col>
      <xdr:colOff>588439</xdr:colOff>
      <xdr:row>37</xdr:row>
      <xdr:rowOff>103701</xdr:rowOff>
    </xdr:to>
    <xdr:pic>
      <xdr:nvPicPr>
        <xdr:cNvPr id="151" name="ImgSc52" descr="http://www.renders-graphiques.fr/image/upload/normal/ford_voiture_5.png" hidden="1" title="0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932415" flipV="1">
          <a:off x="3060648" y="6576409"/>
          <a:ext cx="630378" cy="5212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4</xdr:col>
      <xdr:colOff>627530</xdr:colOff>
      <xdr:row>33</xdr:row>
      <xdr:rowOff>11206</xdr:rowOff>
    </xdr:from>
    <xdr:to>
      <xdr:col>5</xdr:col>
      <xdr:colOff>325738</xdr:colOff>
      <xdr:row>36</xdr:row>
      <xdr:rowOff>115032</xdr:rowOff>
    </xdr:to>
    <xdr:pic>
      <xdr:nvPicPr>
        <xdr:cNvPr id="153" name="ImgSc51" descr="http://www.renders-graphiques.fr/image/upload/normal/ford_voiture_5.png" title="0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3524270" flipV="1">
          <a:off x="3567971" y="6405265"/>
          <a:ext cx="675326" cy="4602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255332</xdr:colOff>
      <xdr:row>32</xdr:row>
      <xdr:rowOff>20012</xdr:rowOff>
    </xdr:from>
    <xdr:to>
      <xdr:col>10</xdr:col>
      <xdr:colOff>423420</xdr:colOff>
      <xdr:row>33</xdr:row>
      <xdr:rowOff>87553</xdr:rowOff>
    </xdr:to>
    <xdr:pic>
      <xdr:nvPicPr>
        <xdr:cNvPr id="127" name="Picture 343" descr="Cofiroute_4c copi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099495">
          <a:off x="7113332" y="6116012"/>
          <a:ext cx="930088" cy="2580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751611</xdr:colOff>
      <xdr:row>8</xdr:row>
      <xdr:rowOff>106392</xdr:rowOff>
    </xdr:from>
    <xdr:to>
      <xdr:col>2</xdr:col>
      <xdr:colOff>399186</xdr:colOff>
      <xdr:row>11</xdr:row>
      <xdr:rowOff>18906</xdr:rowOff>
    </xdr:to>
    <xdr:grpSp>
      <xdr:nvGrpSpPr>
        <xdr:cNvPr id="128" name="Groupe 127">
          <a:hlinkClick xmlns:r="http://schemas.openxmlformats.org/officeDocument/2006/relationships" r:id="rId2"/>
        </xdr:cNvPr>
        <xdr:cNvGrpSpPr/>
      </xdr:nvGrpSpPr>
      <xdr:grpSpPr>
        <a:xfrm>
          <a:off x="751611" y="1630392"/>
          <a:ext cx="1171575" cy="484014"/>
          <a:chOff x="10429875" y="590549"/>
          <a:chExt cx="1171575" cy="504825"/>
        </a:xfrm>
      </xdr:grpSpPr>
      <xdr:sp macro="" textlink="">
        <xdr:nvSpPr>
          <xdr:cNvPr id="131" name="Multiplier 130"/>
          <xdr:cNvSpPr/>
        </xdr:nvSpPr>
        <xdr:spPr>
          <a:xfrm>
            <a:off x="10429875" y="590549"/>
            <a:ext cx="466725" cy="504825"/>
          </a:xfrm>
          <a:prstGeom prst="mathMultiply">
            <a:avLst/>
          </a:prstGeom>
          <a:solidFill>
            <a:srgbClr val="FF0000"/>
          </a:solidFill>
          <a:ln w="63500">
            <a:solidFill>
              <a:srgbClr val="C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35" name="Rectangle 134"/>
          <xdr:cNvSpPr/>
        </xdr:nvSpPr>
        <xdr:spPr>
          <a:xfrm>
            <a:off x="10620375" y="600075"/>
            <a:ext cx="981075" cy="4762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r"/>
            <a:r>
              <a:rPr lang="fr-FR" sz="1800" b="1" u="sng">
                <a:solidFill>
                  <a:srgbClr val="C00000"/>
                </a:solidFill>
                <a:latin typeface="Arial Narrow" pitchFamily="34" charset="0"/>
              </a:rPr>
              <a:t>Fermé</a:t>
            </a:r>
          </a:p>
        </xdr:txBody>
      </xdr:sp>
    </xdr:grpSp>
    <xdr:clientData/>
  </xdr:twoCellAnchor>
  <xdr:twoCellAnchor>
    <xdr:from>
      <xdr:col>0</xdr:col>
      <xdr:colOff>335372</xdr:colOff>
      <xdr:row>2</xdr:row>
      <xdr:rowOff>72066</xdr:rowOff>
    </xdr:from>
    <xdr:to>
      <xdr:col>7</xdr:col>
      <xdr:colOff>436228</xdr:colOff>
      <xdr:row>7</xdr:row>
      <xdr:rowOff>9568</xdr:rowOff>
    </xdr:to>
    <xdr:grpSp>
      <xdr:nvGrpSpPr>
        <xdr:cNvPr id="148" name="Groupe 147"/>
        <xdr:cNvGrpSpPr/>
      </xdr:nvGrpSpPr>
      <xdr:grpSpPr>
        <a:xfrm>
          <a:off x="335372" y="453066"/>
          <a:ext cx="5434856" cy="890002"/>
          <a:chOff x="672336" y="224112"/>
          <a:chExt cx="5334000" cy="847668"/>
        </a:xfrm>
      </xdr:grpSpPr>
      <xdr:pic>
        <xdr:nvPicPr>
          <xdr:cNvPr id="150" name="Picture 343" descr="Cofiroute_4c copie"/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691963" y="676440"/>
            <a:ext cx="1311088" cy="3953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51" name="Rectangle 150"/>
          <xdr:cNvSpPr/>
        </xdr:nvSpPr>
        <xdr:spPr>
          <a:xfrm>
            <a:off x="672336" y="224112"/>
            <a:ext cx="5334000" cy="444653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4000" b="1" u="none">
                <a:solidFill>
                  <a:srgbClr val="C00000"/>
                </a:solidFill>
                <a:latin typeface="Arial Narrow" pitchFamily="34" charset="0"/>
              </a:rPr>
              <a:t>M</a:t>
            </a:r>
            <a:r>
              <a:rPr lang="fr-FR" sz="1600" b="1" u="none">
                <a:solidFill>
                  <a:srgbClr val="0000FF"/>
                </a:solidFill>
                <a:latin typeface="Arial Narrow" pitchFamily="34" charset="0"/>
              </a:rPr>
              <a:t>oyen</a:t>
            </a:r>
            <a:r>
              <a:rPr lang="fr-FR" sz="1600" b="1" u="none" baseline="0">
                <a:solidFill>
                  <a:srgbClr val="0000FF"/>
                </a:solidFill>
                <a:latin typeface="Arial Narrow" pitchFamily="34" charset="0"/>
              </a:rPr>
              <a:t> d'aide à la Gestion d'Evènements Contre Sens</a:t>
            </a:r>
            <a:endParaRPr lang="fr-FR" sz="1600" b="1" u="none">
              <a:solidFill>
                <a:srgbClr val="0000FF"/>
              </a:solidFill>
              <a:latin typeface="Arial Narrow" pitchFamily="34" charset="0"/>
            </a:endParaRPr>
          </a:p>
        </xdr:txBody>
      </xdr:sp>
    </xdr:grpSp>
    <xdr:clientData/>
  </xdr:twoCellAnchor>
  <xdr:twoCellAnchor>
    <xdr:from>
      <xdr:col>13</xdr:col>
      <xdr:colOff>263337</xdr:colOff>
      <xdr:row>13</xdr:row>
      <xdr:rowOff>76760</xdr:rowOff>
    </xdr:from>
    <xdr:to>
      <xdr:col>15</xdr:col>
      <xdr:colOff>263337</xdr:colOff>
      <xdr:row>16</xdr:row>
      <xdr:rowOff>38660</xdr:rowOff>
    </xdr:to>
    <xdr:sp macro="" textlink="">
      <xdr:nvSpPr>
        <xdr:cNvPr id="152" name="Rectangle 151"/>
        <xdr:cNvSpPr/>
      </xdr:nvSpPr>
      <xdr:spPr>
        <a:xfrm>
          <a:off x="9407337" y="3169584"/>
          <a:ext cx="1524000" cy="544605"/>
        </a:xfrm>
        <a:prstGeom prst="rect">
          <a:avLst/>
        </a:prstGeom>
        <a:solidFill>
          <a:schemeClr val="bg1"/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0000FF"/>
              </a:solidFill>
              <a:latin typeface="Arial Narrow" pitchFamily="34" charset="0"/>
            </a:rPr>
            <a:t>Echangeur A10 / A28            PR 197+551 / 17+236</a:t>
          </a:r>
        </a:p>
      </xdr:txBody>
    </xdr:sp>
    <xdr:clientData/>
  </xdr:twoCellAnchor>
  <xdr:twoCellAnchor>
    <xdr:from>
      <xdr:col>5</xdr:col>
      <xdr:colOff>168266</xdr:colOff>
      <xdr:row>48</xdr:row>
      <xdr:rowOff>2</xdr:rowOff>
    </xdr:from>
    <xdr:to>
      <xdr:col>9</xdr:col>
      <xdr:colOff>381000</xdr:colOff>
      <xdr:row>56</xdr:row>
      <xdr:rowOff>125909</xdr:rowOff>
    </xdr:to>
    <xdr:grpSp>
      <xdr:nvGrpSpPr>
        <xdr:cNvPr id="157" name="Groupe 156"/>
        <xdr:cNvGrpSpPr/>
      </xdr:nvGrpSpPr>
      <xdr:grpSpPr>
        <a:xfrm>
          <a:off x="3978266" y="9144002"/>
          <a:ext cx="3260734" cy="1649907"/>
          <a:chOff x="7687236" y="-2320737"/>
          <a:chExt cx="3260734" cy="1588638"/>
        </a:xfrm>
      </xdr:grpSpPr>
      <xdr:cxnSp macro="">
        <xdr:nvCxnSpPr>
          <xdr:cNvPr id="158" name="Connecteur droit 157"/>
          <xdr:cNvCxnSpPr/>
        </xdr:nvCxnSpPr>
        <xdr:spPr>
          <a:xfrm flipV="1">
            <a:off x="9199852" y="-2320737"/>
            <a:ext cx="1748118" cy="1283978"/>
          </a:xfrm>
          <a:prstGeom prst="line">
            <a:avLst/>
          </a:prstGeom>
          <a:ln w="25400">
            <a:solidFill>
              <a:srgbClr val="C00000"/>
            </a:solidFill>
            <a:tailEnd type="stealth" w="lg" len="lg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59" name="Rectangle 158"/>
          <xdr:cNvSpPr/>
        </xdr:nvSpPr>
        <xdr:spPr>
          <a:xfrm>
            <a:off x="7687236" y="-1265499"/>
            <a:ext cx="1524000" cy="533400"/>
          </a:xfrm>
          <a:prstGeom prst="rect">
            <a:avLst/>
          </a:prstGeom>
          <a:solidFill>
            <a:schemeClr val="bg1"/>
          </a:solidFill>
          <a:ln>
            <a:solidFill>
              <a:srgbClr val="C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 b="1">
                <a:solidFill>
                  <a:srgbClr val="0000FF"/>
                </a:solidFill>
                <a:latin typeface="Arial Narrow" pitchFamily="34" charset="0"/>
              </a:rPr>
              <a:t>Echangeur A10 / A85            PR 217+522 / 100+439</a:t>
            </a:r>
          </a:p>
        </xdr:txBody>
      </xdr:sp>
    </xdr:grpSp>
    <xdr:clientData/>
  </xdr:twoCellAnchor>
  <xdr:twoCellAnchor>
    <xdr:from>
      <xdr:col>11</xdr:col>
      <xdr:colOff>582711</xdr:colOff>
      <xdr:row>45</xdr:row>
      <xdr:rowOff>11202</xdr:rowOff>
    </xdr:from>
    <xdr:to>
      <xdr:col>11</xdr:col>
      <xdr:colOff>593917</xdr:colOff>
      <xdr:row>49</xdr:row>
      <xdr:rowOff>190495</xdr:rowOff>
    </xdr:to>
    <xdr:cxnSp macro="">
      <xdr:nvCxnSpPr>
        <xdr:cNvPr id="160" name="Connecteur droit 159"/>
        <xdr:cNvCxnSpPr/>
      </xdr:nvCxnSpPr>
      <xdr:spPr>
        <a:xfrm flipH="1">
          <a:off x="8964711" y="8012202"/>
          <a:ext cx="11206" cy="941293"/>
        </a:xfrm>
        <a:prstGeom prst="line">
          <a:avLst/>
        </a:prstGeom>
        <a:ln w="50800">
          <a:solidFill>
            <a:schemeClr val="accent3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207157</xdr:colOff>
      <xdr:row>4</xdr:row>
      <xdr:rowOff>61788</xdr:rowOff>
    </xdr:from>
    <xdr:to>
      <xdr:col>12</xdr:col>
      <xdr:colOff>498818</xdr:colOff>
      <xdr:row>8</xdr:row>
      <xdr:rowOff>196258</xdr:rowOff>
    </xdr:to>
    <xdr:pic>
      <xdr:nvPicPr>
        <xdr:cNvPr id="190" name="Picture 343" descr="Cofiroute_4c copi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714406">
          <a:off x="8275547" y="1708898"/>
          <a:ext cx="918882" cy="291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672351</xdr:colOff>
      <xdr:row>15</xdr:row>
      <xdr:rowOff>67236</xdr:rowOff>
    </xdr:from>
    <xdr:to>
      <xdr:col>12</xdr:col>
      <xdr:colOff>748393</xdr:colOff>
      <xdr:row>17</xdr:row>
      <xdr:rowOff>0</xdr:rowOff>
    </xdr:to>
    <xdr:sp macro="" textlink="">
      <xdr:nvSpPr>
        <xdr:cNvPr id="193" name="Rectangle 192"/>
        <xdr:cNvSpPr/>
      </xdr:nvSpPr>
      <xdr:spPr>
        <a:xfrm>
          <a:off x="9054351" y="2924736"/>
          <a:ext cx="838042" cy="31376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199+895</a:t>
          </a:r>
        </a:p>
      </xdr:txBody>
    </xdr:sp>
    <xdr:clientData/>
  </xdr:twoCellAnchor>
  <xdr:twoCellAnchor>
    <xdr:from>
      <xdr:col>9</xdr:col>
      <xdr:colOff>530680</xdr:colOff>
      <xdr:row>19</xdr:row>
      <xdr:rowOff>112061</xdr:rowOff>
    </xdr:from>
    <xdr:to>
      <xdr:col>10</xdr:col>
      <xdr:colOff>661164</xdr:colOff>
      <xdr:row>21</xdr:row>
      <xdr:rowOff>54429</xdr:rowOff>
    </xdr:to>
    <xdr:sp macro="" textlink="">
      <xdr:nvSpPr>
        <xdr:cNvPr id="194" name="Rectangle 193"/>
        <xdr:cNvSpPr/>
      </xdr:nvSpPr>
      <xdr:spPr>
        <a:xfrm>
          <a:off x="7388680" y="3731561"/>
          <a:ext cx="892484" cy="32336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204+670</a:t>
          </a:r>
        </a:p>
      </xdr:txBody>
    </xdr:sp>
    <xdr:clientData/>
  </xdr:twoCellAnchor>
  <xdr:twoCellAnchor>
    <xdr:from>
      <xdr:col>12</xdr:col>
      <xdr:colOff>56031</xdr:colOff>
      <xdr:row>23</xdr:row>
      <xdr:rowOff>89645</xdr:rowOff>
    </xdr:from>
    <xdr:to>
      <xdr:col>13</xdr:col>
      <xdr:colOff>204107</xdr:colOff>
      <xdr:row>25</xdr:row>
      <xdr:rowOff>27214</xdr:rowOff>
    </xdr:to>
    <xdr:sp macro="" textlink="">
      <xdr:nvSpPr>
        <xdr:cNvPr id="195" name="Rectangle 194"/>
        <xdr:cNvSpPr/>
      </xdr:nvSpPr>
      <xdr:spPr>
        <a:xfrm>
          <a:off x="9200031" y="4471145"/>
          <a:ext cx="910076" cy="31856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206+887</a:t>
          </a:r>
        </a:p>
      </xdr:txBody>
    </xdr:sp>
    <xdr:clientData/>
  </xdr:twoCellAnchor>
  <xdr:twoCellAnchor>
    <xdr:from>
      <xdr:col>9</xdr:col>
      <xdr:colOff>707571</xdr:colOff>
      <xdr:row>27</xdr:row>
      <xdr:rowOff>78443</xdr:rowOff>
    </xdr:from>
    <xdr:to>
      <xdr:col>10</xdr:col>
      <xdr:colOff>728386</xdr:colOff>
      <xdr:row>29</xdr:row>
      <xdr:rowOff>27214</xdr:rowOff>
    </xdr:to>
    <xdr:sp macro="" textlink="">
      <xdr:nvSpPr>
        <xdr:cNvPr id="196" name="Rectangle 195"/>
        <xdr:cNvSpPr/>
      </xdr:nvSpPr>
      <xdr:spPr>
        <a:xfrm>
          <a:off x="7565571" y="5221943"/>
          <a:ext cx="782815" cy="32977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209+797</a:t>
          </a:r>
        </a:p>
      </xdr:txBody>
    </xdr:sp>
    <xdr:clientData/>
  </xdr:twoCellAnchor>
  <xdr:twoCellAnchor>
    <xdr:from>
      <xdr:col>10</xdr:col>
      <xdr:colOff>380991</xdr:colOff>
      <xdr:row>37</xdr:row>
      <xdr:rowOff>67230</xdr:rowOff>
    </xdr:from>
    <xdr:to>
      <xdr:col>11</xdr:col>
      <xdr:colOff>476250</xdr:colOff>
      <xdr:row>39</xdr:row>
      <xdr:rowOff>190499</xdr:rowOff>
    </xdr:to>
    <xdr:sp macro="" textlink="">
      <xdr:nvSpPr>
        <xdr:cNvPr id="198" name="Rectangle 197"/>
        <xdr:cNvSpPr/>
      </xdr:nvSpPr>
      <xdr:spPr>
        <a:xfrm>
          <a:off x="8000991" y="7115730"/>
          <a:ext cx="857259" cy="31376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214+600</a:t>
          </a:r>
        </a:p>
      </xdr:txBody>
    </xdr:sp>
    <xdr:clientData/>
  </xdr:twoCellAnchor>
  <xdr:twoCellAnchor>
    <xdr:from>
      <xdr:col>14</xdr:col>
      <xdr:colOff>661148</xdr:colOff>
      <xdr:row>43</xdr:row>
      <xdr:rowOff>33617</xdr:rowOff>
    </xdr:from>
    <xdr:to>
      <xdr:col>16</xdr:col>
      <xdr:colOff>32817</xdr:colOff>
      <xdr:row>44</xdr:row>
      <xdr:rowOff>142474</xdr:rowOff>
    </xdr:to>
    <xdr:sp macro="" textlink="">
      <xdr:nvSpPr>
        <xdr:cNvPr id="203" name="Rectangle 202"/>
        <xdr:cNvSpPr/>
      </xdr:nvSpPr>
      <xdr:spPr>
        <a:xfrm>
          <a:off x="11329148" y="8225117"/>
          <a:ext cx="895669" cy="2993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122+603</a:t>
          </a:r>
        </a:p>
      </xdr:txBody>
    </xdr:sp>
    <xdr:clientData/>
  </xdr:twoCellAnchor>
  <xdr:twoCellAnchor>
    <xdr:from>
      <xdr:col>12</xdr:col>
      <xdr:colOff>608330</xdr:colOff>
      <xdr:row>48</xdr:row>
      <xdr:rowOff>123259</xdr:rowOff>
    </xdr:from>
    <xdr:to>
      <xdr:col>14</xdr:col>
      <xdr:colOff>13608</xdr:colOff>
      <xdr:row>50</xdr:row>
      <xdr:rowOff>68036</xdr:rowOff>
    </xdr:to>
    <xdr:sp macro="" textlink="">
      <xdr:nvSpPr>
        <xdr:cNvPr id="204" name="Rectangle 203"/>
        <xdr:cNvSpPr/>
      </xdr:nvSpPr>
      <xdr:spPr>
        <a:xfrm>
          <a:off x="9752330" y="8695759"/>
          <a:ext cx="929278" cy="32577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108+777</a:t>
          </a:r>
        </a:p>
      </xdr:txBody>
    </xdr:sp>
    <xdr:clientData/>
  </xdr:twoCellAnchor>
  <xdr:twoCellAnchor>
    <xdr:from>
      <xdr:col>11</xdr:col>
      <xdr:colOff>190508</xdr:colOff>
      <xdr:row>43</xdr:row>
      <xdr:rowOff>56029</xdr:rowOff>
    </xdr:from>
    <xdr:to>
      <xdr:col>12</xdr:col>
      <xdr:colOff>275344</xdr:colOff>
      <xdr:row>45</xdr:row>
      <xdr:rowOff>27214</xdr:rowOff>
    </xdr:to>
    <xdr:sp macro="" textlink="">
      <xdr:nvSpPr>
        <xdr:cNvPr id="205" name="Rectangle 204"/>
        <xdr:cNvSpPr/>
      </xdr:nvSpPr>
      <xdr:spPr>
        <a:xfrm>
          <a:off x="8572508" y="8247529"/>
          <a:ext cx="846836" cy="3521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103+889</a:t>
          </a:r>
        </a:p>
      </xdr:txBody>
    </xdr:sp>
    <xdr:clientData/>
  </xdr:twoCellAnchor>
  <xdr:twoCellAnchor>
    <xdr:from>
      <xdr:col>7</xdr:col>
      <xdr:colOff>721180</xdr:colOff>
      <xdr:row>53</xdr:row>
      <xdr:rowOff>168086</xdr:rowOff>
    </xdr:from>
    <xdr:to>
      <xdr:col>9</xdr:col>
      <xdr:colOff>22418</xdr:colOff>
      <xdr:row>55</xdr:row>
      <xdr:rowOff>108857</xdr:rowOff>
    </xdr:to>
    <xdr:sp macro="" textlink="">
      <xdr:nvSpPr>
        <xdr:cNvPr id="206" name="Rectangle 205"/>
        <xdr:cNvSpPr/>
      </xdr:nvSpPr>
      <xdr:spPr>
        <a:xfrm>
          <a:off x="6055180" y="9693086"/>
          <a:ext cx="825238" cy="32177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223+228</a:t>
          </a:r>
        </a:p>
      </xdr:txBody>
    </xdr:sp>
    <xdr:clientData/>
  </xdr:twoCellAnchor>
  <xdr:twoCellAnchor>
    <xdr:from>
      <xdr:col>10</xdr:col>
      <xdr:colOff>246533</xdr:colOff>
      <xdr:row>59</xdr:row>
      <xdr:rowOff>56027</xdr:rowOff>
    </xdr:from>
    <xdr:to>
      <xdr:col>11</xdr:col>
      <xdr:colOff>299357</xdr:colOff>
      <xdr:row>61</xdr:row>
      <xdr:rowOff>40821</xdr:rowOff>
    </xdr:to>
    <xdr:sp macro="" textlink="">
      <xdr:nvSpPr>
        <xdr:cNvPr id="207" name="Rectangle 206"/>
        <xdr:cNvSpPr/>
      </xdr:nvSpPr>
      <xdr:spPr>
        <a:xfrm>
          <a:off x="7866533" y="10724027"/>
          <a:ext cx="814824" cy="36579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227+460</a:t>
          </a:r>
        </a:p>
      </xdr:txBody>
    </xdr:sp>
    <xdr:clientData/>
  </xdr:twoCellAnchor>
  <xdr:twoCellAnchor>
    <xdr:from>
      <xdr:col>11</xdr:col>
      <xdr:colOff>582704</xdr:colOff>
      <xdr:row>17</xdr:row>
      <xdr:rowOff>112059</xdr:rowOff>
    </xdr:from>
    <xdr:to>
      <xdr:col>13</xdr:col>
      <xdr:colOff>100853</xdr:colOff>
      <xdr:row>19</xdr:row>
      <xdr:rowOff>11834</xdr:rowOff>
    </xdr:to>
    <xdr:sp macro="" textlink="">
      <xdr:nvSpPr>
        <xdr:cNvPr id="214" name="Pentagone 213"/>
        <xdr:cNvSpPr/>
      </xdr:nvSpPr>
      <xdr:spPr>
        <a:xfrm rot="10800000" flipV="1">
          <a:off x="7440704" y="3227294"/>
          <a:ext cx="1042149" cy="291981"/>
        </a:xfrm>
        <a:prstGeom prst="homePlat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 b="1" u="sng">
              <a:solidFill>
                <a:srgbClr val="FFFF00"/>
              </a:solidFill>
              <a:latin typeface="Arial Narrow" pitchFamily="34" charset="0"/>
            </a:rPr>
            <a:t>A10 S2</a:t>
          </a:r>
        </a:p>
      </xdr:txBody>
    </xdr:sp>
    <xdr:clientData/>
  </xdr:twoCellAnchor>
  <xdr:twoCellAnchor>
    <xdr:from>
      <xdr:col>12</xdr:col>
      <xdr:colOff>504264</xdr:colOff>
      <xdr:row>12</xdr:row>
      <xdr:rowOff>89646</xdr:rowOff>
    </xdr:from>
    <xdr:to>
      <xdr:col>13</xdr:col>
      <xdr:colOff>263337</xdr:colOff>
      <xdr:row>14</xdr:row>
      <xdr:rowOff>158563</xdr:rowOff>
    </xdr:to>
    <xdr:cxnSp macro="">
      <xdr:nvCxnSpPr>
        <xdr:cNvPr id="217" name="Connecteur droit avec flèche 216"/>
        <xdr:cNvCxnSpPr>
          <a:stCxn id="152" idx="1"/>
        </xdr:cNvCxnSpPr>
      </xdr:nvCxnSpPr>
      <xdr:spPr>
        <a:xfrm flipH="1" flipV="1">
          <a:off x="8886264" y="2991970"/>
          <a:ext cx="521073" cy="449917"/>
        </a:xfrm>
        <a:prstGeom prst="straightConnector1">
          <a:avLst/>
        </a:prstGeom>
        <a:ln w="12700">
          <a:solidFill>
            <a:srgbClr val="C00000"/>
          </a:solidFill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493059</xdr:colOff>
      <xdr:row>5</xdr:row>
      <xdr:rowOff>22411</xdr:rowOff>
    </xdr:from>
    <xdr:to>
      <xdr:col>13</xdr:col>
      <xdr:colOff>612321</xdr:colOff>
      <xdr:row>6</xdr:row>
      <xdr:rowOff>40820</xdr:rowOff>
    </xdr:to>
    <xdr:sp macro="" textlink="">
      <xdr:nvSpPr>
        <xdr:cNvPr id="231" name="Rectangle 230"/>
        <xdr:cNvSpPr/>
      </xdr:nvSpPr>
      <xdr:spPr>
        <a:xfrm>
          <a:off x="9637059" y="974911"/>
          <a:ext cx="881262" cy="20890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192+362</a:t>
          </a:r>
        </a:p>
      </xdr:txBody>
    </xdr:sp>
    <xdr:clientData/>
  </xdr:twoCellAnchor>
  <xdr:twoCellAnchor>
    <xdr:from>
      <xdr:col>11</xdr:col>
      <xdr:colOff>295355</xdr:colOff>
      <xdr:row>12</xdr:row>
      <xdr:rowOff>44821</xdr:rowOff>
    </xdr:from>
    <xdr:to>
      <xdr:col>11</xdr:col>
      <xdr:colOff>676358</xdr:colOff>
      <xdr:row>15</xdr:row>
      <xdr:rowOff>156881</xdr:rowOff>
    </xdr:to>
    <xdr:grpSp>
      <xdr:nvGrpSpPr>
        <xdr:cNvPr id="12" name="Groupe 11"/>
        <xdr:cNvGrpSpPr/>
      </xdr:nvGrpSpPr>
      <xdr:grpSpPr>
        <a:xfrm>
          <a:off x="8677355" y="2330821"/>
          <a:ext cx="381003" cy="683560"/>
          <a:chOff x="7194176" y="2319617"/>
          <a:chExt cx="381003" cy="705971"/>
        </a:xfrm>
      </xdr:grpSpPr>
      <xdr:cxnSp macro="[0]!Scénario11">
        <xdr:nvCxnSpPr>
          <xdr:cNvPr id="168" name="Connecteur droit 167"/>
          <xdr:cNvCxnSpPr/>
        </xdr:nvCxnSpPr>
        <xdr:spPr>
          <a:xfrm flipH="1">
            <a:off x="7194177" y="2319617"/>
            <a:ext cx="381002" cy="358588"/>
          </a:xfrm>
          <a:prstGeom prst="straightConnector1">
            <a:avLst/>
          </a:prstGeom>
          <a:ln w="1524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[0]!Scénario11">
        <xdr:nvCxnSpPr>
          <xdr:cNvPr id="236" name="Connecteur droit 167"/>
          <xdr:cNvCxnSpPr/>
        </xdr:nvCxnSpPr>
        <xdr:spPr>
          <a:xfrm flipH="1">
            <a:off x="7194176" y="2633382"/>
            <a:ext cx="11206" cy="392206"/>
          </a:xfrm>
          <a:prstGeom prst="straightConnector1">
            <a:avLst/>
          </a:prstGeom>
          <a:ln w="1524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11</xdr:col>
      <xdr:colOff>493059</xdr:colOff>
      <xdr:row>12</xdr:row>
      <xdr:rowOff>156882</xdr:rowOff>
    </xdr:from>
    <xdr:to>
      <xdr:col>12</xdr:col>
      <xdr:colOff>56029</xdr:colOff>
      <xdr:row>15</xdr:row>
      <xdr:rowOff>168087</xdr:rowOff>
    </xdr:to>
    <xdr:grpSp>
      <xdr:nvGrpSpPr>
        <xdr:cNvPr id="237" name="Groupe 236"/>
        <xdr:cNvGrpSpPr/>
      </xdr:nvGrpSpPr>
      <xdr:grpSpPr>
        <a:xfrm>
          <a:off x="8875059" y="2442882"/>
          <a:ext cx="324970" cy="582705"/>
          <a:chOff x="7194177" y="2364441"/>
          <a:chExt cx="324970" cy="593911"/>
        </a:xfrm>
      </xdr:grpSpPr>
      <xdr:cxnSp macro="[0]!Scénario12">
        <xdr:nvCxnSpPr>
          <xdr:cNvPr id="238" name="Connecteur droit 167"/>
          <xdr:cNvCxnSpPr/>
        </xdr:nvCxnSpPr>
        <xdr:spPr>
          <a:xfrm flipH="1">
            <a:off x="7194177" y="2364441"/>
            <a:ext cx="324970" cy="313764"/>
          </a:xfrm>
          <a:prstGeom prst="straightConnector1">
            <a:avLst/>
          </a:prstGeom>
          <a:ln w="1524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[0]!Scénario12">
        <xdr:nvCxnSpPr>
          <xdr:cNvPr id="239" name="Connecteur droit 167"/>
          <xdr:cNvCxnSpPr/>
        </xdr:nvCxnSpPr>
        <xdr:spPr>
          <a:xfrm flipH="1">
            <a:off x="7194177" y="2633382"/>
            <a:ext cx="11206" cy="324970"/>
          </a:xfrm>
          <a:prstGeom prst="straightConnector1">
            <a:avLst/>
          </a:prstGeom>
          <a:ln w="1524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11</xdr:col>
      <xdr:colOff>284150</xdr:colOff>
      <xdr:row>16</xdr:row>
      <xdr:rowOff>100853</xdr:rowOff>
    </xdr:from>
    <xdr:to>
      <xdr:col>11</xdr:col>
      <xdr:colOff>295355</xdr:colOff>
      <xdr:row>20</xdr:row>
      <xdr:rowOff>0</xdr:rowOff>
    </xdr:to>
    <xdr:cxnSp macro="[0]!Scénario13">
      <xdr:nvCxnSpPr>
        <xdr:cNvPr id="240" name="Connecteur droit 239"/>
        <xdr:cNvCxnSpPr/>
      </xdr:nvCxnSpPr>
      <xdr:spPr>
        <a:xfrm>
          <a:off x="8666150" y="3148853"/>
          <a:ext cx="11205" cy="661147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33618</xdr:colOff>
      <xdr:row>16</xdr:row>
      <xdr:rowOff>35070</xdr:rowOff>
    </xdr:from>
    <xdr:to>
      <xdr:col>11</xdr:col>
      <xdr:colOff>722782</xdr:colOff>
      <xdr:row>16</xdr:row>
      <xdr:rowOff>44823</xdr:rowOff>
    </xdr:to>
    <xdr:cxnSp macro="">
      <xdr:nvCxnSpPr>
        <xdr:cNvPr id="153" name="Connecteur droit 152"/>
        <xdr:cNvCxnSpPr/>
      </xdr:nvCxnSpPr>
      <xdr:spPr>
        <a:xfrm flipH="1">
          <a:off x="6129618" y="2948599"/>
          <a:ext cx="1451164" cy="9753"/>
        </a:xfrm>
        <a:prstGeom prst="line">
          <a:avLst/>
        </a:prstGeom>
        <a:ln w="635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672361</xdr:colOff>
      <xdr:row>20</xdr:row>
      <xdr:rowOff>67236</xdr:rowOff>
    </xdr:from>
    <xdr:to>
      <xdr:col>12</xdr:col>
      <xdr:colOff>739595</xdr:colOff>
      <xdr:row>20</xdr:row>
      <xdr:rowOff>67236</xdr:rowOff>
    </xdr:to>
    <xdr:cxnSp macro="">
      <xdr:nvCxnSpPr>
        <xdr:cNvPr id="154" name="Connecteur droit 153"/>
        <xdr:cNvCxnSpPr/>
      </xdr:nvCxnSpPr>
      <xdr:spPr>
        <a:xfrm flipH="1">
          <a:off x="6768361" y="3765177"/>
          <a:ext cx="1591234" cy="0"/>
        </a:xfrm>
        <a:prstGeom prst="line">
          <a:avLst/>
        </a:prstGeom>
        <a:ln w="6350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51226</xdr:colOff>
      <xdr:row>6</xdr:row>
      <xdr:rowOff>184097</xdr:rowOff>
    </xdr:from>
    <xdr:to>
      <xdr:col>11</xdr:col>
      <xdr:colOff>679876</xdr:colOff>
      <xdr:row>10</xdr:row>
      <xdr:rowOff>120785</xdr:rowOff>
    </xdr:to>
    <xdr:cxnSp macro="">
      <xdr:nvCxnSpPr>
        <xdr:cNvPr id="243" name="Connecteur droit 242"/>
        <xdr:cNvCxnSpPr/>
      </xdr:nvCxnSpPr>
      <xdr:spPr>
        <a:xfrm flipH="1" flipV="1">
          <a:off x="8433226" y="1327097"/>
          <a:ext cx="628650" cy="698688"/>
        </a:xfrm>
        <a:prstGeom prst="line">
          <a:avLst/>
        </a:prstGeom>
        <a:ln w="152400">
          <a:solidFill>
            <a:srgbClr val="385D8A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100853</xdr:colOff>
      <xdr:row>6</xdr:row>
      <xdr:rowOff>100853</xdr:rowOff>
    </xdr:from>
    <xdr:to>
      <xdr:col>14</xdr:col>
      <xdr:colOff>31935</xdr:colOff>
      <xdr:row>9</xdr:row>
      <xdr:rowOff>193303</xdr:rowOff>
    </xdr:to>
    <xdr:cxnSp macro="">
      <xdr:nvCxnSpPr>
        <xdr:cNvPr id="233" name="Connecteur droit 232"/>
        <xdr:cNvCxnSpPr/>
      </xdr:nvCxnSpPr>
      <xdr:spPr>
        <a:xfrm flipH="1" flipV="1">
          <a:off x="8482853" y="1075765"/>
          <a:ext cx="693082" cy="663950"/>
        </a:xfrm>
        <a:prstGeom prst="line">
          <a:avLst/>
        </a:prstGeom>
        <a:ln w="635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470647</xdr:colOff>
      <xdr:row>16</xdr:row>
      <xdr:rowOff>100854</xdr:rowOff>
    </xdr:from>
    <xdr:to>
      <xdr:col>11</xdr:col>
      <xdr:colOff>481852</xdr:colOff>
      <xdr:row>20</xdr:row>
      <xdr:rowOff>1</xdr:rowOff>
    </xdr:to>
    <xdr:cxnSp macro="[0]!Scénario14">
      <xdr:nvCxnSpPr>
        <xdr:cNvPr id="256" name="Connecteur droit 255"/>
        <xdr:cNvCxnSpPr/>
      </xdr:nvCxnSpPr>
      <xdr:spPr>
        <a:xfrm>
          <a:off x="8852647" y="3148854"/>
          <a:ext cx="11205" cy="661147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281749</xdr:colOff>
      <xdr:row>20</xdr:row>
      <xdr:rowOff>123267</xdr:rowOff>
    </xdr:from>
    <xdr:to>
      <xdr:col>11</xdr:col>
      <xdr:colOff>292954</xdr:colOff>
      <xdr:row>23</xdr:row>
      <xdr:rowOff>179296</xdr:rowOff>
    </xdr:to>
    <xdr:cxnSp macro="[0]!Scénario15">
      <xdr:nvCxnSpPr>
        <xdr:cNvPr id="257" name="Connecteur droit 256"/>
        <xdr:cNvCxnSpPr/>
      </xdr:nvCxnSpPr>
      <xdr:spPr>
        <a:xfrm>
          <a:off x="8663749" y="3933267"/>
          <a:ext cx="11205" cy="627529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481853</xdr:colOff>
      <xdr:row>20</xdr:row>
      <xdr:rowOff>123268</xdr:rowOff>
    </xdr:from>
    <xdr:to>
      <xdr:col>11</xdr:col>
      <xdr:colOff>493058</xdr:colOff>
      <xdr:row>23</xdr:row>
      <xdr:rowOff>179297</xdr:rowOff>
    </xdr:to>
    <xdr:cxnSp macro="[0]!Scénario16">
      <xdr:nvCxnSpPr>
        <xdr:cNvPr id="258" name="Connecteur droit 257"/>
        <xdr:cNvCxnSpPr/>
      </xdr:nvCxnSpPr>
      <xdr:spPr>
        <a:xfrm>
          <a:off x="7339853" y="3821209"/>
          <a:ext cx="11205" cy="683559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33617</xdr:colOff>
      <xdr:row>24</xdr:row>
      <xdr:rowOff>44823</xdr:rowOff>
    </xdr:from>
    <xdr:to>
      <xdr:col>12</xdr:col>
      <xdr:colOff>100851</xdr:colOff>
      <xdr:row>24</xdr:row>
      <xdr:rowOff>44823</xdr:rowOff>
    </xdr:to>
    <xdr:cxnSp macro="">
      <xdr:nvCxnSpPr>
        <xdr:cNvPr id="259" name="Connecteur droit 258"/>
        <xdr:cNvCxnSpPr/>
      </xdr:nvCxnSpPr>
      <xdr:spPr>
        <a:xfrm flipH="1">
          <a:off x="6129617" y="4560794"/>
          <a:ext cx="1591234" cy="0"/>
        </a:xfrm>
        <a:prstGeom prst="line">
          <a:avLst/>
        </a:prstGeom>
        <a:ln w="6350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313765</xdr:colOff>
      <xdr:row>33</xdr:row>
      <xdr:rowOff>1679</xdr:rowOff>
    </xdr:from>
    <xdr:to>
      <xdr:col>12</xdr:col>
      <xdr:colOff>585106</xdr:colOff>
      <xdr:row>34</xdr:row>
      <xdr:rowOff>81643</xdr:rowOff>
    </xdr:to>
    <xdr:sp macro="" textlink="">
      <xdr:nvSpPr>
        <xdr:cNvPr id="260" name="Rectangle 259"/>
        <xdr:cNvSpPr/>
      </xdr:nvSpPr>
      <xdr:spPr>
        <a:xfrm>
          <a:off x="8695765" y="6288179"/>
          <a:ext cx="1033341" cy="27046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212+386</a:t>
          </a:r>
        </a:p>
      </xdr:txBody>
    </xdr:sp>
    <xdr:clientData/>
  </xdr:twoCellAnchor>
  <xdr:twoCellAnchor>
    <xdr:from>
      <xdr:col>11</xdr:col>
      <xdr:colOff>279347</xdr:colOff>
      <xdr:row>24</xdr:row>
      <xdr:rowOff>89649</xdr:rowOff>
    </xdr:from>
    <xdr:to>
      <xdr:col>11</xdr:col>
      <xdr:colOff>290552</xdr:colOff>
      <xdr:row>28</xdr:row>
      <xdr:rowOff>3</xdr:rowOff>
    </xdr:to>
    <xdr:cxnSp macro="[0]!Scénario17">
      <xdr:nvCxnSpPr>
        <xdr:cNvPr id="261" name="Connecteur droit 260"/>
        <xdr:cNvCxnSpPr/>
      </xdr:nvCxnSpPr>
      <xdr:spPr>
        <a:xfrm>
          <a:off x="8661347" y="4661649"/>
          <a:ext cx="11205" cy="672354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479451</xdr:colOff>
      <xdr:row>24</xdr:row>
      <xdr:rowOff>89650</xdr:rowOff>
    </xdr:from>
    <xdr:to>
      <xdr:col>11</xdr:col>
      <xdr:colOff>490656</xdr:colOff>
      <xdr:row>28</xdr:row>
      <xdr:rowOff>4</xdr:rowOff>
    </xdr:to>
    <xdr:cxnSp macro="[0]!Scénario18">
      <xdr:nvCxnSpPr>
        <xdr:cNvPr id="262" name="Connecteur droit 261"/>
        <xdr:cNvCxnSpPr/>
      </xdr:nvCxnSpPr>
      <xdr:spPr>
        <a:xfrm>
          <a:off x="8861451" y="4661650"/>
          <a:ext cx="11205" cy="672354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683566</xdr:colOff>
      <xdr:row>28</xdr:row>
      <xdr:rowOff>56030</xdr:rowOff>
    </xdr:from>
    <xdr:to>
      <xdr:col>12</xdr:col>
      <xdr:colOff>750800</xdr:colOff>
      <xdr:row>28</xdr:row>
      <xdr:rowOff>56030</xdr:rowOff>
    </xdr:to>
    <xdr:cxnSp macro="">
      <xdr:nvCxnSpPr>
        <xdr:cNvPr id="263" name="Connecteur droit 262"/>
        <xdr:cNvCxnSpPr/>
      </xdr:nvCxnSpPr>
      <xdr:spPr>
        <a:xfrm flipH="1">
          <a:off x="6779566" y="5356412"/>
          <a:ext cx="1591234" cy="0"/>
        </a:xfrm>
        <a:prstGeom prst="line">
          <a:avLst/>
        </a:prstGeom>
        <a:ln w="6350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44826</xdr:colOff>
      <xdr:row>29</xdr:row>
      <xdr:rowOff>145677</xdr:rowOff>
    </xdr:from>
    <xdr:to>
      <xdr:col>11</xdr:col>
      <xdr:colOff>392206</xdr:colOff>
      <xdr:row>33</xdr:row>
      <xdr:rowOff>156882</xdr:rowOff>
    </xdr:to>
    <xdr:cxnSp macro="">
      <xdr:nvCxnSpPr>
        <xdr:cNvPr id="270" name="Connecteur droit 269"/>
        <xdr:cNvCxnSpPr/>
      </xdr:nvCxnSpPr>
      <xdr:spPr>
        <a:xfrm flipH="1" flipV="1">
          <a:off x="7664826" y="5670177"/>
          <a:ext cx="1109380" cy="773205"/>
        </a:xfrm>
        <a:prstGeom prst="line">
          <a:avLst/>
        </a:prstGeom>
        <a:ln w="6350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91248</xdr:colOff>
      <xdr:row>32</xdr:row>
      <xdr:rowOff>134471</xdr:rowOff>
    </xdr:from>
    <xdr:to>
      <xdr:col>10</xdr:col>
      <xdr:colOff>696368</xdr:colOff>
      <xdr:row>36</xdr:row>
      <xdr:rowOff>78441</xdr:rowOff>
    </xdr:to>
    <xdr:cxnSp macro="[0]!Scénario21">
      <xdr:nvCxnSpPr>
        <xdr:cNvPr id="274" name="Connecteur droit 273"/>
        <xdr:cNvCxnSpPr/>
      </xdr:nvCxnSpPr>
      <xdr:spPr>
        <a:xfrm flipH="1">
          <a:off x="7711248" y="6230471"/>
          <a:ext cx="605120" cy="705970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231321</xdr:colOff>
      <xdr:row>33</xdr:row>
      <xdr:rowOff>33617</xdr:rowOff>
    </xdr:from>
    <xdr:to>
      <xdr:col>11</xdr:col>
      <xdr:colOff>100855</xdr:colOff>
      <xdr:row>37</xdr:row>
      <xdr:rowOff>0</xdr:rowOff>
    </xdr:to>
    <xdr:cxnSp macro="[0]!Scénario22">
      <xdr:nvCxnSpPr>
        <xdr:cNvPr id="277" name="Connecteur droit 276"/>
        <xdr:cNvCxnSpPr/>
      </xdr:nvCxnSpPr>
      <xdr:spPr>
        <a:xfrm flipH="1">
          <a:off x="7851321" y="6320117"/>
          <a:ext cx="631534" cy="728383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224118</xdr:colOff>
      <xdr:row>34</xdr:row>
      <xdr:rowOff>89646</xdr:rowOff>
    </xdr:from>
    <xdr:to>
      <xdr:col>10</xdr:col>
      <xdr:colOff>437029</xdr:colOff>
      <xdr:row>37</xdr:row>
      <xdr:rowOff>168087</xdr:rowOff>
    </xdr:to>
    <xdr:cxnSp macro="">
      <xdr:nvCxnSpPr>
        <xdr:cNvPr id="282" name="Connecteur droit 281"/>
        <xdr:cNvCxnSpPr/>
      </xdr:nvCxnSpPr>
      <xdr:spPr>
        <a:xfrm flipH="1" flipV="1">
          <a:off x="7082118" y="6566646"/>
          <a:ext cx="974911" cy="649941"/>
        </a:xfrm>
        <a:prstGeom prst="line">
          <a:avLst/>
        </a:prstGeom>
        <a:ln w="6350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246528</xdr:colOff>
      <xdr:row>44</xdr:row>
      <xdr:rowOff>152398</xdr:rowOff>
    </xdr:from>
    <xdr:to>
      <xdr:col>6</xdr:col>
      <xdr:colOff>246528</xdr:colOff>
      <xdr:row>49</xdr:row>
      <xdr:rowOff>156881</xdr:rowOff>
    </xdr:to>
    <xdr:cxnSp macro="">
      <xdr:nvCxnSpPr>
        <xdr:cNvPr id="312" name="Connecteur droit 311"/>
        <xdr:cNvCxnSpPr/>
      </xdr:nvCxnSpPr>
      <xdr:spPr>
        <a:xfrm flipV="1">
          <a:off x="4818528" y="7962898"/>
          <a:ext cx="0" cy="956983"/>
        </a:xfrm>
        <a:prstGeom prst="line">
          <a:avLst/>
        </a:prstGeom>
        <a:ln w="6350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262550</xdr:colOff>
      <xdr:row>49</xdr:row>
      <xdr:rowOff>9600</xdr:rowOff>
    </xdr:from>
    <xdr:to>
      <xdr:col>8</xdr:col>
      <xdr:colOff>244929</xdr:colOff>
      <xdr:row>50</xdr:row>
      <xdr:rowOff>136071</xdr:rowOff>
    </xdr:to>
    <xdr:sp macro="" textlink="">
      <xdr:nvSpPr>
        <xdr:cNvPr id="317" name="Rectangle 316"/>
        <xdr:cNvSpPr/>
      </xdr:nvSpPr>
      <xdr:spPr>
        <a:xfrm>
          <a:off x="5596550" y="8772600"/>
          <a:ext cx="744379" cy="31697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100+000</a:t>
          </a:r>
        </a:p>
      </xdr:txBody>
    </xdr:sp>
    <xdr:clientData/>
  </xdr:twoCellAnchor>
  <xdr:twoCellAnchor>
    <xdr:from>
      <xdr:col>7</xdr:col>
      <xdr:colOff>699575</xdr:colOff>
      <xdr:row>47</xdr:row>
      <xdr:rowOff>0</xdr:rowOff>
    </xdr:from>
    <xdr:to>
      <xdr:col>9</xdr:col>
      <xdr:colOff>353784</xdr:colOff>
      <xdr:row>47</xdr:row>
      <xdr:rowOff>4797</xdr:rowOff>
    </xdr:to>
    <xdr:cxnSp macro="[0]!Scénario71">
      <xdr:nvCxnSpPr>
        <xdr:cNvPr id="324" name="Connecteur droit 323"/>
        <xdr:cNvCxnSpPr/>
      </xdr:nvCxnSpPr>
      <xdr:spPr>
        <a:xfrm flipH="1">
          <a:off x="6033575" y="8382000"/>
          <a:ext cx="1178209" cy="4797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593918</xdr:colOff>
      <xdr:row>46</xdr:row>
      <xdr:rowOff>6402</xdr:rowOff>
    </xdr:from>
    <xdr:to>
      <xdr:col>6</xdr:col>
      <xdr:colOff>190512</xdr:colOff>
      <xdr:row>46</xdr:row>
      <xdr:rowOff>6404</xdr:rowOff>
    </xdr:to>
    <xdr:cxnSp macro="[0]!Scénario68">
      <xdr:nvCxnSpPr>
        <xdr:cNvPr id="325" name="Connecteur droit 324"/>
        <xdr:cNvCxnSpPr/>
      </xdr:nvCxnSpPr>
      <xdr:spPr>
        <a:xfrm flipH="1" flipV="1">
          <a:off x="3641918" y="8197902"/>
          <a:ext cx="1120594" cy="2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593920</xdr:colOff>
      <xdr:row>47</xdr:row>
      <xdr:rowOff>4799</xdr:rowOff>
    </xdr:from>
    <xdr:to>
      <xdr:col>6</xdr:col>
      <xdr:colOff>190514</xdr:colOff>
      <xdr:row>47</xdr:row>
      <xdr:rowOff>4801</xdr:rowOff>
    </xdr:to>
    <xdr:cxnSp macro="[0]!Scénario67">
      <xdr:nvCxnSpPr>
        <xdr:cNvPr id="326" name="Connecteur droit 325"/>
        <xdr:cNvCxnSpPr/>
      </xdr:nvCxnSpPr>
      <xdr:spPr>
        <a:xfrm flipH="1" flipV="1">
          <a:off x="3641920" y="8386799"/>
          <a:ext cx="1120594" cy="2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549081</xdr:colOff>
      <xdr:row>44</xdr:row>
      <xdr:rowOff>22411</xdr:rowOff>
    </xdr:from>
    <xdr:to>
      <xdr:col>4</xdr:col>
      <xdr:colOff>549095</xdr:colOff>
      <xdr:row>48</xdr:row>
      <xdr:rowOff>179287</xdr:rowOff>
    </xdr:to>
    <xdr:cxnSp macro="">
      <xdr:nvCxnSpPr>
        <xdr:cNvPr id="327" name="Connecteur droit 326"/>
        <xdr:cNvCxnSpPr/>
      </xdr:nvCxnSpPr>
      <xdr:spPr>
        <a:xfrm flipV="1">
          <a:off x="3597081" y="7832911"/>
          <a:ext cx="14" cy="918876"/>
        </a:xfrm>
        <a:prstGeom prst="line">
          <a:avLst/>
        </a:prstGeom>
        <a:ln w="6350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213709</xdr:colOff>
      <xdr:row>48</xdr:row>
      <xdr:rowOff>177688</xdr:rowOff>
    </xdr:from>
    <xdr:to>
      <xdr:col>5</xdr:col>
      <xdr:colOff>124062</xdr:colOff>
      <xdr:row>50</xdr:row>
      <xdr:rowOff>54423</xdr:rowOff>
    </xdr:to>
    <xdr:sp macro="" textlink="">
      <xdr:nvSpPr>
        <xdr:cNvPr id="328" name="Rectangle 327"/>
        <xdr:cNvSpPr/>
      </xdr:nvSpPr>
      <xdr:spPr>
        <a:xfrm>
          <a:off x="3261709" y="8750188"/>
          <a:ext cx="672353" cy="25773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82+861</a:t>
          </a:r>
        </a:p>
      </xdr:txBody>
    </xdr:sp>
    <xdr:clientData/>
  </xdr:twoCellAnchor>
  <xdr:twoCellAnchor>
    <xdr:from>
      <xdr:col>3</xdr:col>
      <xdr:colOff>134472</xdr:colOff>
      <xdr:row>46</xdr:row>
      <xdr:rowOff>6402</xdr:rowOff>
    </xdr:from>
    <xdr:to>
      <xdr:col>4</xdr:col>
      <xdr:colOff>493066</xdr:colOff>
      <xdr:row>46</xdr:row>
      <xdr:rowOff>6404</xdr:rowOff>
    </xdr:to>
    <xdr:cxnSp macro="[0]!Scénario66">
      <xdr:nvCxnSpPr>
        <xdr:cNvPr id="331" name="Connecteur droit 330"/>
        <xdr:cNvCxnSpPr/>
      </xdr:nvCxnSpPr>
      <xdr:spPr>
        <a:xfrm flipH="1" flipV="1">
          <a:off x="2420472" y="8197902"/>
          <a:ext cx="1120594" cy="2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134474</xdr:colOff>
      <xdr:row>47</xdr:row>
      <xdr:rowOff>4799</xdr:rowOff>
    </xdr:from>
    <xdr:to>
      <xdr:col>4</xdr:col>
      <xdr:colOff>493068</xdr:colOff>
      <xdr:row>47</xdr:row>
      <xdr:rowOff>4801</xdr:rowOff>
    </xdr:to>
    <xdr:cxnSp macro="[0]!Scénario65">
      <xdr:nvCxnSpPr>
        <xdr:cNvPr id="332" name="Connecteur droit 331"/>
        <xdr:cNvCxnSpPr/>
      </xdr:nvCxnSpPr>
      <xdr:spPr>
        <a:xfrm flipH="1" flipV="1">
          <a:off x="2420474" y="8386799"/>
          <a:ext cx="1120594" cy="2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78442</xdr:colOff>
      <xdr:row>44</xdr:row>
      <xdr:rowOff>145674</xdr:rowOff>
    </xdr:from>
    <xdr:to>
      <xdr:col>3</xdr:col>
      <xdr:colOff>78442</xdr:colOff>
      <xdr:row>49</xdr:row>
      <xdr:rowOff>156880</xdr:rowOff>
    </xdr:to>
    <xdr:cxnSp macro="">
      <xdr:nvCxnSpPr>
        <xdr:cNvPr id="333" name="Connecteur droit 332"/>
        <xdr:cNvCxnSpPr/>
      </xdr:nvCxnSpPr>
      <xdr:spPr>
        <a:xfrm flipV="1">
          <a:off x="2364442" y="7956174"/>
          <a:ext cx="0" cy="963706"/>
        </a:xfrm>
        <a:prstGeom prst="line">
          <a:avLst/>
        </a:prstGeom>
        <a:ln w="6350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481852</xdr:colOff>
      <xdr:row>42</xdr:row>
      <xdr:rowOff>134471</xdr:rowOff>
    </xdr:from>
    <xdr:to>
      <xdr:col>3</xdr:col>
      <xdr:colOff>392205</xdr:colOff>
      <xdr:row>44</xdr:row>
      <xdr:rowOff>123264</xdr:rowOff>
    </xdr:to>
    <xdr:sp macro="" textlink="">
      <xdr:nvSpPr>
        <xdr:cNvPr id="334" name="Rectangle 333"/>
        <xdr:cNvSpPr/>
      </xdr:nvSpPr>
      <xdr:spPr>
        <a:xfrm>
          <a:off x="2005852" y="8135471"/>
          <a:ext cx="672353" cy="36979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80+780</a:t>
          </a:r>
        </a:p>
      </xdr:txBody>
    </xdr:sp>
    <xdr:clientData/>
  </xdr:twoCellAnchor>
  <xdr:twoCellAnchor>
    <xdr:from>
      <xdr:col>0</xdr:col>
      <xdr:colOff>421821</xdr:colOff>
      <xdr:row>46</xdr:row>
      <xdr:rowOff>0</xdr:rowOff>
    </xdr:from>
    <xdr:to>
      <xdr:col>3</xdr:col>
      <xdr:colOff>22414</xdr:colOff>
      <xdr:row>46</xdr:row>
      <xdr:rowOff>6404</xdr:rowOff>
    </xdr:to>
    <xdr:cxnSp macro="">
      <xdr:nvCxnSpPr>
        <xdr:cNvPr id="337" name="Connecteur droit 336"/>
        <xdr:cNvCxnSpPr/>
      </xdr:nvCxnSpPr>
      <xdr:spPr>
        <a:xfrm flipH="1" flipV="1">
          <a:off x="421821" y="8191500"/>
          <a:ext cx="1886593" cy="6404"/>
        </a:xfrm>
        <a:prstGeom prst="line">
          <a:avLst/>
        </a:prstGeom>
        <a:ln w="152400">
          <a:solidFill>
            <a:schemeClr val="tx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481853</xdr:colOff>
      <xdr:row>46</xdr:row>
      <xdr:rowOff>179294</xdr:rowOff>
    </xdr:from>
    <xdr:to>
      <xdr:col>3</xdr:col>
      <xdr:colOff>22416</xdr:colOff>
      <xdr:row>47</xdr:row>
      <xdr:rowOff>4801</xdr:rowOff>
    </xdr:to>
    <xdr:cxnSp macro="">
      <xdr:nvCxnSpPr>
        <xdr:cNvPr id="338" name="Connecteur droit 337"/>
        <xdr:cNvCxnSpPr/>
      </xdr:nvCxnSpPr>
      <xdr:spPr>
        <a:xfrm flipH="1" flipV="1">
          <a:off x="481853" y="8942294"/>
          <a:ext cx="1826563" cy="16007"/>
        </a:xfrm>
        <a:prstGeom prst="line">
          <a:avLst/>
        </a:prstGeom>
        <a:ln w="152400">
          <a:solidFill>
            <a:srgbClr val="385D8A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2991</xdr:colOff>
      <xdr:row>37</xdr:row>
      <xdr:rowOff>147158</xdr:rowOff>
    </xdr:from>
    <xdr:to>
      <xdr:col>4</xdr:col>
      <xdr:colOff>48012</xdr:colOff>
      <xdr:row>40</xdr:row>
      <xdr:rowOff>38968</xdr:rowOff>
    </xdr:to>
    <xdr:sp macro="" textlink="">
      <xdr:nvSpPr>
        <xdr:cNvPr id="342" name="Pentagone 341"/>
        <xdr:cNvSpPr/>
      </xdr:nvSpPr>
      <xdr:spPr>
        <a:xfrm rot="8300341" flipV="1">
          <a:off x="2288991" y="7195658"/>
          <a:ext cx="807021" cy="272810"/>
        </a:xfrm>
        <a:prstGeom prst="homePlat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 b="1" u="sng">
              <a:solidFill>
                <a:srgbClr val="FFFF00"/>
              </a:solidFill>
              <a:latin typeface="Arial Narrow" pitchFamily="34" charset="0"/>
            </a:rPr>
            <a:t>A85 S2</a:t>
          </a:r>
        </a:p>
      </xdr:txBody>
    </xdr:sp>
    <xdr:clientData/>
  </xdr:twoCellAnchor>
  <xdr:twoCellAnchor>
    <xdr:from>
      <xdr:col>1</xdr:col>
      <xdr:colOff>369799</xdr:colOff>
      <xdr:row>44</xdr:row>
      <xdr:rowOff>56023</xdr:rowOff>
    </xdr:from>
    <xdr:to>
      <xdr:col>1</xdr:col>
      <xdr:colOff>369813</xdr:colOff>
      <xdr:row>49</xdr:row>
      <xdr:rowOff>33605</xdr:rowOff>
    </xdr:to>
    <xdr:cxnSp macro="">
      <xdr:nvCxnSpPr>
        <xdr:cNvPr id="343" name="Connecteur droit 342"/>
        <xdr:cNvCxnSpPr/>
      </xdr:nvCxnSpPr>
      <xdr:spPr>
        <a:xfrm flipV="1">
          <a:off x="1131799" y="7866523"/>
          <a:ext cx="14" cy="930082"/>
        </a:xfrm>
        <a:prstGeom prst="line">
          <a:avLst/>
        </a:prstGeom>
        <a:ln w="6350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34413</xdr:colOff>
      <xdr:row>48</xdr:row>
      <xdr:rowOff>186014</xdr:rowOff>
    </xdr:from>
    <xdr:to>
      <xdr:col>1</xdr:col>
      <xdr:colOff>706766</xdr:colOff>
      <xdr:row>50</xdr:row>
      <xdr:rowOff>56026</xdr:rowOff>
    </xdr:to>
    <xdr:sp macro="" textlink="">
      <xdr:nvSpPr>
        <xdr:cNvPr id="345" name="Rectangle 344"/>
        <xdr:cNvSpPr/>
      </xdr:nvSpPr>
      <xdr:spPr>
        <a:xfrm>
          <a:off x="796413" y="8758514"/>
          <a:ext cx="672353" cy="25101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61+940</a:t>
          </a:r>
        </a:p>
      </xdr:txBody>
    </xdr:sp>
    <xdr:clientData/>
  </xdr:twoCellAnchor>
  <xdr:twoCellAnchor>
    <xdr:from>
      <xdr:col>11</xdr:col>
      <xdr:colOff>642737</xdr:colOff>
      <xdr:row>46</xdr:row>
      <xdr:rowOff>17608</xdr:rowOff>
    </xdr:from>
    <xdr:to>
      <xdr:col>13</xdr:col>
      <xdr:colOff>239331</xdr:colOff>
      <xdr:row>46</xdr:row>
      <xdr:rowOff>17610</xdr:rowOff>
    </xdr:to>
    <xdr:cxnSp macro="[0]!Scénario76">
      <xdr:nvCxnSpPr>
        <xdr:cNvPr id="356" name="Connecteur droit 355"/>
        <xdr:cNvCxnSpPr/>
      </xdr:nvCxnSpPr>
      <xdr:spPr>
        <a:xfrm flipH="1" flipV="1">
          <a:off x="9024737" y="8209108"/>
          <a:ext cx="1120594" cy="2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638736</xdr:colOff>
      <xdr:row>47</xdr:row>
      <xdr:rowOff>16005</xdr:rowOff>
    </xdr:from>
    <xdr:to>
      <xdr:col>13</xdr:col>
      <xdr:colOff>235330</xdr:colOff>
      <xdr:row>47</xdr:row>
      <xdr:rowOff>16007</xdr:rowOff>
    </xdr:to>
    <xdr:cxnSp macro="[0]!Scénario75">
      <xdr:nvCxnSpPr>
        <xdr:cNvPr id="357" name="Connecteur droit 356"/>
        <xdr:cNvCxnSpPr/>
      </xdr:nvCxnSpPr>
      <xdr:spPr>
        <a:xfrm flipH="1" flipV="1">
          <a:off x="9020736" y="8398005"/>
          <a:ext cx="1120594" cy="2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280150</xdr:colOff>
      <xdr:row>44</xdr:row>
      <xdr:rowOff>22412</xdr:rowOff>
    </xdr:from>
    <xdr:to>
      <xdr:col>13</xdr:col>
      <xdr:colOff>291353</xdr:colOff>
      <xdr:row>48</xdr:row>
      <xdr:rowOff>145674</xdr:rowOff>
    </xdr:to>
    <xdr:cxnSp macro="">
      <xdr:nvCxnSpPr>
        <xdr:cNvPr id="359" name="Connecteur droit 358"/>
        <xdr:cNvCxnSpPr/>
      </xdr:nvCxnSpPr>
      <xdr:spPr>
        <a:xfrm flipH="1">
          <a:off x="10186150" y="8404412"/>
          <a:ext cx="11203" cy="885262"/>
        </a:xfrm>
        <a:prstGeom prst="line">
          <a:avLst/>
        </a:prstGeom>
        <a:ln w="50800">
          <a:solidFill>
            <a:schemeClr val="accent3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347384</xdr:colOff>
      <xdr:row>46</xdr:row>
      <xdr:rowOff>17604</xdr:rowOff>
    </xdr:from>
    <xdr:to>
      <xdr:col>15</xdr:col>
      <xdr:colOff>268948</xdr:colOff>
      <xdr:row>46</xdr:row>
      <xdr:rowOff>17610</xdr:rowOff>
    </xdr:to>
    <xdr:cxnSp macro="">
      <xdr:nvCxnSpPr>
        <xdr:cNvPr id="360" name="Connecteur droit 359"/>
        <xdr:cNvCxnSpPr/>
      </xdr:nvCxnSpPr>
      <xdr:spPr>
        <a:xfrm flipH="1">
          <a:off x="10253384" y="8209104"/>
          <a:ext cx="1445564" cy="6"/>
        </a:xfrm>
        <a:prstGeom prst="line">
          <a:avLst/>
        </a:prstGeom>
        <a:ln w="152400">
          <a:solidFill>
            <a:srgbClr val="385D8A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313764</xdr:colOff>
      <xdr:row>45</xdr:row>
      <xdr:rowOff>3358</xdr:rowOff>
    </xdr:from>
    <xdr:to>
      <xdr:col>15</xdr:col>
      <xdr:colOff>324970</xdr:colOff>
      <xdr:row>49</xdr:row>
      <xdr:rowOff>179289</xdr:rowOff>
    </xdr:to>
    <xdr:cxnSp macro="">
      <xdr:nvCxnSpPr>
        <xdr:cNvPr id="364" name="Connecteur droit 363"/>
        <xdr:cNvCxnSpPr/>
      </xdr:nvCxnSpPr>
      <xdr:spPr>
        <a:xfrm flipH="1">
          <a:off x="11743764" y="8004358"/>
          <a:ext cx="11206" cy="937931"/>
        </a:xfrm>
        <a:prstGeom prst="line">
          <a:avLst/>
        </a:prstGeom>
        <a:ln w="50800">
          <a:solidFill>
            <a:schemeClr val="accent3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347386</xdr:colOff>
      <xdr:row>47</xdr:row>
      <xdr:rowOff>27208</xdr:rowOff>
    </xdr:from>
    <xdr:to>
      <xdr:col>15</xdr:col>
      <xdr:colOff>268950</xdr:colOff>
      <xdr:row>47</xdr:row>
      <xdr:rowOff>27214</xdr:rowOff>
    </xdr:to>
    <xdr:cxnSp macro="">
      <xdr:nvCxnSpPr>
        <xdr:cNvPr id="372" name="Connecteur droit 371"/>
        <xdr:cNvCxnSpPr/>
      </xdr:nvCxnSpPr>
      <xdr:spPr>
        <a:xfrm flipH="1">
          <a:off x="10253386" y="8409208"/>
          <a:ext cx="1445564" cy="6"/>
        </a:xfrm>
        <a:prstGeom prst="line">
          <a:avLst/>
        </a:prstGeom>
        <a:ln w="152400">
          <a:solidFill>
            <a:srgbClr val="385D8A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353783</xdr:colOff>
      <xdr:row>46</xdr:row>
      <xdr:rowOff>0</xdr:rowOff>
    </xdr:from>
    <xdr:to>
      <xdr:col>16</xdr:col>
      <xdr:colOff>489857</xdr:colOff>
      <xdr:row>46</xdr:row>
      <xdr:rowOff>17613</xdr:rowOff>
    </xdr:to>
    <xdr:cxnSp macro="">
      <xdr:nvCxnSpPr>
        <xdr:cNvPr id="373" name="Connecteur droit 372"/>
        <xdr:cNvCxnSpPr/>
      </xdr:nvCxnSpPr>
      <xdr:spPr>
        <a:xfrm flipH="1">
          <a:off x="11783783" y="8191500"/>
          <a:ext cx="898074" cy="17613"/>
        </a:xfrm>
        <a:prstGeom prst="line">
          <a:avLst/>
        </a:prstGeom>
        <a:ln w="152400">
          <a:solidFill>
            <a:srgbClr val="385D8A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474655</xdr:colOff>
      <xdr:row>48</xdr:row>
      <xdr:rowOff>56033</xdr:rowOff>
    </xdr:from>
    <xdr:to>
      <xdr:col>9</xdr:col>
      <xdr:colOff>474656</xdr:colOff>
      <xdr:row>54</xdr:row>
      <xdr:rowOff>56024</xdr:rowOff>
    </xdr:to>
    <xdr:cxnSp macro="[0]!Scénario27">
      <xdr:nvCxnSpPr>
        <xdr:cNvPr id="376" name="Connecteur droit 375"/>
        <xdr:cNvCxnSpPr/>
      </xdr:nvCxnSpPr>
      <xdr:spPr>
        <a:xfrm>
          <a:off x="7332655" y="8628533"/>
          <a:ext cx="1" cy="1142991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661152</xdr:colOff>
      <xdr:row>48</xdr:row>
      <xdr:rowOff>56023</xdr:rowOff>
    </xdr:from>
    <xdr:to>
      <xdr:col>9</xdr:col>
      <xdr:colOff>661153</xdr:colOff>
      <xdr:row>54</xdr:row>
      <xdr:rowOff>56014</xdr:rowOff>
    </xdr:to>
    <xdr:cxnSp macro="[0]!Scénario28">
      <xdr:nvCxnSpPr>
        <xdr:cNvPr id="379" name="Connecteur droit 378"/>
        <xdr:cNvCxnSpPr/>
      </xdr:nvCxnSpPr>
      <xdr:spPr>
        <a:xfrm>
          <a:off x="7519152" y="8628523"/>
          <a:ext cx="1" cy="1142991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739594</xdr:colOff>
      <xdr:row>54</xdr:row>
      <xdr:rowOff>123260</xdr:rowOff>
    </xdr:from>
    <xdr:to>
      <xdr:col>11</xdr:col>
      <xdr:colOff>0</xdr:colOff>
      <xdr:row>54</xdr:row>
      <xdr:rowOff>123265</xdr:rowOff>
    </xdr:to>
    <xdr:cxnSp macro="">
      <xdr:nvCxnSpPr>
        <xdr:cNvPr id="380" name="Connecteur droit 379"/>
        <xdr:cNvCxnSpPr/>
      </xdr:nvCxnSpPr>
      <xdr:spPr>
        <a:xfrm flipH="1" flipV="1">
          <a:off x="6835594" y="9838760"/>
          <a:ext cx="1546406" cy="5"/>
        </a:xfrm>
        <a:prstGeom prst="line">
          <a:avLst/>
        </a:prstGeom>
        <a:ln w="6350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474646</xdr:colOff>
      <xdr:row>54</xdr:row>
      <xdr:rowOff>168088</xdr:rowOff>
    </xdr:from>
    <xdr:to>
      <xdr:col>9</xdr:col>
      <xdr:colOff>474648</xdr:colOff>
      <xdr:row>60</xdr:row>
      <xdr:rowOff>44815</xdr:rowOff>
    </xdr:to>
    <xdr:cxnSp macro="[0]!Scénario29">
      <xdr:nvCxnSpPr>
        <xdr:cNvPr id="382" name="Connecteur droit 381"/>
        <xdr:cNvCxnSpPr/>
      </xdr:nvCxnSpPr>
      <xdr:spPr>
        <a:xfrm flipH="1">
          <a:off x="7332646" y="9883588"/>
          <a:ext cx="2" cy="1019727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661138</xdr:colOff>
      <xdr:row>54</xdr:row>
      <xdr:rowOff>168080</xdr:rowOff>
    </xdr:from>
    <xdr:to>
      <xdr:col>9</xdr:col>
      <xdr:colOff>661140</xdr:colOff>
      <xdr:row>60</xdr:row>
      <xdr:rowOff>44807</xdr:rowOff>
    </xdr:to>
    <xdr:cxnSp macro="[0]!Scénario30">
      <xdr:nvCxnSpPr>
        <xdr:cNvPr id="388" name="Connecteur droit 387"/>
        <xdr:cNvCxnSpPr/>
      </xdr:nvCxnSpPr>
      <xdr:spPr>
        <a:xfrm flipH="1">
          <a:off x="7519138" y="9883580"/>
          <a:ext cx="2" cy="1019727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586557</xdr:colOff>
      <xdr:row>9</xdr:row>
      <xdr:rowOff>82207</xdr:rowOff>
    </xdr:from>
    <xdr:to>
      <xdr:col>12</xdr:col>
      <xdr:colOff>597646</xdr:colOff>
      <xdr:row>13</xdr:row>
      <xdr:rowOff>88584</xdr:rowOff>
    </xdr:to>
    <xdr:sp macro="" textlink="">
      <xdr:nvSpPr>
        <xdr:cNvPr id="390" name="Multiplier 389"/>
        <xdr:cNvSpPr/>
      </xdr:nvSpPr>
      <xdr:spPr>
        <a:xfrm rot="2771598">
          <a:off x="8970913" y="1794351"/>
          <a:ext cx="768377" cy="773089"/>
        </a:xfrm>
        <a:prstGeom prst="mathMultiply">
          <a:avLst/>
        </a:prstGeom>
        <a:solidFill>
          <a:srgbClr val="C00000"/>
        </a:solidFill>
        <a:ln>
          <a:solidFill>
            <a:srgbClr val="385D8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118461</xdr:colOff>
      <xdr:row>2</xdr:row>
      <xdr:rowOff>161683</xdr:rowOff>
    </xdr:from>
    <xdr:to>
      <xdr:col>10</xdr:col>
      <xdr:colOff>747111</xdr:colOff>
      <xdr:row>6</xdr:row>
      <xdr:rowOff>109577</xdr:rowOff>
    </xdr:to>
    <xdr:cxnSp macro="">
      <xdr:nvCxnSpPr>
        <xdr:cNvPr id="391" name="Connecteur droit 390"/>
        <xdr:cNvCxnSpPr/>
      </xdr:nvCxnSpPr>
      <xdr:spPr>
        <a:xfrm flipH="1" flipV="1">
          <a:off x="7738461" y="542683"/>
          <a:ext cx="628650" cy="709894"/>
        </a:xfrm>
        <a:prstGeom prst="line">
          <a:avLst/>
        </a:prstGeom>
        <a:ln w="152400">
          <a:solidFill>
            <a:srgbClr val="385D8A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257735</xdr:colOff>
      <xdr:row>2</xdr:row>
      <xdr:rowOff>22410</xdr:rowOff>
    </xdr:from>
    <xdr:to>
      <xdr:col>11</xdr:col>
      <xdr:colOff>124385</xdr:colOff>
      <xdr:row>5</xdr:row>
      <xdr:rowOff>160804</xdr:rowOff>
    </xdr:to>
    <xdr:cxnSp macro="">
      <xdr:nvCxnSpPr>
        <xdr:cNvPr id="392" name="Connecteur droit 391"/>
        <xdr:cNvCxnSpPr/>
      </xdr:nvCxnSpPr>
      <xdr:spPr>
        <a:xfrm flipH="1" flipV="1">
          <a:off x="7115735" y="974910"/>
          <a:ext cx="628650" cy="709894"/>
        </a:xfrm>
        <a:prstGeom prst="line">
          <a:avLst/>
        </a:prstGeom>
        <a:ln w="152400">
          <a:solidFill>
            <a:srgbClr val="385D8A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313765</xdr:colOff>
      <xdr:row>5</xdr:row>
      <xdr:rowOff>11206</xdr:rowOff>
    </xdr:from>
    <xdr:to>
      <xdr:col>11</xdr:col>
      <xdr:colOff>381001</xdr:colOff>
      <xdr:row>8</xdr:row>
      <xdr:rowOff>168088</xdr:rowOff>
    </xdr:to>
    <xdr:cxnSp macro="">
      <xdr:nvCxnSpPr>
        <xdr:cNvPr id="393" name="Connecteur droit 392"/>
        <xdr:cNvCxnSpPr/>
      </xdr:nvCxnSpPr>
      <xdr:spPr>
        <a:xfrm flipH="1">
          <a:off x="7171765" y="1535206"/>
          <a:ext cx="829236" cy="728382"/>
        </a:xfrm>
        <a:prstGeom prst="line">
          <a:avLst/>
        </a:prstGeom>
        <a:ln w="635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540284</xdr:colOff>
      <xdr:row>8</xdr:row>
      <xdr:rowOff>36018</xdr:rowOff>
    </xdr:from>
    <xdr:to>
      <xdr:col>13</xdr:col>
      <xdr:colOff>338577</xdr:colOff>
      <xdr:row>10</xdr:row>
      <xdr:rowOff>114460</xdr:rowOff>
    </xdr:to>
    <xdr:cxnSp macro="">
      <xdr:nvCxnSpPr>
        <xdr:cNvPr id="403" name="Connecteur droit 402"/>
        <xdr:cNvCxnSpPr/>
      </xdr:nvCxnSpPr>
      <xdr:spPr>
        <a:xfrm flipH="1">
          <a:off x="9684284" y="1560018"/>
          <a:ext cx="560293" cy="459442"/>
        </a:xfrm>
        <a:prstGeom prst="line">
          <a:avLst/>
        </a:prstGeom>
        <a:ln w="127000">
          <a:solidFill>
            <a:srgbClr val="385D8A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313765</xdr:colOff>
      <xdr:row>4</xdr:row>
      <xdr:rowOff>123264</xdr:rowOff>
    </xdr:from>
    <xdr:to>
      <xdr:col>14</xdr:col>
      <xdr:colOff>112058</xdr:colOff>
      <xdr:row>7</xdr:row>
      <xdr:rowOff>33618</xdr:rowOff>
    </xdr:to>
    <xdr:cxnSp macro="">
      <xdr:nvCxnSpPr>
        <xdr:cNvPr id="406" name="Connecteur droit 405"/>
        <xdr:cNvCxnSpPr/>
      </xdr:nvCxnSpPr>
      <xdr:spPr>
        <a:xfrm flipH="1">
          <a:off x="9457765" y="1456764"/>
          <a:ext cx="560293" cy="481854"/>
        </a:xfrm>
        <a:prstGeom prst="line">
          <a:avLst/>
        </a:prstGeom>
        <a:ln w="127000">
          <a:solidFill>
            <a:srgbClr val="385D8A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428224</xdr:colOff>
      <xdr:row>5</xdr:row>
      <xdr:rowOff>47223</xdr:rowOff>
    </xdr:from>
    <xdr:to>
      <xdr:col>14</xdr:col>
      <xdr:colOff>226517</xdr:colOff>
      <xdr:row>7</xdr:row>
      <xdr:rowOff>148077</xdr:rowOff>
    </xdr:to>
    <xdr:cxnSp macro="">
      <xdr:nvCxnSpPr>
        <xdr:cNvPr id="407" name="Connecteur droit 406"/>
        <xdr:cNvCxnSpPr/>
      </xdr:nvCxnSpPr>
      <xdr:spPr>
        <a:xfrm flipH="1">
          <a:off x="10334224" y="999723"/>
          <a:ext cx="560293" cy="481854"/>
        </a:xfrm>
        <a:prstGeom prst="line">
          <a:avLst/>
        </a:prstGeom>
        <a:ln w="127000">
          <a:solidFill>
            <a:srgbClr val="385D8A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380999</xdr:colOff>
      <xdr:row>1</xdr:row>
      <xdr:rowOff>22412</xdr:rowOff>
    </xdr:from>
    <xdr:to>
      <xdr:col>10</xdr:col>
      <xdr:colOff>448235</xdr:colOff>
      <xdr:row>4</xdr:row>
      <xdr:rowOff>179294</xdr:rowOff>
    </xdr:to>
    <xdr:cxnSp macro="">
      <xdr:nvCxnSpPr>
        <xdr:cNvPr id="409" name="Connecteur droit 408"/>
        <xdr:cNvCxnSpPr/>
      </xdr:nvCxnSpPr>
      <xdr:spPr>
        <a:xfrm flipH="1">
          <a:off x="7238999" y="212912"/>
          <a:ext cx="829236" cy="773206"/>
        </a:xfrm>
        <a:prstGeom prst="line">
          <a:avLst/>
        </a:prstGeom>
        <a:ln w="635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22409</xdr:colOff>
      <xdr:row>3</xdr:row>
      <xdr:rowOff>123264</xdr:rowOff>
    </xdr:from>
    <xdr:to>
      <xdr:col>11</xdr:col>
      <xdr:colOff>694762</xdr:colOff>
      <xdr:row>5</xdr:row>
      <xdr:rowOff>22411</xdr:rowOff>
    </xdr:to>
    <xdr:sp macro="" textlink="">
      <xdr:nvSpPr>
        <xdr:cNvPr id="411" name="Rectangle 410"/>
        <xdr:cNvSpPr/>
      </xdr:nvSpPr>
      <xdr:spPr>
        <a:xfrm>
          <a:off x="7642409" y="1266264"/>
          <a:ext cx="672353" cy="29135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34+922</a:t>
          </a:r>
        </a:p>
      </xdr:txBody>
    </xdr:sp>
    <xdr:clientData/>
  </xdr:twoCellAnchor>
  <xdr:twoCellAnchor>
    <xdr:from>
      <xdr:col>10</xdr:col>
      <xdr:colOff>325763</xdr:colOff>
      <xdr:row>0</xdr:row>
      <xdr:rowOff>156882</xdr:rowOff>
    </xdr:from>
    <xdr:to>
      <xdr:col>11</xdr:col>
      <xdr:colOff>408214</xdr:colOff>
      <xdr:row>1</xdr:row>
      <xdr:rowOff>190499</xdr:rowOff>
    </xdr:to>
    <xdr:sp macro="" textlink="">
      <xdr:nvSpPr>
        <xdr:cNvPr id="412" name="Rectangle 411"/>
        <xdr:cNvSpPr/>
      </xdr:nvSpPr>
      <xdr:spPr>
        <a:xfrm>
          <a:off x="7945763" y="156882"/>
          <a:ext cx="844451" cy="22411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46+980</a:t>
          </a:r>
        </a:p>
      </xdr:txBody>
    </xdr:sp>
    <xdr:clientData/>
  </xdr:twoCellAnchor>
  <xdr:twoCellAnchor>
    <xdr:from>
      <xdr:col>10</xdr:col>
      <xdr:colOff>67240</xdr:colOff>
      <xdr:row>57</xdr:row>
      <xdr:rowOff>33612</xdr:rowOff>
    </xdr:from>
    <xdr:to>
      <xdr:col>11</xdr:col>
      <xdr:colOff>347389</xdr:colOff>
      <xdr:row>58</xdr:row>
      <xdr:rowOff>135093</xdr:rowOff>
    </xdr:to>
    <xdr:sp macro="" textlink="">
      <xdr:nvSpPr>
        <xdr:cNvPr id="413" name="Pentagone 412"/>
        <xdr:cNvSpPr/>
      </xdr:nvSpPr>
      <xdr:spPr>
        <a:xfrm rot="10800000" flipV="1">
          <a:off x="7687240" y="10320612"/>
          <a:ext cx="1042149" cy="291981"/>
        </a:xfrm>
        <a:prstGeom prst="homePlat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 b="1" u="sng">
              <a:solidFill>
                <a:srgbClr val="FFFF00"/>
              </a:solidFill>
              <a:latin typeface="Arial Narrow" pitchFamily="34" charset="0"/>
            </a:rPr>
            <a:t>A10 S2</a:t>
          </a:r>
        </a:p>
      </xdr:txBody>
    </xdr:sp>
    <xdr:clientData/>
  </xdr:twoCellAnchor>
  <xdr:twoCellAnchor>
    <xdr:from>
      <xdr:col>10</xdr:col>
      <xdr:colOff>549087</xdr:colOff>
      <xdr:row>2</xdr:row>
      <xdr:rowOff>33617</xdr:rowOff>
    </xdr:from>
    <xdr:to>
      <xdr:col>12</xdr:col>
      <xdr:colOff>67236</xdr:colOff>
      <xdr:row>3</xdr:row>
      <xdr:rowOff>135098</xdr:rowOff>
    </xdr:to>
    <xdr:sp macro="" textlink="">
      <xdr:nvSpPr>
        <xdr:cNvPr id="414" name="Pentagone 413"/>
        <xdr:cNvSpPr/>
      </xdr:nvSpPr>
      <xdr:spPr>
        <a:xfrm rot="10800000" flipV="1">
          <a:off x="8169087" y="459441"/>
          <a:ext cx="1042149" cy="291981"/>
        </a:xfrm>
        <a:prstGeom prst="homePlat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 b="1" u="sng">
              <a:solidFill>
                <a:srgbClr val="FFFF00"/>
              </a:solidFill>
              <a:latin typeface="Arial Narrow" pitchFamily="34" charset="0"/>
            </a:rPr>
            <a:t>A28 S1</a:t>
          </a:r>
        </a:p>
      </xdr:txBody>
    </xdr:sp>
    <xdr:clientData/>
  </xdr:twoCellAnchor>
  <xdr:twoCellAnchor>
    <xdr:from>
      <xdr:col>7</xdr:col>
      <xdr:colOff>627529</xdr:colOff>
      <xdr:row>42</xdr:row>
      <xdr:rowOff>33618</xdr:rowOff>
    </xdr:from>
    <xdr:to>
      <xdr:col>7</xdr:col>
      <xdr:colOff>627544</xdr:colOff>
      <xdr:row>48</xdr:row>
      <xdr:rowOff>179284</xdr:rowOff>
    </xdr:to>
    <xdr:cxnSp macro="">
      <xdr:nvCxnSpPr>
        <xdr:cNvPr id="418" name="Connecteur droit 417"/>
        <xdr:cNvCxnSpPr/>
      </xdr:nvCxnSpPr>
      <xdr:spPr>
        <a:xfrm flipH="1" flipV="1">
          <a:off x="5961529" y="8034618"/>
          <a:ext cx="15" cy="1288666"/>
        </a:xfrm>
        <a:prstGeom prst="line">
          <a:avLst/>
        </a:prstGeom>
        <a:ln w="6350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302565</xdr:colOff>
      <xdr:row>46</xdr:row>
      <xdr:rowOff>6402</xdr:rowOff>
    </xdr:from>
    <xdr:to>
      <xdr:col>7</xdr:col>
      <xdr:colOff>560299</xdr:colOff>
      <xdr:row>46</xdr:row>
      <xdr:rowOff>6403</xdr:rowOff>
    </xdr:to>
    <xdr:cxnSp macro="[0]!Scénario70">
      <xdr:nvCxnSpPr>
        <xdr:cNvPr id="419" name="Connecteur droit 418"/>
        <xdr:cNvCxnSpPr/>
      </xdr:nvCxnSpPr>
      <xdr:spPr>
        <a:xfrm flipH="1" flipV="1">
          <a:off x="4874565" y="8197902"/>
          <a:ext cx="1019734" cy="1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302563</xdr:colOff>
      <xdr:row>47</xdr:row>
      <xdr:rowOff>4802</xdr:rowOff>
    </xdr:from>
    <xdr:to>
      <xdr:col>7</xdr:col>
      <xdr:colOff>560297</xdr:colOff>
      <xdr:row>47</xdr:row>
      <xdr:rowOff>4803</xdr:rowOff>
    </xdr:to>
    <xdr:cxnSp macro="[0]!Scénario69">
      <xdr:nvCxnSpPr>
        <xdr:cNvPr id="423" name="Connecteur droit 422"/>
        <xdr:cNvCxnSpPr/>
      </xdr:nvCxnSpPr>
      <xdr:spPr>
        <a:xfrm flipH="1" flipV="1">
          <a:off x="4874563" y="8386802"/>
          <a:ext cx="1019734" cy="1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686767</xdr:colOff>
      <xdr:row>42</xdr:row>
      <xdr:rowOff>179294</xdr:rowOff>
    </xdr:from>
    <xdr:to>
      <xdr:col>6</xdr:col>
      <xdr:colOff>597120</xdr:colOff>
      <xdr:row>44</xdr:row>
      <xdr:rowOff>179290</xdr:rowOff>
    </xdr:to>
    <xdr:sp macro="" textlink="">
      <xdr:nvSpPr>
        <xdr:cNvPr id="424" name="Rectangle 423"/>
        <xdr:cNvSpPr/>
      </xdr:nvSpPr>
      <xdr:spPr>
        <a:xfrm>
          <a:off x="4496767" y="8180294"/>
          <a:ext cx="672353" cy="38099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89+900</a:t>
          </a:r>
        </a:p>
      </xdr:txBody>
    </xdr:sp>
    <xdr:clientData/>
  </xdr:twoCellAnchor>
  <xdr:twoCellAnchor>
    <xdr:from>
      <xdr:col>10</xdr:col>
      <xdr:colOff>741190</xdr:colOff>
      <xdr:row>28</xdr:row>
      <xdr:rowOff>100853</xdr:rowOff>
    </xdr:from>
    <xdr:to>
      <xdr:col>11</xdr:col>
      <xdr:colOff>315366</xdr:colOff>
      <xdr:row>32</xdr:row>
      <xdr:rowOff>44824</xdr:rowOff>
    </xdr:to>
    <xdr:sp macro="[0]!Scénario19" textlink="">
      <xdr:nvSpPr>
        <xdr:cNvPr id="435" name="Forme libre 434"/>
        <xdr:cNvSpPr/>
      </xdr:nvSpPr>
      <xdr:spPr>
        <a:xfrm>
          <a:off x="8361190" y="5434853"/>
          <a:ext cx="336176" cy="705971"/>
        </a:xfrm>
        <a:custGeom>
          <a:avLst/>
          <a:gdLst>
            <a:gd name="connsiteX0" fmla="*/ 336176 w 336176"/>
            <a:gd name="connsiteY0" fmla="*/ 0 h 705971"/>
            <a:gd name="connsiteX1" fmla="*/ 336176 w 336176"/>
            <a:gd name="connsiteY1" fmla="*/ 291353 h 705971"/>
            <a:gd name="connsiteX2" fmla="*/ 0 w 336176"/>
            <a:gd name="connsiteY2" fmla="*/ 705971 h 70597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336176" h="705971">
              <a:moveTo>
                <a:pt x="336176" y="0"/>
              </a:moveTo>
              <a:lnTo>
                <a:pt x="336176" y="291353"/>
              </a:lnTo>
              <a:lnTo>
                <a:pt x="0" y="705971"/>
              </a:lnTo>
            </a:path>
          </a:pathLst>
        </a:custGeom>
        <a:noFill/>
        <a:ln w="152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156882</xdr:colOff>
      <xdr:row>28</xdr:row>
      <xdr:rowOff>134471</xdr:rowOff>
    </xdr:from>
    <xdr:to>
      <xdr:col>11</xdr:col>
      <xdr:colOff>504265</xdr:colOff>
      <xdr:row>32</xdr:row>
      <xdr:rowOff>112059</xdr:rowOff>
    </xdr:to>
    <xdr:sp macro="[0]!Scénario20" textlink="">
      <xdr:nvSpPr>
        <xdr:cNvPr id="436" name="Forme libre 435"/>
        <xdr:cNvSpPr/>
      </xdr:nvSpPr>
      <xdr:spPr>
        <a:xfrm>
          <a:off x="8538882" y="5468471"/>
          <a:ext cx="347383" cy="739588"/>
        </a:xfrm>
        <a:custGeom>
          <a:avLst/>
          <a:gdLst>
            <a:gd name="connsiteX0" fmla="*/ 347383 w 347383"/>
            <a:gd name="connsiteY0" fmla="*/ 0 h 739588"/>
            <a:gd name="connsiteX1" fmla="*/ 347383 w 347383"/>
            <a:gd name="connsiteY1" fmla="*/ 313764 h 739588"/>
            <a:gd name="connsiteX2" fmla="*/ 0 w 347383"/>
            <a:gd name="connsiteY2" fmla="*/ 739588 h 73958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347383" h="739588">
              <a:moveTo>
                <a:pt x="347383" y="0"/>
              </a:moveTo>
              <a:lnTo>
                <a:pt x="347383" y="313764"/>
              </a:lnTo>
              <a:lnTo>
                <a:pt x="0" y="739588"/>
              </a:lnTo>
            </a:path>
          </a:pathLst>
        </a:custGeom>
        <a:noFill/>
        <a:ln w="152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11206</xdr:colOff>
      <xdr:row>60</xdr:row>
      <xdr:rowOff>44824</xdr:rowOff>
    </xdr:from>
    <xdr:to>
      <xdr:col>10</xdr:col>
      <xdr:colOff>246529</xdr:colOff>
      <xdr:row>60</xdr:row>
      <xdr:rowOff>44825</xdr:rowOff>
    </xdr:to>
    <xdr:cxnSp macro="">
      <xdr:nvCxnSpPr>
        <xdr:cNvPr id="385" name="Connecteur droit 384"/>
        <xdr:cNvCxnSpPr/>
      </xdr:nvCxnSpPr>
      <xdr:spPr>
        <a:xfrm flipH="1" flipV="1">
          <a:off x="6869206" y="10903324"/>
          <a:ext cx="997323" cy="1"/>
        </a:xfrm>
        <a:prstGeom prst="line">
          <a:avLst/>
        </a:prstGeom>
        <a:ln w="6350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495693</xdr:colOff>
      <xdr:row>48</xdr:row>
      <xdr:rowOff>115832</xdr:rowOff>
    </xdr:from>
    <xdr:to>
      <xdr:col>16</xdr:col>
      <xdr:colOff>540714</xdr:colOff>
      <xdr:row>50</xdr:row>
      <xdr:rowOff>7642</xdr:rowOff>
    </xdr:to>
    <xdr:sp macro="" textlink="">
      <xdr:nvSpPr>
        <xdr:cNvPr id="447" name="Pentagone 446"/>
        <xdr:cNvSpPr/>
      </xdr:nvSpPr>
      <xdr:spPr>
        <a:xfrm rot="12836397" flipV="1">
          <a:off x="11925693" y="8688332"/>
          <a:ext cx="807021" cy="272810"/>
        </a:xfrm>
        <a:prstGeom prst="homePlat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 b="1" u="sng">
              <a:solidFill>
                <a:srgbClr val="FFFF00"/>
              </a:solidFill>
              <a:latin typeface="Arial Narrow" pitchFamily="34" charset="0"/>
            </a:rPr>
            <a:t>A85 S1</a:t>
          </a:r>
        </a:p>
      </xdr:txBody>
    </xdr:sp>
    <xdr:clientData/>
  </xdr:twoCellAnchor>
  <xdr:twoCellAnchor>
    <xdr:from>
      <xdr:col>12</xdr:col>
      <xdr:colOff>694765</xdr:colOff>
      <xdr:row>10</xdr:row>
      <xdr:rowOff>126466</xdr:rowOff>
    </xdr:from>
    <xdr:to>
      <xdr:col>13</xdr:col>
      <xdr:colOff>67236</xdr:colOff>
      <xdr:row>11</xdr:row>
      <xdr:rowOff>68196</xdr:rowOff>
    </xdr:to>
    <xdr:sp macro="" textlink="">
      <xdr:nvSpPr>
        <xdr:cNvPr id="451" name="Organigramme : Connecteur 450"/>
        <xdr:cNvSpPr/>
      </xdr:nvSpPr>
      <xdr:spPr>
        <a:xfrm>
          <a:off x="9838765" y="2031466"/>
          <a:ext cx="134471" cy="132230"/>
        </a:xfrm>
        <a:prstGeom prst="flowChartConnector">
          <a:avLst/>
        </a:prstGeom>
        <a:solidFill>
          <a:srgbClr val="0000FF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295356</xdr:colOff>
      <xdr:row>8</xdr:row>
      <xdr:rowOff>96051</xdr:rowOff>
    </xdr:from>
    <xdr:to>
      <xdr:col>12</xdr:col>
      <xdr:colOff>429827</xdr:colOff>
      <xdr:row>9</xdr:row>
      <xdr:rowOff>37781</xdr:rowOff>
    </xdr:to>
    <xdr:sp macro="" textlink="">
      <xdr:nvSpPr>
        <xdr:cNvPr id="452" name="Organigramme : Connecteur 451"/>
        <xdr:cNvSpPr/>
      </xdr:nvSpPr>
      <xdr:spPr>
        <a:xfrm>
          <a:off x="9439356" y="1620051"/>
          <a:ext cx="134471" cy="132230"/>
        </a:xfrm>
        <a:prstGeom prst="flowChartConnector">
          <a:avLst/>
        </a:prstGeom>
        <a:solidFill>
          <a:srgbClr val="0000FF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347383</xdr:colOff>
      <xdr:row>47</xdr:row>
      <xdr:rowOff>157682</xdr:rowOff>
    </xdr:from>
    <xdr:to>
      <xdr:col>5</xdr:col>
      <xdr:colOff>481854</xdr:colOff>
      <xdr:row>48</xdr:row>
      <xdr:rowOff>99412</xdr:rowOff>
    </xdr:to>
    <xdr:sp macro="" textlink="">
      <xdr:nvSpPr>
        <xdr:cNvPr id="455" name="Organigramme : Connecteur 454"/>
        <xdr:cNvSpPr/>
      </xdr:nvSpPr>
      <xdr:spPr>
        <a:xfrm>
          <a:off x="4157383" y="8539682"/>
          <a:ext cx="134471" cy="132230"/>
        </a:xfrm>
        <a:prstGeom prst="flowChartConnector">
          <a:avLst/>
        </a:prstGeom>
        <a:solidFill>
          <a:srgbClr val="0000FF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437030</xdr:colOff>
      <xdr:row>7</xdr:row>
      <xdr:rowOff>112059</xdr:rowOff>
    </xdr:from>
    <xdr:to>
      <xdr:col>13</xdr:col>
      <xdr:colOff>235323</xdr:colOff>
      <xdr:row>10</xdr:row>
      <xdr:rowOff>1</xdr:rowOff>
    </xdr:to>
    <xdr:cxnSp macro="">
      <xdr:nvCxnSpPr>
        <xdr:cNvPr id="113" name="Connecteur droit 112"/>
        <xdr:cNvCxnSpPr/>
      </xdr:nvCxnSpPr>
      <xdr:spPr>
        <a:xfrm flipH="1">
          <a:off x="9581030" y="1445559"/>
          <a:ext cx="560293" cy="459442"/>
        </a:xfrm>
        <a:prstGeom prst="line">
          <a:avLst/>
        </a:prstGeom>
        <a:ln w="127000">
          <a:solidFill>
            <a:srgbClr val="385D8A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190500</xdr:colOff>
      <xdr:row>6</xdr:row>
      <xdr:rowOff>56030</xdr:rowOff>
    </xdr:from>
    <xdr:to>
      <xdr:col>12</xdr:col>
      <xdr:colOff>57150</xdr:colOff>
      <xdr:row>9</xdr:row>
      <xdr:rowOff>183218</xdr:rowOff>
    </xdr:to>
    <xdr:cxnSp macro="">
      <xdr:nvCxnSpPr>
        <xdr:cNvPr id="116" name="Connecteur droit 115"/>
        <xdr:cNvCxnSpPr/>
      </xdr:nvCxnSpPr>
      <xdr:spPr>
        <a:xfrm flipH="1" flipV="1">
          <a:off x="8572500" y="1199030"/>
          <a:ext cx="628650" cy="698688"/>
        </a:xfrm>
        <a:prstGeom prst="line">
          <a:avLst/>
        </a:prstGeom>
        <a:ln w="152400">
          <a:solidFill>
            <a:srgbClr val="385D8A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235323</xdr:colOff>
      <xdr:row>44</xdr:row>
      <xdr:rowOff>120064</xdr:rowOff>
    </xdr:from>
    <xdr:to>
      <xdr:col>14</xdr:col>
      <xdr:colOff>369794</xdr:colOff>
      <xdr:row>45</xdr:row>
      <xdr:rowOff>61794</xdr:rowOff>
    </xdr:to>
    <xdr:sp macro="" textlink="">
      <xdr:nvSpPr>
        <xdr:cNvPr id="117" name="Organigramme : Connecteur 116"/>
        <xdr:cNvSpPr/>
      </xdr:nvSpPr>
      <xdr:spPr>
        <a:xfrm>
          <a:off x="10903323" y="7930564"/>
          <a:ext cx="134471" cy="132230"/>
        </a:xfrm>
        <a:prstGeom prst="flowChartConnector">
          <a:avLst/>
        </a:prstGeom>
        <a:solidFill>
          <a:srgbClr val="0000FF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761999</xdr:colOff>
      <xdr:row>40</xdr:row>
      <xdr:rowOff>190499</xdr:rowOff>
    </xdr:from>
    <xdr:to>
      <xdr:col>10</xdr:col>
      <xdr:colOff>190500</xdr:colOff>
      <xdr:row>41</xdr:row>
      <xdr:rowOff>0</xdr:rowOff>
    </xdr:to>
    <xdr:cxnSp macro="">
      <xdr:nvCxnSpPr>
        <xdr:cNvPr id="114" name="Connecteur droit 113"/>
        <xdr:cNvCxnSpPr/>
      </xdr:nvCxnSpPr>
      <xdr:spPr>
        <a:xfrm flipH="1">
          <a:off x="6857999" y="7619999"/>
          <a:ext cx="952501" cy="1"/>
        </a:xfrm>
        <a:prstGeom prst="line">
          <a:avLst/>
        </a:prstGeom>
        <a:ln w="6350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123264</xdr:colOff>
      <xdr:row>40</xdr:row>
      <xdr:rowOff>56028</xdr:rowOff>
    </xdr:from>
    <xdr:to>
      <xdr:col>11</xdr:col>
      <xdr:colOff>217714</xdr:colOff>
      <xdr:row>41</xdr:row>
      <xdr:rowOff>136071</xdr:rowOff>
    </xdr:to>
    <xdr:sp macro="" textlink="">
      <xdr:nvSpPr>
        <xdr:cNvPr id="118" name="Rectangle 117"/>
        <xdr:cNvSpPr/>
      </xdr:nvSpPr>
      <xdr:spPr>
        <a:xfrm>
          <a:off x="7743264" y="7485528"/>
          <a:ext cx="856450" cy="27054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217+700</a:t>
          </a:r>
        </a:p>
      </xdr:txBody>
    </xdr:sp>
    <xdr:clientData/>
  </xdr:twoCellAnchor>
  <xdr:twoCellAnchor>
    <xdr:from>
      <xdr:col>9</xdr:col>
      <xdr:colOff>472249</xdr:colOff>
      <xdr:row>41</xdr:row>
      <xdr:rowOff>44824</xdr:rowOff>
    </xdr:from>
    <xdr:to>
      <xdr:col>9</xdr:col>
      <xdr:colOff>472249</xdr:colOff>
      <xdr:row>44</xdr:row>
      <xdr:rowOff>168089</xdr:rowOff>
    </xdr:to>
    <xdr:cxnSp macro="[0]!Scénario25">
      <xdr:nvCxnSpPr>
        <xdr:cNvPr id="120" name="Connecteur droit 119"/>
        <xdr:cNvCxnSpPr/>
      </xdr:nvCxnSpPr>
      <xdr:spPr>
        <a:xfrm>
          <a:off x="7330249" y="7664824"/>
          <a:ext cx="0" cy="313765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685960</xdr:colOff>
      <xdr:row>41</xdr:row>
      <xdr:rowOff>44824</xdr:rowOff>
    </xdr:from>
    <xdr:to>
      <xdr:col>9</xdr:col>
      <xdr:colOff>685960</xdr:colOff>
      <xdr:row>44</xdr:row>
      <xdr:rowOff>168089</xdr:rowOff>
    </xdr:to>
    <xdr:cxnSp macro="[0]!Scénario26">
      <xdr:nvCxnSpPr>
        <xdr:cNvPr id="126" name="Connecteur droit 125"/>
        <xdr:cNvCxnSpPr/>
      </xdr:nvCxnSpPr>
      <xdr:spPr>
        <a:xfrm>
          <a:off x="7543960" y="7664824"/>
          <a:ext cx="0" cy="313765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483455</xdr:colOff>
      <xdr:row>36</xdr:row>
      <xdr:rowOff>179294</xdr:rowOff>
    </xdr:from>
    <xdr:to>
      <xdr:col>10</xdr:col>
      <xdr:colOff>35219</xdr:colOff>
      <xdr:row>40</xdr:row>
      <xdr:rowOff>123265</xdr:rowOff>
    </xdr:to>
    <xdr:cxnSp macro="[0]!Scénario23">
      <xdr:nvCxnSpPr>
        <xdr:cNvPr id="129" name="Connecteur droit 128"/>
        <xdr:cNvCxnSpPr/>
      </xdr:nvCxnSpPr>
      <xdr:spPr>
        <a:xfrm flipH="1">
          <a:off x="7341455" y="7037294"/>
          <a:ext cx="313764" cy="515471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694765</xdr:colOff>
      <xdr:row>37</xdr:row>
      <xdr:rowOff>67236</xdr:rowOff>
    </xdr:from>
    <xdr:to>
      <xdr:col>10</xdr:col>
      <xdr:colOff>201707</xdr:colOff>
      <xdr:row>40</xdr:row>
      <xdr:rowOff>123265</xdr:rowOff>
    </xdr:to>
    <xdr:cxnSp macro="[0]!Scénario24">
      <xdr:nvCxnSpPr>
        <xdr:cNvPr id="130" name="Connecteur droit 129"/>
        <xdr:cNvCxnSpPr/>
      </xdr:nvCxnSpPr>
      <xdr:spPr>
        <a:xfrm flipH="1">
          <a:off x="7552765" y="7115736"/>
          <a:ext cx="268942" cy="437029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699573</xdr:colOff>
      <xdr:row>46</xdr:row>
      <xdr:rowOff>1</xdr:rowOff>
    </xdr:from>
    <xdr:to>
      <xdr:col>9</xdr:col>
      <xdr:colOff>476249</xdr:colOff>
      <xdr:row>46</xdr:row>
      <xdr:rowOff>6400</xdr:rowOff>
    </xdr:to>
    <xdr:cxnSp macro="[0]!Scénario72">
      <xdr:nvCxnSpPr>
        <xdr:cNvPr id="300" name="Connecteur droit 299"/>
        <xdr:cNvCxnSpPr/>
      </xdr:nvCxnSpPr>
      <xdr:spPr>
        <a:xfrm flipH="1">
          <a:off x="6033573" y="8191501"/>
          <a:ext cx="1300676" cy="6399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285760</xdr:colOff>
      <xdr:row>45</xdr:row>
      <xdr:rowOff>13</xdr:rowOff>
    </xdr:from>
    <xdr:to>
      <xdr:col>10</xdr:col>
      <xdr:colOff>149687</xdr:colOff>
      <xdr:row>48</xdr:row>
      <xdr:rowOff>13</xdr:rowOff>
    </xdr:to>
    <xdr:sp macro="" textlink="">
      <xdr:nvSpPr>
        <xdr:cNvPr id="4" name="Rectangle 3"/>
        <xdr:cNvSpPr/>
      </xdr:nvSpPr>
      <xdr:spPr>
        <a:xfrm>
          <a:off x="7143760" y="8001013"/>
          <a:ext cx="625927" cy="57150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212914</xdr:colOff>
      <xdr:row>44</xdr:row>
      <xdr:rowOff>112059</xdr:rowOff>
    </xdr:from>
    <xdr:to>
      <xdr:col>10</xdr:col>
      <xdr:colOff>235324</xdr:colOff>
      <xdr:row>48</xdr:row>
      <xdr:rowOff>107571</xdr:rowOff>
    </xdr:to>
    <xdr:sp macro="" textlink="">
      <xdr:nvSpPr>
        <xdr:cNvPr id="228" name="Multiplier 227">
          <a:hlinkClick xmlns:r="http://schemas.openxmlformats.org/officeDocument/2006/relationships" r:id="rId4"/>
        </xdr:cNvPr>
        <xdr:cNvSpPr/>
      </xdr:nvSpPr>
      <xdr:spPr>
        <a:xfrm>
          <a:off x="7070914" y="7922559"/>
          <a:ext cx="784410" cy="757512"/>
        </a:xfrm>
        <a:prstGeom prst="mathMultiply">
          <a:avLst/>
        </a:prstGeom>
        <a:solidFill>
          <a:srgbClr val="C00000"/>
        </a:solidFill>
        <a:ln>
          <a:solidFill>
            <a:srgbClr val="385D8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176893</xdr:colOff>
      <xdr:row>46</xdr:row>
      <xdr:rowOff>27214</xdr:rowOff>
    </xdr:from>
    <xdr:to>
      <xdr:col>11</xdr:col>
      <xdr:colOff>535487</xdr:colOff>
      <xdr:row>46</xdr:row>
      <xdr:rowOff>27216</xdr:rowOff>
    </xdr:to>
    <xdr:cxnSp macro="[0]!Scénario74">
      <xdr:nvCxnSpPr>
        <xdr:cNvPr id="125" name="Connecteur droit 124"/>
        <xdr:cNvCxnSpPr/>
      </xdr:nvCxnSpPr>
      <xdr:spPr>
        <a:xfrm flipH="1" flipV="1">
          <a:off x="7796893" y="8218714"/>
          <a:ext cx="1120594" cy="2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176895</xdr:colOff>
      <xdr:row>47</xdr:row>
      <xdr:rowOff>25611</xdr:rowOff>
    </xdr:from>
    <xdr:to>
      <xdr:col>11</xdr:col>
      <xdr:colOff>535489</xdr:colOff>
      <xdr:row>47</xdr:row>
      <xdr:rowOff>25613</xdr:rowOff>
    </xdr:to>
    <xdr:cxnSp macro="[0]!Scénario73">
      <xdr:nvCxnSpPr>
        <xdr:cNvPr id="132" name="Connecteur droit 131"/>
        <xdr:cNvCxnSpPr/>
      </xdr:nvCxnSpPr>
      <xdr:spPr>
        <a:xfrm flipH="1" flipV="1">
          <a:off x="7796895" y="8407611"/>
          <a:ext cx="1120594" cy="2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367393</xdr:colOff>
      <xdr:row>47</xdr:row>
      <xdr:rowOff>13607</xdr:rowOff>
    </xdr:from>
    <xdr:to>
      <xdr:col>16</xdr:col>
      <xdr:colOff>503467</xdr:colOff>
      <xdr:row>47</xdr:row>
      <xdr:rowOff>31220</xdr:rowOff>
    </xdr:to>
    <xdr:cxnSp macro="">
      <xdr:nvCxnSpPr>
        <xdr:cNvPr id="133" name="Connecteur droit 132"/>
        <xdr:cNvCxnSpPr/>
      </xdr:nvCxnSpPr>
      <xdr:spPr>
        <a:xfrm flipH="1">
          <a:off x="11797393" y="8395607"/>
          <a:ext cx="898074" cy="17613"/>
        </a:xfrm>
        <a:prstGeom prst="line">
          <a:avLst/>
        </a:prstGeom>
        <a:ln w="152400">
          <a:solidFill>
            <a:srgbClr val="385D8A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55</xdr:row>
      <xdr:rowOff>0</xdr:rowOff>
    </xdr:from>
    <xdr:to>
      <xdr:col>4</xdr:col>
      <xdr:colOff>217714</xdr:colOff>
      <xdr:row>56</xdr:row>
      <xdr:rowOff>108857</xdr:rowOff>
    </xdr:to>
    <xdr:sp macro="" textlink="">
      <xdr:nvSpPr>
        <xdr:cNvPr id="122" name="Rectangle 121"/>
        <xdr:cNvSpPr/>
      </xdr:nvSpPr>
      <xdr:spPr>
        <a:xfrm>
          <a:off x="762000" y="9906000"/>
          <a:ext cx="2503714" cy="2993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0000FF"/>
              </a:solidFill>
              <a:latin typeface="Arial Narrow" pitchFamily="34" charset="0"/>
            </a:rPr>
            <a:t>ASER Les Jardins de Villandry</a:t>
          </a:r>
        </a:p>
      </xdr:txBody>
    </xdr:sp>
    <xdr:clientData/>
  </xdr:twoCellAnchor>
  <xdr:twoCellAnchor>
    <xdr:from>
      <xdr:col>15</xdr:col>
      <xdr:colOff>95250</xdr:colOff>
      <xdr:row>37</xdr:row>
      <xdr:rowOff>13607</xdr:rowOff>
    </xdr:from>
    <xdr:to>
      <xdr:col>17</xdr:col>
      <xdr:colOff>476250</xdr:colOff>
      <xdr:row>39</xdr:row>
      <xdr:rowOff>122464</xdr:rowOff>
    </xdr:to>
    <xdr:sp macro="" textlink="">
      <xdr:nvSpPr>
        <xdr:cNvPr id="123" name="Rectangle 122"/>
        <xdr:cNvSpPr/>
      </xdr:nvSpPr>
      <xdr:spPr>
        <a:xfrm>
          <a:off x="11525250" y="7062107"/>
          <a:ext cx="1905000" cy="2993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0000FF"/>
              </a:solidFill>
              <a:latin typeface="Arial Narrow" pitchFamily="34" charset="0"/>
            </a:rPr>
            <a:t>ASER Tours Val de Cher</a:t>
          </a:r>
        </a:p>
      </xdr:txBody>
    </xdr:sp>
    <xdr:clientData/>
  </xdr:twoCellAnchor>
  <xdr:twoCellAnchor>
    <xdr:from>
      <xdr:col>12</xdr:col>
      <xdr:colOff>748400</xdr:colOff>
      <xdr:row>11</xdr:row>
      <xdr:rowOff>163286</xdr:rowOff>
    </xdr:from>
    <xdr:to>
      <xdr:col>15</xdr:col>
      <xdr:colOff>381006</xdr:colOff>
      <xdr:row>13</xdr:row>
      <xdr:rowOff>108857</xdr:rowOff>
    </xdr:to>
    <xdr:sp macro="" textlink="">
      <xdr:nvSpPr>
        <xdr:cNvPr id="134" name="Rectangle 133"/>
        <xdr:cNvSpPr/>
      </xdr:nvSpPr>
      <xdr:spPr>
        <a:xfrm>
          <a:off x="9892400" y="2258786"/>
          <a:ext cx="1918606" cy="32657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0000FF"/>
              </a:solidFill>
              <a:latin typeface="Arial Narrow" pitchFamily="34" charset="0"/>
            </a:rPr>
            <a:t>ASER Tours</a:t>
          </a:r>
          <a:r>
            <a:rPr lang="fr-FR" sz="1400" b="1" baseline="0">
              <a:solidFill>
                <a:srgbClr val="0000FF"/>
              </a:solidFill>
              <a:latin typeface="Arial Narrow" pitchFamily="34" charset="0"/>
            </a:rPr>
            <a:t> </a:t>
          </a:r>
          <a:r>
            <a:rPr lang="fr-FR" sz="1400" b="1">
              <a:solidFill>
                <a:srgbClr val="0000FF"/>
              </a:solidFill>
              <a:latin typeface="Arial Narrow" pitchFamily="34" charset="0"/>
            </a:rPr>
            <a:t>Val de Loire</a:t>
          </a:r>
        </a:p>
      </xdr:txBody>
    </xdr:sp>
    <xdr:clientData/>
  </xdr:twoCellAnchor>
  <xdr:twoCellAnchor>
    <xdr:from>
      <xdr:col>12</xdr:col>
      <xdr:colOff>367393</xdr:colOff>
      <xdr:row>2</xdr:row>
      <xdr:rowOff>13608</xdr:rowOff>
    </xdr:from>
    <xdr:to>
      <xdr:col>15</xdr:col>
      <xdr:colOff>462643</xdr:colOff>
      <xdr:row>3</xdr:row>
      <xdr:rowOff>108858</xdr:rowOff>
    </xdr:to>
    <xdr:sp macro="" textlink="">
      <xdr:nvSpPr>
        <xdr:cNvPr id="136" name="Rectangle 135"/>
        <xdr:cNvSpPr/>
      </xdr:nvSpPr>
      <xdr:spPr>
        <a:xfrm>
          <a:off x="9511393" y="394608"/>
          <a:ext cx="2381250" cy="2857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0000FF"/>
              </a:solidFill>
              <a:latin typeface="Arial Narrow" pitchFamily="34" charset="0"/>
            </a:rPr>
            <a:t>ASER Tours</a:t>
          </a:r>
          <a:r>
            <a:rPr lang="fr-FR" sz="1400" b="1" baseline="0">
              <a:solidFill>
                <a:srgbClr val="0000FF"/>
              </a:solidFill>
              <a:latin typeface="Arial Narrow" pitchFamily="34" charset="0"/>
            </a:rPr>
            <a:t> </a:t>
          </a:r>
          <a:r>
            <a:rPr lang="fr-FR" sz="1400" b="1">
              <a:solidFill>
                <a:srgbClr val="0000FF"/>
              </a:solidFill>
              <a:latin typeface="Arial Narrow" pitchFamily="34" charset="0"/>
            </a:rPr>
            <a:t>La Longue Vue</a:t>
          </a:r>
        </a:p>
      </xdr:txBody>
    </xdr:sp>
    <xdr:clientData/>
  </xdr:twoCellAnchor>
  <xdr:twoCellAnchor>
    <xdr:from>
      <xdr:col>14</xdr:col>
      <xdr:colOff>462644</xdr:colOff>
      <xdr:row>39</xdr:row>
      <xdr:rowOff>108857</xdr:rowOff>
    </xdr:from>
    <xdr:to>
      <xdr:col>16</xdr:col>
      <xdr:colOff>0</xdr:colOff>
      <xdr:row>45</xdr:row>
      <xdr:rowOff>13607</xdr:rowOff>
    </xdr:to>
    <xdr:cxnSp macro="">
      <xdr:nvCxnSpPr>
        <xdr:cNvPr id="8" name="Connecteur droit avec flèche 7"/>
        <xdr:cNvCxnSpPr/>
      </xdr:nvCxnSpPr>
      <xdr:spPr>
        <a:xfrm flipH="1">
          <a:off x="11130644" y="7347857"/>
          <a:ext cx="1061356" cy="666750"/>
        </a:xfrm>
        <a:prstGeom prst="straightConnector1">
          <a:avLst/>
        </a:prstGeom>
        <a:ln w="25400">
          <a:solidFill>
            <a:srgbClr val="0000FF"/>
          </a:solidFill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693964</xdr:colOff>
      <xdr:row>48</xdr:row>
      <xdr:rowOff>68036</xdr:rowOff>
    </xdr:from>
    <xdr:to>
      <xdr:col>5</xdr:col>
      <xdr:colOff>204107</xdr:colOff>
      <xdr:row>55</xdr:row>
      <xdr:rowOff>40822</xdr:rowOff>
    </xdr:to>
    <xdr:cxnSp macro="">
      <xdr:nvCxnSpPr>
        <xdr:cNvPr id="137" name="Connecteur droit avec flèche 136"/>
        <xdr:cNvCxnSpPr/>
      </xdr:nvCxnSpPr>
      <xdr:spPr>
        <a:xfrm flipV="1">
          <a:off x="2979964" y="8640536"/>
          <a:ext cx="1034143" cy="1306286"/>
        </a:xfrm>
        <a:prstGeom prst="straightConnector1">
          <a:avLst/>
        </a:prstGeom>
        <a:ln w="25400">
          <a:solidFill>
            <a:srgbClr val="0000FF"/>
          </a:solidFill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258536</xdr:colOff>
      <xdr:row>3</xdr:row>
      <xdr:rowOff>95250</xdr:rowOff>
    </xdr:from>
    <xdr:to>
      <xdr:col>12</xdr:col>
      <xdr:colOff>489857</xdr:colOff>
      <xdr:row>8</xdr:row>
      <xdr:rowOff>27215</xdr:rowOff>
    </xdr:to>
    <xdr:cxnSp macro="">
      <xdr:nvCxnSpPr>
        <xdr:cNvPr id="138" name="Connecteur droit avec flèche 137"/>
        <xdr:cNvCxnSpPr/>
      </xdr:nvCxnSpPr>
      <xdr:spPr>
        <a:xfrm flipH="1">
          <a:off x="9402536" y="666750"/>
          <a:ext cx="231321" cy="884465"/>
        </a:xfrm>
        <a:prstGeom prst="straightConnector1">
          <a:avLst/>
        </a:prstGeom>
        <a:ln w="25400">
          <a:solidFill>
            <a:srgbClr val="0000FF"/>
          </a:solidFill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350292</xdr:colOff>
      <xdr:row>46</xdr:row>
      <xdr:rowOff>54430</xdr:rowOff>
    </xdr:from>
    <xdr:to>
      <xdr:col>4</xdr:col>
      <xdr:colOff>317849</xdr:colOff>
      <xdr:row>48</xdr:row>
      <xdr:rowOff>127351</xdr:rowOff>
    </xdr:to>
    <xdr:pic>
      <xdr:nvPicPr>
        <xdr:cNvPr id="124" name="imgSc65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1220015" flipH="1">
          <a:off x="2636292" y="8245930"/>
          <a:ext cx="729557" cy="4539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5</xdr:col>
      <xdr:colOff>54428</xdr:colOff>
      <xdr:row>46</xdr:row>
      <xdr:rowOff>81642</xdr:rowOff>
    </xdr:from>
    <xdr:to>
      <xdr:col>6</xdr:col>
      <xdr:colOff>21985</xdr:colOff>
      <xdr:row>48</xdr:row>
      <xdr:rowOff>154563</xdr:rowOff>
    </xdr:to>
    <xdr:pic>
      <xdr:nvPicPr>
        <xdr:cNvPr id="139" name="imgSc67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1120782" flipH="1">
          <a:off x="3864428" y="8273142"/>
          <a:ext cx="729557" cy="4539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6</xdr:col>
      <xdr:colOff>462643</xdr:colOff>
      <xdr:row>46</xdr:row>
      <xdr:rowOff>81643</xdr:rowOff>
    </xdr:from>
    <xdr:to>
      <xdr:col>7</xdr:col>
      <xdr:colOff>430200</xdr:colOff>
      <xdr:row>48</xdr:row>
      <xdr:rowOff>154564</xdr:rowOff>
    </xdr:to>
    <xdr:pic>
      <xdr:nvPicPr>
        <xdr:cNvPr id="141" name="imgSc69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1409353" flipH="1">
          <a:off x="5034643" y="8273143"/>
          <a:ext cx="729557" cy="4539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8</xdr:col>
      <xdr:colOff>136072</xdr:colOff>
      <xdr:row>46</xdr:row>
      <xdr:rowOff>95250</xdr:rowOff>
    </xdr:from>
    <xdr:to>
      <xdr:col>9</xdr:col>
      <xdr:colOff>103629</xdr:colOff>
      <xdr:row>48</xdr:row>
      <xdr:rowOff>168171</xdr:rowOff>
    </xdr:to>
    <xdr:pic>
      <xdr:nvPicPr>
        <xdr:cNvPr id="143" name="imgSc71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1228153" flipH="1">
          <a:off x="6232072" y="8286750"/>
          <a:ext cx="729557" cy="4539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10</xdr:col>
      <xdr:colOff>476250</xdr:colOff>
      <xdr:row>46</xdr:row>
      <xdr:rowOff>81643</xdr:rowOff>
    </xdr:from>
    <xdr:to>
      <xdr:col>11</xdr:col>
      <xdr:colOff>443807</xdr:colOff>
      <xdr:row>48</xdr:row>
      <xdr:rowOff>154564</xdr:rowOff>
    </xdr:to>
    <xdr:pic>
      <xdr:nvPicPr>
        <xdr:cNvPr id="144" name="imgSc73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1297473" flipH="1">
          <a:off x="8096250" y="8273143"/>
          <a:ext cx="729557" cy="4539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10</xdr:col>
      <xdr:colOff>748536</xdr:colOff>
      <xdr:row>11</xdr:row>
      <xdr:rowOff>58287</xdr:rowOff>
    </xdr:from>
    <xdr:to>
      <xdr:col>11</xdr:col>
      <xdr:colOff>440457</xdr:colOff>
      <xdr:row>15</xdr:row>
      <xdr:rowOff>25844</xdr:rowOff>
    </xdr:to>
    <xdr:pic>
      <xdr:nvPicPr>
        <xdr:cNvPr id="145" name="imgSc11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7097168" flipH="1">
          <a:off x="8230718" y="2291605"/>
          <a:ext cx="729557" cy="4539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3</xdr:col>
      <xdr:colOff>329773</xdr:colOff>
      <xdr:row>44</xdr:row>
      <xdr:rowOff>6404</xdr:rowOff>
    </xdr:from>
    <xdr:to>
      <xdr:col>4</xdr:col>
      <xdr:colOff>288952</xdr:colOff>
      <xdr:row>46</xdr:row>
      <xdr:rowOff>79325</xdr:rowOff>
    </xdr:to>
    <xdr:pic>
      <xdr:nvPicPr>
        <xdr:cNvPr id="147" name="imgSc66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985532">
          <a:off x="2615773" y="7816904"/>
          <a:ext cx="721179" cy="4539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4</xdr:col>
      <xdr:colOff>739589</xdr:colOff>
      <xdr:row>44</xdr:row>
      <xdr:rowOff>22412</xdr:rowOff>
    </xdr:from>
    <xdr:to>
      <xdr:col>5</xdr:col>
      <xdr:colOff>698768</xdr:colOff>
      <xdr:row>46</xdr:row>
      <xdr:rowOff>95333</xdr:rowOff>
    </xdr:to>
    <xdr:pic>
      <xdr:nvPicPr>
        <xdr:cNvPr id="149" name="imgSc68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985532">
          <a:off x="3787589" y="7832912"/>
          <a:ext cx="721179" cy="4539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6</xdr:col>
      <xdr:colOff>392206</xdr:colOff>
      <xdr:row>44</xdr:row>
      <xdr:rowOff>33618</xdr:rowOff>
    </xdr:from>
    <xdr:to>
      <xdr:col>7</xdr:col>
      <xdr:colOff>351385</xdr:colOff>
      <xdr:row>46</xdr:row>
      <xdr:rowOff>106539</xdr:rowOff>
    </xdr:to>
    <xdr:pic>
      <xdr:nvPicPr>
        <xdr:cNvPr id="155" name="imgSc70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985532">
          <a:off x="4964206" y="7844118"/>
          <a:ext cx="721179" cy="4539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8</xdr:col>
      <xdr:colOff>123265</xdr:colOff>
      <xdr:row>44</xdr:row>
      <xdr:rowOff>44823</xdr:rowOff>
    </xdr:from>
    <xdr:to>
      <xdr:col>9</xdr:col>
      <xdr:colOff>82444</xdr:colOff>
      <xdr:row>46</xdr:row>
      <xdr:rowOff>117744</xdr:rowOff>
    </xdr:to>
    <xdr:pic>
      <xdr:nvPicPr>
        <xdr:cNvPr id="156" name="imgSc72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985532">
          <a:off x="6219265" y="7855323"/>
          <a:ext cx="721179" cy="4539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10</xdr:col>
      <xdr:colOff>358588</xdr:colOff>
      <xdr:row>44</xdr:row>
      <xdr:rowOff>33617</xdr:rowOff>
    </xdr:from>
    <xdr:to>
      <xdr:col>11</xdr:col>
      <xdr:colOff>317767</xdr:colOff>
      <xdr:row>46</xdr:row>
      <xdr:rowOff>106538</xdr:rowOff>
    </xdr:to>
    <xdr:pic>
      <xdr:nvPicPr>
        <xdr:cNvPr id="161" name="imgSc74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985532">
          <a:off x="7978588" y="7844117"/>
          <a:ext cx="721179" cy="4539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9</xdr:col>
      <xdr:colOff>70582</xdr:colOff>
      <xdr:row>49</xdr:row>
      <xdr:rowOff>131120</xdr:rowOff>
    </xdr:from>
    <xdr:to>
      <xdr:col>9</xdr:col>
      <xdr:colOff>524503</xdr:colOff>
      <xdr:row>53</xdr:row>
      <xdr:rowOff>98677</xdr:rowOff>
    </xdr:to>
    <xdr:pic>
      <xdr:nvPicPr>
        <xdr:cNvPr id="162" name="imgSc27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5615857" flipH="1">
          <a:off x="6790764" y="9031938"/>
          <a:ext cx="729557" cy="4539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9</xdr:col>
      <xdr:colOff>100852</xdr:colOff>
      <xdr:row>55</xdr:row>
      <xdr:rowOff>112059</xdr:rowOff>
    </xdr:from>
    <xdr:to>
      <xdr:col>9</xdr:col>
      <xdr:colOff>554773</xdr:colOff>
      <xdr:row>59</xdr:row>
      <xdr:rowOff>79616</xdr:rowOff>
    </xdr:to>
    <xdr:pic>
      <xdr:nvPicPr>
        <xdr:cNvPr id="163" name="imgSc29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5615857" flipH="1">
          <a:off x="6821034" y="10155877"/>
          <a:ext cx="729557" cy="4539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9</xdr:col>
      <xdr:colOff>581628</xdr:colOff>
      <xdr:row>55</xdr:row>
      <xdr:rowOff>88668</xdr:rowOff>
    </xdr:from>
    <xdr:to>
      <xdr:col>10</xdr:col>
      <xdr:colOff>305015</xdr:colOff>
      <xdr:row>59</xdr:row>
      <xdr:rowOff>56225</xdr:rowOff>
    </xdr:to>
    <xdr:pic>
      <xdr:nvPicPr>
        <xdr:cNvPr id="165" name="imgSc30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964384" flipH="1" flipV="1">
          <a:off x="7317543" y="10116753"/>
          <a:ext cx="729557" cy="4853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9</xdr:col>
      <xdr:colOff>560294</xdr:colOff>
      <xdr:row>49</xdr:row>
      <xdr:rowOff>123264</xdr:rowOff>
    </xdr:from>
    <xdr:to>
      <xdr:col>10</xdr:col>
      <xdr:colOff>283681</xdr:colOff>
      <xdr:row>53</xdr:row>
      <xdr:rowOff>90821</xdr:rowOff>
    </xdr:to>
    <xdr:pic>
      <xdr:nvPicPr>
        <xdr:cNvPr id="166" name="imgSc28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964384" flipH="1" flipV="1">
          <a:off x="7296209" y="9008349"/>
          <a:ext cx="729557" cy="4853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10</xdr:col>
      <xdr:colOff>584315</xdr:colOff>
      <xdr:row>16</xdr:row>
      <xdr:rowOff>132602</xdr:rowOff>
    </xdr:from>
    <xdr:to>
      <xdr:col>11</xdr:col>
      <xdr:colOff>358814</xdr:colOff>
      <xdr:row>19</xdr:row>
      <xdr:rowOff>161387</xdr:rowOff>
    </xdr:to>
    <xdr:pic>
      <xdr:nvPicPr>
        <xdr:cNvPr id="140" name="imgSc13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5244896" flipH="1">
          <a:off x="8172422" y="3212495"/>
          <a:ext cx="600285" cy="5364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10</xdr:col>
      <xdr:colOff>582705</xdr:colOff>
      <xdr:row>20</xdr:row>
      <xdr:rowOff>123263</xdr:rowOff>
    </xdr:from>
    <xdr:to>
      <xdr:col>11</xdr:col>
      <xdr:colOff>357204</xdr:colOff>
      <xdr:row>23</xdr:row>
      <xdr:rowOff>152048</xdr:rowOff>
    </xdr:to>
    <xdr:pic>
      <xdr:nvPicPr>
        <xdr:cNvPr id="142" name="imgSc15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5244896" flipH="1">
          <a:off x="8170812" y="3965156"/>
          <a:ext cx="600285" cy="5364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10</xdr:col>
      <xdr:colOff>571499</xdr:colOff>
      <xdr:row>24</xdr:row>
      <xdr:rowOff>123265</xdr:rowOff>
    </xdr:from>
    <xdr:to>
      <xdr:col>11</xdr:col>
      <xdr:colOff>345998</xdr:colOff>
      <xdr:row>27</xdr:row>
      <xdr:rowOff>152050</xdr:rowOff>
    </xdr:to>
    <xdr:pic>
      <xdr:nvPicPr>
        <xdr:cNvPr id="146" name="imgSc17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5244896" flipH="1">
          <a:off x="8159606" y="4727158"/>
          <a:ext cx="600285" cy="5364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10</xdr:col>
      <xdr:colOff>526676</xdr:colOff>
      <xdr:row>28</xdr:row>
      <xdr:rowOff>123265</xdr:rowOff>
    </xdr:from>
    <xdr:to>
      <xdr:col>11</xdr:col>
      <xdr:colOff>301175</xdr:colOff>
      <xdr:row>31</xdr:row>
      <xdr:rowOff>152050</xdr:rowOff>
    </xdr:to>
    <xdr:pic>
      <xdr:nvPicPr>
        <xdr:cNvPr id="164" name="imgSc19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872405" flipH="1">
          <a:off x="8114783" y="5489158"/>
          <a:ext cx="600285" cy="5364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9</xdr:col>
      <xdr:colOff>717176</xdr:colOff>
      <xdr:row>32</xdr:row>
      <xdr:rowOff>44823</xdr:rowOff>
    </xdr:from>
    <xdr:to>
      <xdr:col>10</xdr:col>
      <xdr:colOff>491675</xdr:colOff>
      <xdr:row>35</xdr:row>
      <xdr:rowOff>73608</xdr:rowOff>
    </xdr:to>
    <xdr:pic>
      <xdr:nvPicPr>
        <xdr:cNvPr id="167" name="ImgSc21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7902797" flipH="1">
          <a:off x="7543283" y="6172716"/>
          <a:ext cx="600285" cy="5364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9</xdr:col>
      <xdr:colOff>212910</xdr:colOff>
      <xdr:row>36</xdr:row>
      <xdr:rowOff>168088</xdr:rowOff>
    </xdr:from>
    <xdr:to>
      <xdr:col>9</xdr:col>
      <xdr:colOff>749409</xdr:colOff>
      <xdr:row>40</xdr:row>
      <xdr:rowOff>6373</xdr:rowOff>
    </xdr:to>
    <xdr:pic>
      <xdr:nvPicPr>
        <xdr:cNvPr id="169" name="imgSc23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7146426" flipH="1">
          <a:off x="7039017" y="7057981"/>
          <a:ext cx="600285" cy="5364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11</xdr:col>
      <xdr:colOff>548113</xdr:colOff>
      <xdr:row>12</xdr:row>
      <xdr:rowOff>99792</xdr:rowOff>
    </xdr:from>
    <xdr:to>
      <xdr:col>12</xdr:col>
      <xdr:colOff>332699</xdr:colOff>
      <xdr:row>15</xdr:row>
      <xdr:rowOff>185166</xdr:rowOff>
    </xdr:to>
    <xdr:pic>
      <xdr:nvPicPr>
        <xdr:cNvPr id="170" name="imgSc12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7244512" flipH="1">
          <a:off x="8874969" y="2440936"/>
          <a:ext cx="656874" cy="5465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11</xdr:col>
      <xdr:colOff>448236</xdr:colOff>
      <xdr:row>16</xdr:row>
      <xdr:rowOff>123266</xdr:rowOff>
    </xdr:from>
    <xdr:to>
      <xdr:col>12</xdr:col>
      <xdr:colOff>232822</xdr:colOff>
      <xdr:row>20</xdr:row>
      <xdr:rowOff>18140</xdr:rowOff>
    </xdr:to>
    <xdr:pic>
      <xdr:nvPicPr>
        <xdr:cNvPr id="171" name="imgSc14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4322214" flipH="1">
          <a:off x="8775092" y="3226410"/>
          <a:ext cx="656874" cy="5465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11</xdr:col>
      <xdr:colOff>414617</xdr:colOff>
      <xdr:row>20</xdr:row>
      <xdr:rowOff>123264</xdr:rowOff>
    </xdr:from>
    <xdr:to>
      <xdr:col>12</xdr:col>
      <xdr:colOff>199203</xdr:colOff>
      <xdr:row>24</xdr:row>
      <xdr:rowOff>18138</xdr:rowOff>
    </xdr:to>
    <xdr:pic>
      <xdr:nvPicPr>
        <xdr:cNvPr id="173" name="imgSc16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4322214" flipH="1">
          <a:off x="8741473" y="3988408"/>
          <a:ext cx="656874" cy="5465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11</xdr:col>
      <xdr:colOff>425823</xdr:colOff>
      <xdr:row>24</xdr:row>
      <xdr:rowOff>112059</xdr:rowOff>
    </xdr:from>
    <xdr:to>
      <xdr:col>12</xdr:col>
      <xdr:colOff>210409</xdr:colOff>
      <xdr:row>28</xdr:row>
      <xdr:rowOff>6933</xdr:rowOff>
    </xdr:to>
    <xdr:pic>
      <xdr:nvPicPr>
        <xdr:cNvPr id="174" name="imgSc18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4322214" flipH="1">
          <a:off x="8752679" y="4739203"/>
          <a:ext cx="656874" cy="5465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11</xdr:col>
      <xdr:colOff>313765</xdr:colOff>
      <xdr:row>29</xdr:row>
      <xdr:rowOff>134470</xdr:rowOff>
    </xdr:from>
    <xdr:to>
      <xdr:col>12</xdr:col>
      <xdr:colOff>98351</xdr:colOff>
      <xdr:row>33</xdr:row>
      <xdr:rowOff>29344</xdr:rowOff>
    </xdr:to>
    <xdr:pic>
      <xdr:nvPicPr>
        <xdr:cNvPr id="175" name="imgSc20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6176578" flipH="1">
          <a:off x="8640621" y="5714114"/>
          <a:ext cx="656874" cy="5465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10</xdr:col>
      <xdr:colOff>470646</xdr:colOff>
      <xdr:row>34</xdr:row>
      <xdr:rowOff>11206</xdr:rowOff>
    </xdr:from>
    <xdr:to>
      <xdr:col>11</xdr:col>
      <xdr:colOff>255232</xdr:colOff>
      <xdr:row>37</xdr:row>
      <xdr:rowOff>96580</xdr:rowOff>
    </xdr:to>
    <xdr:pic>
      <xdr:nvPicPr>
        <xdr:cNvPr id="176" name="imgSc22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6721128" flipH="1">
          <a:off x="8035502" y="6543350"/>
          <a:ext cx="656874" cy="5465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9</xdr:col>
      <xdr:colOff>728382</xdr:colOff>
      <xdr:row>37</xdr:row>
      <xdr:rowOff>134472</xdr:rowOff>
    </xdr:from>
    <xdr:to>
      <xdr:col>10</xdr:col>
      <xdr:colOff>512968</xdr:colOff>
      <xdr:row>41</xdr:row>
      <xdr:rowOff>29346</xdr:rowOff>
    </xdr:to>
    <xdr:pic>
      <xdr:nvPicPr>
        <xdr:cNvPr id="177" name="imgSc24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796815" flipH="1">
          <a:off x="7531238" y="7238116"/>
          <a:ext cx="656874" cy="5465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9</xdr:col>
      <xdr:colOff>616322</xdr:colOff>
      <xdr:row>41</xdr:row>
      <xdr:rowOff>123266</xdr:rowOff>
    </xdr:from>
    <xdr:to>
      <xdr:col>10</xdr:col>
      <xdr:colOff>400908</xdr:colOff>
      <xdr:row>45</xdr:row>
      <xdr:rowOff>18140</xdr:rowOff>
    </xdr:to>
    <xdr:pic>
      <xdr:nvPicPr>
        <xdr:cNvPr id="178" name="imgSc26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4322214" flipH="1">
          <a:off x="7419178" y="7988910"/>
          <a:ext cx="656874" cy="5465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8</xdr:col>
      <xdr:colOff>761999</xdr:colOff>
      <xdr:row>41</xdr:row>
      <xdr:rowOff>100853</xdr:rowOff>
    </xdr:from>
    <xdr:to>
      <xdr:col>9</xdr:col>
      <xdr:colOff>536498</xdr:colOff>
      <xdr:row>44</xdr:row>
      <xdr:rowOff>129638</xdr:rowOff>
    </xdr:to>
    <xdr:pic>
      <xdr:nvPicPr>
        <xdr:cNvPr id="179" name="imgSc25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5244896" flipH="1">
          <a:off x="6826106" y="7943246"/>
          <a:ext cx="600285" cy="5364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190495</xdr:colOff>
      <xdr:row>22</xdr:row>
      <xdr:rowOff>114386</xdr:rowOff>
    </xdr:from>
    <xdr:to>
      <xdr:col>7</xdr:col>
      <xdr:colOff>581021</xdr:colOff>
      <xdr:row>22</xdr:row>
      <xdr:rowOff>114387</xdr:rowOff>
    </xdr:to>
    <xdr:cxnSp macro="">
      <xdr:nvCxnSpPr>
        <xdr:cNvPr id="911" name="Connecteur droit 910"/>
        <xdr:cNvCxnSpPr/>
      </xdr:nvCxnSpPr>
      <xdr:spPr>
        <a:xfrm flipH="1" flipV="1">
          <a:off x="1714495" y="6972386"/>
          <a:ext cx="1152526" cy="1"/>
        </a:xfrm>
        <a:prstGeom prst="line">
          <a:avLst/>
        </a:prstGeom>
        <a:ln w="63500">
          <a:solidFill>
            <a:schemeClr val="accent2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585109</xdr:colOff>
      <xdr:row>1</xdr:row>
      <xdr:rowOff>144877</xdr:rowOff>
    </xdr:from>
    <xdr:to>
      <xdr:col>10</xdr:col>
      <xdr:colOff>13609</xdr:colOff>
      <xdr:row>2</xdr:row>
      <xdr:rowOff>190502</xdr:rowOff>
    </xdr:to>
    <xdr:sp macro="" textlink="">
      <xdr:nvSpPr>
        <xdr:cNvPr id="962" name="Rectangle 961"/>
        <xdr:cNvSpPr/>
      </xdr:nvSpPr>
      <xdr:spPr>
        <a:xfrm>
          <a:off x="6681109" y="335377"/>
          <a:ext cx="952500" cy="24973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  <a:latin typeface="Arial Narrow" pitchFamily="34" charset="0"/>
            </a:rPr>
            <a:t>223+228</a:t>
          </a:r>
        </a:p>
      </xdr:txBody>
    </xdr:sp>
    <xdr:clientData/>
  </xdr:twoCellAnchor>
  <xdr:twoCellAnchor>
    <xdr:from>
      <xdr:col>7</xdr:col>
      <xdr:colOff>446633</xdr:colOff>
      <xdr:row>5</xdr:row>
      <xdr:rowOff>40826</xdr:rowOff>
    </xdr:from>
    <xdr:to>
      <xdr:col>8</xdr:col>
      <xdr:colOff>598713</xdr:colOff>
      <xdr:row>6</xdr:row>
      <xdr:rowOff>180899</xdr:rowOff>
    </xdr:to>
    <xdr:sp macro="" textlink="">
      <xdr:nvSpPr>
        <xdr:cNvPr id="963" name="Rectangle 962"/>
        <xdr:cNvSpPr/>
      </xdr:nvSpPr>
      <xdr:spPr>
        <a:xfrm>
          <a:off x="5780633" y="1047755"/>
          <a:ext cx="914080" cy="33057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  <a:latin typeface="Arial Narrow" pitchFamily="34" charset="0"/>
            </a:rPr>
            <a:t>227+460</a:t>
          </a:r>
        </a:p>
      </xdr:txBody>
    </xdr:sp>
    <xdr:clientData/>
  </xdr:twoCellAnchor>
  <xdr:twoCellAnchor>
    <xdr:from>
      <xdr:col>7</xdr:col>
      <xdr:colOff>734786</xdr:colOff>
      <xdr:row>13</xdr:row>
      <xdr:rowOff>104051</xdr:rowOff>
    </xdr:from>
    <xdr:to>
      <xdr:col>9</xdr:col>
      <xdr:colOff>95250</xdr:colOff>
      <xdr:row>14</xdr:row>
      <xdr:rowOff>235401</xdr:rowOff>
    </xdr:to>
    <xdr:sp macro="" textlink="">
      <xdr:nvSpPr>
        <xdr:cNvPr id="964" name="Rectangle 963"/>
        <xdr:cNvSpPr/>
      </xdr:nvSpPr>
      <xdr:spPr>
        <a:xfrm>
          <a:off x="6068786" y="2743837"/>
          <a:ext cx="884464" cy="37627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  <a:latin typeface="Arial Narrow" pitchFamily="34" charset="0"/>
            </a:rPr>
            <a:t>241+118</a:t>
          </a:r>
        </a:p>
      </xdr:txBody>
    </xdr:sp>
    <xdr:clientData/>
  </xdr:twoCellAnchor>
  <xdr:twoCellAnchor>
    <xdr:from>
      <xdr:col>5</xdr:col>
      <xdr:colOff>95271</xdr:colOff>
      <xdr:row>21</xdr:row>
      <xdr:rowOff>145676</xdr:rowOff>
    </xdr:from>
    <xdr:to>
      <xdr:col>6</xdr:col>
      <xdr:colOff>299378</xdr:colOff>
      <xdr:row>23</xdr:row>
      <xdr:rowOff>17608</xdr:rowOff>
    </xdr:to>
    <xdr:sp macro="" textlink="">
      <xdr:nvSpPr>
        <xdr:cNvPr id="965" name="Rectangle 964"/>
        <xdr:cNvSpPr/>
      </xdr:nvSpPr>
      <xdr:spPr>
        <a:xfrm>
          <a:off x="3905271" y="4690462"/>
          <a:ext cx="966107" cy="3345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  <a:latin typeface="Arial Narrow" pitchFamily="34" charset="0"/>
            </a:rPr>
            <a:t>272+020</a:t>
          </a:r>
        </a:p>
      </xdr:txBody>
    </xdr:sp>
    <xdr:clientData/>
  </xdr:twoCellAnchor>
  <xdr:twoCellAnchor>
    <xdr:from>
      <xdr:col>9</xdr:col>
      <xdr:colOff>258533</xdr:colOff>
      <xdr:row>28</xdr:row>
      <xdr:rowOff>170806</xdr:rowOff>
    </xdr:from>
    <xdr:to>
      <xdr:col>10</xdr:col>
      <xdr:colOff>598710</xdr:colOff>
      <xdr:row>30</xdr:row>
      <xdr:rowOff>67539</xdr:rowOff>
    </xdr:to>
    <xdr:pic>
      <xdr:nvPicPr>
        <xdr:cNvPr id="223" name="Picture 343" descr="Cofiroute_4c copi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6533" y="6430092"/>
          <a:ext cx="1102177" cy="3865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506666</xdr:colOff>
      <xdr:row>46</xdr:row>
      <xdr:rowOff>127265</xdr:rowOff>
    </xdr:from>
    <xdr:to>
      <xdr:col>4</xdr:col>
      <xdr:colOff>383402</xdr:colOff>
      <xdr:row>48</xdr:row>
      <xdr:rowOff>81639</xdr:rowOff>
    </xdr:to>
    <xdr:pic>
      <xdr:nvPicPr>
        <xdr:cNvPr id="224" name="il_fi" descr="http://img2.wikia.nocookie.net/__cb20090601135249/routes/images/d/d4/Logo_ASF_Vinci.gif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858" t="-1427" r="31456" b="35712"/>
        <a:stretch/>
      </xdr:blipFill>
      <xdr:spPr bwMode="auto">
        <a:xfrm>
          <a:off x="2030666" y="10536729"/>
          <a:ext cx="1400736" cy="4170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81641</xdr:colOff>
      <xdr:row>27</xdr:row>
      <xdr:rowOff>3998</xdr:rowOff>
    </xdr:from>
    <xdr:to>
      <xdr:col>6</xdr:col>
      <xdr:colOff>232120</xdr:colOff>
      <xdr:row>28</xdr:row>
      <xdr:rowOff>149678</xdr:rowOff>
    </xdr:to>
    <xdr:sp macro="" textlink="">
      <xdr:nvSpPr>
        <xdr:cNvPr id="225" name="Rectangle 224"/>
        <xdr:cNvSpPr/>
      </xdr:nvSpPr>
      <xdr:spPr>
        <a:xfrm>
          <a:off x="3891641" y="6059177"/>
          <a:ext cx="912479" cy="34978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  <a:latin typeface="Arial Narrow" pitchFamily="34" charset="0"/>
            </a:rPr>
            <a:t>278+658</a:t>
          </a:r>
        </a:p>
      </xdr:txBody>
    </xdr:sp>
    <xdr:clientData/>
  </xdr:twoCellAnchor>
  <xdr:twoCellAnchor>
    <xdr:from>
      <xdr:col>5</xdr:col>
      <xdr:colOff>54425</xdr:colOff>
      <xdr:row>32</xdr:row>
      <xdr:rowOff>104850</xdr:rowOff>
    </xdr:from>
    <xdr:to>
      <xdr:col>6</xdr:col>
      <xdr:colOff>220913</xdr:colOff>
      <xdr:row>34</xdr:row>
      <xdr:rowOff>17604</xdr:rowOff>
    </xdr:to>
    <xdr:sp macro="" textlink="">
      <xdr:nvSpPr>
        <xdr:cNvPr id="226" name="Rectangle 225"/>
        <xdr:cNvSpPr/>
      </xdr:nvSpPr>
      <xdr:spPr>
        <a:xfrm>
          <a:off x="3864425" y="7343850"/>
          <a:ext cx="928488" cy="40261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  <a:latin typeface="Arial Narrow" pitchFamily="34" charset="0"/>
            </a:rPr>
            <a:t> 295+768</a:t>
          </a:r>
        </a:p>
      </xdr:txBody>
    </xdr:sp>
    <xdr:clientData/>
  </xdr:twoCellAnchor>
  <xdr:twoCellAnchor>
    <xdr:from>
      <xdr:col>7</xdr:col>
      <xdr:colOff>743594</xdr:colOff>
      <xdr:row>38</xdr:row>
      <xdr:rowOff>203301</xdr:rowOff>
    </xdr:from>
    <xdr:to>
      <xdr:col>9</xdr:col>
      <xdr:colOff>149682</xdr:colOff>
      <xdr:row>40</xdr:row>
      <xdr:rowOff>88841</xdr:rowOff>
    </xdr:to>
    <xdr:sp macro="" textlink="">
      <xdr:nvSpPr>
        <xdr:cNvPr id="227" name="Rectangle 226"/>
        <xdr:cNvSpPr/>
      </xdr:nvSpPr>
      <xdr:spPr>
        <a:xfrm>
          <a:off x="6077594" y="8884658"/>
          <a:ext cx="930088" cy="34818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  <a:latin typeface="Arial Narrow" pitchFamily="34" charset="0"/>
            </a:rPr>
            <a:t>301+405</a:t>
          </a:r>
        </a:p>
      </xdr:txBody>
    </xdr:sp>
    <xdr:clientData/>
  </xdr:twoCellAnchor>
  <xdr:twoCellAnchor>
    <xdr:from>
      <xdr:col>4</xdr:col>
      <xdr:colOff>707572</xdr:colOff>
      <xdr:row>45</xdr:row>
      <xdr:rowOff>64029</xdr:rowOff>
    </xdr:from>
    <xdr:to>
      <xdr:col>6</xdr:col>
      <xdr:colOff>16810</xdr:colOff>
      <xdr:row>47</xdr:row>
      <xdr:rowOff>3998</xdr:rowOff>
    </xdr:to>
    <xdr:sp macro="" textlink="">
      <xdr:nvSpPr>
        <xdr:cNvPr id="228" name="Rectangle 227"/>
        <xdr:cNvSpPr/>
      </xdr:nvSpPr>
      <xdr:spPr>
        <a:xfrm>
          <a:off x="3755572" y="10296600"/>
          <a:ext cx="833238" cy="36179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  <a:latin typeface="Arial Narrow" pitchFamily="34" charset="0"/>
            </a:rPr>
            <a:t>310+882</a:t>
          </a:r>
        </a:p>
      </xdr:txBody>
    </xdr:sp>
    <xdr:clientData/>
  </xdr:twoCellAnchor>
  <xdr:twoCellAnchor>
    <xdr:from>
      <xdr:col>7</xdr:col>
      <xdr:colOff>523473</xdr:colOff>
      <xdr:row>36</xdr:row>
      <xdr:rowOff>54429</xdr:rowOff>
    </xdr:from>
    <xdr:to>
      <xdr:col>9</xdr:col>
      <xdr:colOff>190499</xdr:colOff>
      <xdr:row>37</xdr:row>
      <xdr:rowOff>164712</xdr:rowOff>
    </xdr:to>
    <xdr:sp macro="" textlink="">
      <xdr:nvSpPr>
        <xdr:cNvPr id="229" name="Pentagone 228"/>
        <xdr:cNvSpPr/>
      </xdr:nvSpPr>
      <xdr:spPr>
        <a:xfrm rot="10800000" flipV="1">
          <a:off x="2809473" y="10150929"/>
          <a:ext cx="1191026" cy="300783"/>
        </a:xfrm>
        <a:prstGeom prst="homePlat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 b="1" u="sng">
              <a:solidFill>
                <a:srgbClr val="FFFF00"/>
              </a:solidFill>
              <a:latin typeface="Arial Narrow" pitchFamily="34" charset="0"/>
            </a:rPr>
            <a:t>A10 S2</a:t>
          </a:r>
        </a:p>
      </xdr:txBody>
    </xdr:sp>
    <xdr:clientData/>
  </xdr:twoCellAnchor>
  <xdr:twoCellAnchor>
    <xdr:from>
      <xdr:col>2</xdr:col>
      <xdr:colOff>47225</xdr:colOff>
      <xdr:row>46</xdr:row>
      <xdr:rowOff>48826</xdr:rowOff>
    </xdr:from>
    <xdr:to>
      <xdr:col>4</xdr:col>
      <xdr:colOff>215313</xdr:colOff>
      <xdr:row>46</xdr:row>
      <xdr:rowOff>48828</xdr:rowOff>
    </xdr:to>
    <xdr:cxnSp macro="">
      <xdr:nvCxnSpPr>
        <xdr:cNvPr id="180" name="Connecteur droit 179"/>
        <xdr:cNvCxnSpPr/>
      </xdr:nvCxnSpPr>
      <xdr:spPr>
        <a:xfrm flipH="1" flipV="1">
          <a:off x="1571225" y="10458290"/>
          <a:ext cx="1692088" cy="2"/>
        </a:xfrm>
        <a:prstGeom prst="line">
          <a:avLst/>
        </a:prstGeom>
        <a:ln w="63500">
          <a:solidFill>
            <a:srgbClr val="FF0000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639536</xdr:colOff>
      <xdr:row>44</xdr:row>
      <xdr:rowOff>801</xdr:rowOff>
    </xdr:from>
    <xdr:to>
      <xdr:col>4</xdr:col>
      <xdr:colOff>192901</xdr:colOff>
      <xdr:row>45</xdr:row>
      <xdr:rowOff>172399</xdr:rowOff>
    </xdr:to>
    <xdr:pic>
      <xdr:nvPicPr>
        <xdr:cNvPr id="181" name="Picture 343" descr="Cofiroute_4c copi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3536" y="10110908"/>
          <a:ext cx="1077365" cy="3757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697186</xdr:colOff>
      <xdr:row>6</xdr:row>
      <xdr:rowOff>39928</xdr:rowOff>
    </xdr:from>
    <xdr:to>
      <xdr:col>2</xdr:col>
      <xdr:colOff>344761</xdr:colOff>
      <xdr:row>8</xdr:row>
      <xdr:rowOff>142942</xdr:rowOff>
    </xdr:to>
    <xdr:grpSp>
      <xdr:nvGrpSpPr>
        <xdr:cNvPr id="178" name="Groupe 177">
          <a:hlinkClick xmlns:r="http://schemas.openxmlformats.org/officeDocument/2006/relationships" r:id="rId3"/>
        </xdr:cNvPr>
        <xdr:cNvGrpSpPr/>
      </xdr:nvGrpSpPr>
      <xdr:grpSpPr>
        <a:xfrm>
          <a:off x="697186" y="1250964"/>
          <a:ext cx="1171575" cy="484014"/>
          <a:chOff x="10429875" y="590549"/>
          <a:chExt cx="1171575" cy="504825"/>
        </a:xfrm>
      </xdr:grpSpPr>
      <xdr:sp macro="" textlink="">
        <xdr:nvSpPr>
          <xdr:cNvPr id="182" name="Multiplier 181"/>
          <xdr:cNvSpPr/>
        </xdr:nvSpPr>
        <xdr:spPr>
          <a:xfrm>
            <a:off x="10429875" y="590549"/>
            <a:ext cx="466725" cy="504825"/>
          </a:xfrm>
          <a:prstGeom prst="mathMultiply">
            <a:avLst/>
          </a:prstGeom>
          <a:solidFill>
            <a:srgbClr val="FF0000"/>
          </a:solidFill>
          <a:ln w="63500">
            <a:solidFill>
              <a:srgbClr val="C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83" name="Rectangle 182"/>
          <xdr:cNvSpPr/>
        </xdr:nvSpPr>
        <xdr:spPr>
          <a:xfrm>
            <a:off x="10620375" y="600075"/>
            <a:ext cx="981075" cy="4762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r"/>
            <a:r>
              <a:rPr lang="fr-FR" sz="1800" b="1" u="sng">
                <a:solidFill>
                  <a:srgbClr val="C00000"/>
                </a:solidFill>
                <a:latin typeface="Arial Narrow" pitchFamily="34" charset="0"/>
              </a:rPr>
              <a:t>Fermé</a:t>
            </a:r>
          </a:p>
        </xdr:txBody>
      </xdr:sp>
    </xdr:grpSp>
    <xdr:clientData/>
  </xdr:twoCellAnchor>
  <xdr:twoCellAnchor>
    <xdr:from>
      <xdr:col>0</xdr:col>
      <xdr:colOff>344184</xdr:colOff>
      <xdr:row>1</xdr:row>
      <xdr:rowOff>89648</xdr:rowOff>
    </xdr:from>
    <xdr:to>
      <xdr:col>7</xdr:col>
      <xdr:colOff>445040</xdr:colOff>
      <xdr:row>6</xdr:row>
      <xdr:rowOff>27150</xdr:rowOff>
    </xdr:to>
    <xdr:grpSp>
      <xdr:nvGrpSpPr>
        <xdr:cNvPr id="184" name="Groupe 183"/>
        <xdr:cNvGrpSpPr/>
      </xdr:nvGrpSpPr>
      <xdr:grpSpPr>
        <a:xfrm>
          <a:off x="344184" y="280148"/>
          <a:ext cx="5434856" cy="958038"/>
          <a:chOff x="672336" y="224112"/>
          <a:chExt cx="5334000" cy="847668"/>
        </a:xfrm>
      </xdr:grpSpPr>
      <xdr:pic>
        <xdr:nvPicPr>
          <xdr:cNvPr id="185" name="Picture 343" descr="Cofiroute_4c copie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011729" y="676440"/>
            <a:ext cx="1311088" cy="3953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86" name="Rectangle 185"/>
          <xdr:cNvSpPr/>
        </xdr:nvSpPr>
        <xdr:spPr>
          <a:xfrm>
            <a:off x="672336" y="224112"/>
            <a:ext cx="5334000" cy="444653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4000" b="1" u="none">
                <a:solidFill>
                  <a:srgbClr val="C00000"/>
                </a:solidFill>
                <a:latin typeface="Arial Narrow" pitchFamily="34" charset="0"/>
              </a:rPr>
              <a:t>M</a:t>
            </a:r>
            <a:r>
              <a:rPr lang="fr-FR" sz="1600" b="1" u="none">
                <a:solidFill>
                  <a:srgbClr val="0000FF"/>
                </a:solidFill>
                <a:latin typeface="Arial Narrow" pitchFamily="34" charset="0"/>
              </a:rPr>
              <a:t>oyen</a:t>
            </a:r>
            <a:r>
              <a:rPr lang="fr-FR" sz="1600" b="1" u="none" baseline="0">
                <a:solidFill>
                  <a:srgbClr val="0000FF"/>
                </a:solidFill>
                <a:latin typeface="Arial Narrow" pitchFamily="34" charset="0"/>
              </a:rPr>
              <a:t> d'aide à la Gestion d'Evènements Contre Sens</a:t>
            </a:r>
            <a:endParaRPr lang="fr-FR" sz="1600" b="1" u="none">
              <a:solidFill>
                <a:srgbClr val="0000FF"/>
              </a:solidFill>
              <a:latin typeface="Arial Narrow" pitchFamily="34" charset="0"/>
            </a:endParaRPr>
          </a:p>
        </xdr:txBody>
      </xdr:sp>
    </xdr:grpSp>
    <xdr:clientData/>
  </xdr:twoCellAnchor>
  <xdr:twoCellAnchor>
    <xdr:from>
      <xdr:col>6</xdr:col>
      <xdr:colOff>734783</xdr:colOff>
      <xdr:row>10</xdr:row>
      <xdr:rowOff>176892</xdr:rowOff>
    </xdr:from>
    <xdr:to>
      <xdr:col>7</xdr:col>
      <xdr:colOff>761997</xdr:colOff>
      <xdr:row>14</xdr:row>
      <xdr:rowOff>13608</xdr:rowOff>
    </xdr:to>
    <xdr:cxnSp macro="">
      <xdr:nvCxnSpPr>
        <xdr:cNvPr id="200" name="Connecteur droit 199"/>
        <xdr:cNvCxnSpPr/>
      </xdr:nvCxnSpPr>
      <xdr:spPr>
        <a:xfrm flipH="1" flipV="1">
          <a:off x="5306783" y="2136321"/>
          <a:ext cx="789214" cy="762001"/>
        </a:xfrm>
        <a:prstGeom prst="line">
          <a:avLst/>
        </a:prstGeom>
        <a:ln w="6350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163288</xdr:colOff>
      <xdr:row>7</xdr:row>
      <xdr:rowOff>2</xdr:rowOff>
    </xdr:from>
    <xdr:to>
      <xdr:col>9</xdr:col>
      <xdr:colOff>176893</xdr:colOff>
      <xdr:row>11</xdr:row>
      <xdr:rowOff>54429</xdr:rowOff>
    </xdr:to>
    <xdr:cxnSp macro="">
      <xdr:nvCxnSpPr>
        <xdr:cNvPr id="232" name="Connecteur droit 231"/>
        <xdr:cNvCxnSpPr/>
      </xdr:nvCxnSpPr>
      <xdr:spPr>
        <a:xfrm flipH="1" flipV="1">
          <a:off x="6259288" y="1401538"/>
          <a:ext cx="775605" cy="870855"/>
        </a:xfrm>
        <a:prstGeom prst="line">
          <a:avLst/>
        </a:prstGeom>
        <a:ln w="6350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27205</xdr:colOff>
      <xdr:row>11</xdr:row>
      <xdr:rowOff>81649</xdr:rowOff>
    </xdr:from>
    <xdr:to>
      <xdr:col>9</xdr:col>
      <xdr:colOff>408207</xdr:colOff>
      <xdr:row>22</xdr:row>
      <xdr:rowOff>40828</xdr:rowOff>
    </xdr:to>
    <xdr:grpSp>
      <xdr:nvGrpSpPr>
        <xdr:cNvPr id="22" name="Groupe 21"/>
        <xdr:cNvGrpSpPr/>
      </xdr:nvGrpSpPr>
      <xdr:grpSpPr>
        <a:xfrm>
          <a:off x="5361205" y="2299613"/>
          <a:ext cx="1905002" cy="2585358"/>
          <a:chOff x="1619248" y="4993821"/>
          <a:chExt cx="1905002" cy="2517322"/>
        </a:xfrm>
      </xdr:grpSpPr>
      <xdr:sp macro="[0]!Scénario33" textlink="">
        <xdr:nvSpPr>
          <xdr:cNvPr id="235" name="Arc 234"/>
          <xdr:cNvSpPr/>
        </xdr:nvSpPr>
        <xdr:spPr>
          <a:xfrm>
            <a:off x="1619248" y="4993821"/>
            <a:ext cx="1905002" cy="1891394"/>
          </a:xfrm>
          <a:prstGeom prst="arc">
            <a:avLst>
              <a:gd name="adj1" fmla="val 10730024"/>
              <a:gd name="adj2" fmla="val 13566793"/>
            </a:avLst>
          </a:prstGeom>
          <a:ln w="1524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[0]!Scénario33">
        <xdr:nvCxnSpPr>
          <xdr:cNvPr id="236" name="Connecteur droit 235"/>
          <xdr:cNvCxnSpPr/>
        </xdr:nvCxnSpPr>
        <xdr:spPr>
          <a:xfrm flipH="1">
            <a:off x="1619250" y="5946321"/>
            <a:ext cx="1" cy="1564822"/>
          </a:xfrm>
          <a:prstGeom prst="line">
            <a:avLst/>
          </a:prstGeom>
          <a:ln w="1524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7</xdr:col>
      <xdr:colOff>217707</xdr:colOff>
      <xdr:row>12</xdr:row>
      <xdr:rowOff>54435</xdr:rowOff>
    </xdr:from>
    <xdr:to>
      <xdr:col>9</xdr:col>
      <xdr:colOff>149673</xdr:colOff>
      <xdr:row>22</xdr:row>
      <xdr:rowOff>54435</xdr:rowOff>
    </xdr:to>
    <xdr:grpSp>
      <xdr:nvGrpSpPr>
        <xdr:cNvPr id="238" name="Groupe 237"/>
        <xdr:cNvGrpSpPr/>
      </xdr:nvGrpSpPr>
      <xdr:grpSpPr>
        <a:xfrm>
          <a:off x="5551707" y="2544542"/>
          <a:ext cx="1455966" cy="2354036"/>
          <a:chOff x="1809750" y="5211536"/>
          <a:chExt cx="1455966" cy="2313214"/>
        </a:xfrm>
      </xdr:grpSpPr>
      <xdr:sp macro="[0]!Scénario34" textlink="">
        <xdr:nvSpPr>
          <xdr:cNvPr id="234" name="Arc 233"/>
          <xdr:cNvSpPr/>
        </xdr:nvSpPr>
        <xdr:spPr>
          <a:xfrm>
            <a:off x="1809751" y="5211536"/>
            <a:ext cx="1455965" cy="1455965"/>
          </a:xfrm>
          <a:prstGeom prst="arc">
            <a:avLst>
              <a:gd name="adj1" fmla="val 10708913"/>
              <a:gd name="adj2" fmla="val 13673436"/>
            </a:avLst>
          </a:prstGeom>
          <a:ln w="1524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[0]!Scénario34">
        <xdr:nvCxnSpPr>
          <xdr:cNvPr id="237" name="Connecteur droit 236"/>
          <xdr:cNvCxnSpPr/>
        </xdr:nvCxnSpPr>
        <xdr:spPr>
          <a:xfrm flipH="1">
            <a:off x="1809750" y="5932714"/>
            <a:ext cx="4" cy="1592036"/>
          </a:xfrm>
          <a:prstGeom prst="line">
            <a:avLst/>
          </a:prstGeom>
          <a:ln w="1524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7</xdr:col>
      <xdr:colOff>517070</xdr:colOff>
      <xdr:row>9</xdr:row>
      <xdr:rowOff>122464</xdr:rowOff>
    </xdr:from>
    <xdr:to>
      <xdr:col>8</xdr:col>
      <xdr:colOff>557893</xdr:colOff>
      <xdr:row>12</xdr:row>
      <xdr:rowOff>163289</xdr:rowOff>
    </xdr:to>
    <xdr:cxnSp macro="[0]!Scénario32">
      <xdr:nvCxnSpPr>
        <xdr:cNvPr id="254" name="Connecteur droit 253"/>
        <xdr:cNvCxnSpPr/>
      </xdr:nvCxnSpPr>
      <xdr:spPr>
        <a:xfrm flipH="1">
          <a:off x="5851070" y="1891393"/>
          <a:ext cx="802823" cy="693967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394603</xdr:colOff>
      <xdr:row>8</xdr:row>
      <xdr:rowOff>217717</xdr:rowOff>
    </xdr:from>
    <xdr:to>
      <xdr:col>8</xdr:col>
      <xdr:colOff>435427</xdr:colOff>
      <xdr:row>12</xdr:row>
      <xdr:rowOff>27219</xdr:rowOff>
    </xdr:to>
    <xdr:cxnSp macro="[0]!Scénario31">
      <xdr:nvCxnSpPr>
        <xdr:cNvPr id="255" name="Connecteur droit 254"/>
        <xdr:cNvCxnSpPr/>
      </xdr:nvCxnSpPr>
      <xdr:spPr>
        <a:xfrm flipH="1">
          <a:off x="2680603" y="3796396"/>
          <a:ext cx="802824" cy="775609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27215</xdr:colOff>
      <xdr:row>22</xdr:row>
      <xdr:rowOff>163286</xdr:rowOff>
    </xdr:from>
    <xdr:to>
      <xdr:col>7</xdr:col>
      <xdr:colOff>27217</xdr:colOff>
      <xdr:row>27</xdr:row>
      <xdr:rowOff>108858</xdr:rowOff>
    </xdr:to>
    <xdr:cxnSp macro="[0]!Scénario35">
      <xdr:nvCxnSpPr>
        <xdr:cNvPr id="257" name="Connecteur droit 256"/>
        <xdr:cNvCxnSpPr/>
      </xdr:nvCxnSpPr>
      <xdr:spPr>
        <a:xfrm flipH="1">
          <a:off x="2313215" y="7021286"/>
          <a:ext cx="2" cy="1183822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217716</xdr:colOff>
      <xdr:row>22</xdr:row>
      <xdr:rowOff>176894</xdr:rowOff>
    </xdr:from>
    <xdr:to>
      <xdr:col>7</xdr:col>
      <xdr:colOff>217718</xdr:colOff>
      <xdr:row>27</xdr:row>
      <xdr:rowOff>122466</xdr:rowOff>
    </xdr:to>
    <xdr:cxnSp macro="[0]!Scénario36">
      <xdr:nvCxnSpPr>
        <xdr:cNvPr id="258" name="Connecteur droit 257"/>
        <xdr:cNvCxnSpPr/>
      </xdr:nvCxnSpPr>
      <xdr:spPr>
        <a:xfrm flipH="1">
          <a:off x="2503716" y="7034894"/>
          <a:ext cx="2" cy="1183822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190514</xdr:colOff>
      <xdr:row>27</xdr:row>
      <xdr:rowOff>176894</xdr:rowOff>
    </xdr:from>
    <xdr:to>
      <xdr:col>7</xdr:col>
      <xdr:colOff>581040</xdr:colOff>
      <xdr:row>27</xdr:row>
      <xdr:rowOff>176895</xdr:rowOff>
    </xdr:to>
    <xdr:cxnSp macro="">
      <xdr:nvCxnSpPr>
        <xdr:cNvPr id="259" name="Connecteur droit 258"/>
        <xdr:cNvCxnSpPr/>
      </xdr:nvCxnSpPr>
      <xdr:spPr>
        <a:xfrm flipH="1" flipV="1">
          <a:off x="1714514" y="8273144"/>
          <a:ext cx="1152526" cy="1"/>
        </a:xfrm>
        <a:prstGeom prst="line">
          <a:avLst/>
        </a:prstGeom>
        <a:ln w="63500">
          <a:solidFill>
            <a:schemeClr val="accent2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27234</xdr:colOff>
      <xdr:row>27</xdr:row>
      <xdr:rowOff>225794</xdr:rowOff>
    </xdr:from>
    <xdr:to>
      <xdr:col>7</xdr:col>
      <xdr:colOff>27236</xdr:colOff>
      <xdr:row>32</xdr:row>
      <xdr:rowOff>253009</xdr:rowOff>
    </xdr:to>
    <xdr:cxnSp macro="[0]!Scénario37">
      <xdr:nvCxnSpPr>
        <xdr:cNvPr id="260" name="Connecteur droit 259"/>
        <xdr:cNvCxnSpPr/>
      </xdr:nvCxnSpPr>
      <xdr:spPr>
        <a:xfrm flipH="1">
          <a:off x="2313234" y="8322044"/>
          <a:ext cx="2" cy="1183822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217735</xdr:colOff>
      <xdr:row>27</xdr:row>
      <xdr:rowOff>239402</xdr:rowOff>
    </xdr:from>
    <xdr:to>
      <xdr:col>7</xdr:col>
      <xdr:colOff>217737</xdr:colOff>
      <xdr:row>33</xdr:row>
      <xdr:rowOff>8081</xdr:rowOff>
    </xdr:to>
    <xdr:cxnSp macro="[0]!Scénario38">
      <xdr:nvCxnSpPr>
        <xdr:cNvPr id="261" name="Connecteur droit 260"/>
        <xdr:cNvCxnSpPr/>
      </xdr:nvCxnSpPr>
      <xdr:spPr>
        <a:xfrm flipH="1">
          <a:off x="2503735" y="8335652"/>
          <a:ext cx="2" cy="1183822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190514</xdr:colOff>
      <xdr:row>33</xdr:row>
      <xdr:rowOff>72096</xdr:rowOff>
    </xdr:from>
    <xdr:to>
      <xdr:col>7</xdr:col>
      <xdr:colOff>581040</xdr:colOff>
      <xdr:row>33</xdr:row>
      <xdr:rowOff>72097</xdr:rowOff>
    </xdr:to>
    <xdr:cxnSp macro="">
      <xdr:nvCxnSpPr>
        <xdr:cNvPr id="262" name="Connecteur droit 261"/>
        <xdr:cNvCxnSpPr/>
      </xdr:nvCxnSpPr>
      <xdr:spPr>
        <a:xfrm flipH="1" flipV="1">
          <a:off x="1714514" y="9583489"/>
          <a:ext cx="1152526" cy="1"/>
        </a:xfrm>
        <a:prstGeom prst="line">
          <a:avLst/>
        </a:prstGeom>
        <a:ln w="63500">
          <a:solidFill>
            <a:schemeClr val="accent2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27234</xdr:colOff>
      <xdr:row>33</xdr:row>
      <xdr:rowOff>130521</xdr:rowOff>
    </xdr:from>
    <xdr:to>
      <xdr:col>7</xdr:col>
      <xdr:colOff>27236</xdr:colOff>
      <xdr:row>39</xdr:row>
      <xdr:rowOff>103307</xdr:rowOff>
    </xdr:to>
    <xdr:cxnSp macro="[0]!Scénario39">
      <xdr:nvCxnSpPr>
        <xdr:cNvPr id="263" name="Connecteur droit 262"/>
        <xdr:cNvCxnSpPr/>
      </xdr:nvCxnSpPr>
      <xdr:spPr>
        <a:xfrm flipH="1">
          <a:off x="2313234" y="9641914"/>
          <a:ext cx="2" cy="1183822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217735</xdr:colOff>
      <xdr:row>33</xdr:row>
      <xdr:rowOff>144129</xdr:rowOff>
    </xdr:from>
    <xdr:to>
      <xdr:col>7</xdr:col>
      <xdr:colOff>217737</xdr:colOff>
      <xdr:row>39</xdr:row>
      <xdr:rowOff>116915</xdr:rowOff>
    </xdr:to>
    <xdr:cxnSp macro="[0]!Scénario40">
      <xdr:nvCxnSpPr>
        <xdr:cNvPr id="264" name="Connecteur droit 263"/>
        <xdr:cNvCxnSpPr/>
      </xdr:nvCxnSpPr>
      <xdr:spPr>
        <a:xfrm flipH="1">
          <a:off x="2503735" y="9655522"/>
          <a:ext cx="2" cy="1183822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190522</xdr:colOff>
      <xdr:row>39</xdr:row>
      <xdr:rowOff>163279</xdr:rowOff>
    </xdr:from>
    <xdr:to>
      <xdr:col>7</xdr:col>
      <xdr:colOff>581048</xdr:colOff>
      <xdr:row>39</xdr:row>
      <xdr:rowOff>163280</xdr:rowOff>
    </xdr:to>
    <xdr:cxnSp macro="">
      <xdr:nvCxnSpPr>
        <xdr:cNvPr id="265" name="Connecteur droit 264"/>
        <xdr:cNvCxnSpPr/>
      </xdr:nvCxnSpPr>
      <xdr:spPr>
        <a:xfrm flipH="1" flipV="1">
          <a:off x="1714522" y="10885708"/>
          <a:ext cx="1152526" cy="1"/>
        </a:xfrm>
        <a:prstGeom prst="line">
          <a:avLst/>
        </a:prstGeom>
        <a:ln w="63500">
          <a:solidFill>
            <a:schemeClr val="accent2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27242</xdr:colOff>
      <xdr:row>39</xdr:row>
      <xdr:rowOff>212179</xdr:rowOff>
    </xdr:from>
    <xdr:to>
      <xdr:col>7</xdr:col>
      <xdr:colOff>27244</xdr:colOff>
      <xdr:row>45</xdr:row>
      <xdr:rowOff>171359</xdr:rowOff>
    </xdr:to>
    <xdr:cxnSp macro="[0]!Scénario41">
      <xdr:nvCxnSpPr>
        <xdr:cNvPr id="266" name="Connecteur droit 265"/>
        <xdr:cNvCxnSpPr/>
      </xdr:nvCxnSpPr>
      <xdr:spPr>
        <a:xfrm flipH="1">
          <a:off x="2313242" y="10934608"/>
          <a:ext cx="2" cy="1183822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217743</xdr:colOff>
      <xdr:row>39</xdr:row>
      <xdr:rowOff>225787</xdr:rowOff>
    </xdr:from>
    <xdr:to>
      <xdr:col>7</xdr:col>
      <xdr:colOff>217745</xdr:colOff>
      <xdr:row>45</xdr:row>
      <xdr:rowOff>184967</xdr:rowOff>
    </xdr:to>
    <xdr:cxnSp macro="[0]!Scénario42">
      <xdr:nvCxnSpPr>
        <xdr:cNvPr id="267" name="Connecteur droit 266"/>
        <xdr:cNvCxnSpPr/>
      </xdr:nvCxnSpPr>
      <xdr:spPr>
        <a:xfrm flipH="1">
          <a:off x="2503743" y="10948216"/>
          <a:ext cx="2" cy="1183822"/>
        </a:xfrm>
        <a:prstGeom prst="line">
          <a:avLst/>
        </a:prstGeom>
        <a:ln w="152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176894</xdr:colOff>
      <xdr:row>46</xdr:row>
      <xdr:rowOff>40824</xdr:rowOff>
    </xdr:from>
    <xdr:to>
      <xdr:col>7</xdr:col>
      <xdr:colOff>567420</xdr:colOff>
      <xdr:row>46</xdr:row>
      <xdr:rowOff>40825</xdr:rowOff>
    </xdr:to>
    <xdr:cxnSp macro="">
      <xdr:nvCxnSpPr>
        <xdr:cNvPr id="268" name="Connecteur droit 267"/>
        <xdr:cNvCxnSpPr/>
      </xdr:nvCxnSpPr>
      <xdr:spPr>
        <a:xfrm flipH="1" flipV="1">
          <a:off x="1700894" y="12178395"/>
          <a:ext cx="1152526" cy="1"/>
        </a:xfrm>
        <a:prstGeom prst="line">
          <a:avLst/>
        </a:prstGeom>
        <a:ln w="63500">
          <a:solidFill>
            <a:schemeClr val="accent2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13614</xdr:colOff>
      <xdr:row>46</xdr:row>
      <xdr:rowOff>89724</xdr:rowOff>
    </xdr:from>
    <xdr:to>
      <xdr:col>7</xdr:col>
      <xdr:colOff>13616</xdr:colOff>
      <xdr:row>52</xdr:row>
      <xdr:rowOff>130546</xdr:rowOff>
    </xdr:to>
    <xdr:cxnSp macro="">
      <xdr:nvCxnSpPr>
        <xdr:cNvPr id="269" name="Connecteur droit 268"/>
        <xdr:cNvCxnSpPr/>
      </xdr:nvCxnSpPr>
      <xdr:spPr>
        <a:xfrm flipH="1">
          <a:off x="2299614" y="12227295"/>
          <a:ext cx="2" cy="1183822"/>
        </a:xfrm>
        <a:prstGeom prst="line">
          <a:avLst/>
        </a:prstGeom>
        <a:ln w="152400">
          <a:solidFill>
            <a:schemeClr val="tx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204115</xdr:colOff>
      <xdr:row>46</xdr:row>
      <xdr:rowOff>103332</xdr:rowOff>
    </xdr:from>
    <xdr:to>
      <xdr:col>7</xdr:col>
      <xdr:colOff>204117</xdr:colOff>
      <xdr:row>52</xdr:row>
      <xdr:rowOff>144154</xdr:rowOff>
    </xdr:to>
    <xdr:cxnSp macro="">
      <xdr:nvCxnSpPr>
        <xdr:cNvPr id="270" name="Connecteur droit 269"/>
        <xdr:cNvCxnSpPr/>
      </xdr:nvCxnSpPr>
      <xdr:spPr>
        <a:xfrm flipH="1">
          <a:off x="2490115" y="12240903"/>
          <a:ext cx="2" cy="1183822"/>
        </a:xfrm>
        <a:prstGeom prst="line">
          <a:avLst/>
        </a:prstGeom>
        <a:ln w="152400">
          <a:solidFill>
            <a:srgbClr val="385D8A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108857</xdr:colOff>
      <xdr:row>15</xdr:row>
      <xdr:rowOff>190505</xdr:rowOff>
    </xdr:from>
    <xdr:to>
      <xdr:col>6</xdr:col>
      <xdr:colOff>626046</xdr:colOff>
      <xdr:row>17</xdr:row>
      <xdr:rowOff>54999</xdr:rowOff>
    </xdr:to>
    <xdr:sp macro="" textlink="">
      <xdr:nvSpPr>
        <xdr:cNvPr id="271" name="Pentagone 270"/>
        <xdr:cNvSpPr/>
      </xdr:nvSpPr>
      <xdr:spPr>
        <a:xfrm>
          <a:off x="3918857" y="3401791"/>
          <a:ext cx="1279189" cy="313529"/>
        </a:xfrm>
        <a:prstGeom prst="homePlat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 b="1" u="sng">
              <a:solidFill>
                <a:srgbClr val="FFFF00"/>
              </a:solidFill>
              <a:latin typeface="Arial Narrow" pitchFamily="34" charset="0"/>
            </a:rPr>
            <a:t>A10 S1</a:t>
          </a:r>
        </a:p>
      </xdr:txBody>
    </xdr:sp>
    <xdr:clientData/>
  </xdr:twoCellAnchor>
  <xdr:twoCellAnchor>
    <xdr:from>
      <xdr:col>8</xdr:col>
      <xdr:colOff>653145</xdr:colOff>
      <xdr:row>5</xdr:row>
      <xdr:rowOff>110215</xdr:rowOff>
    </xdr:from>
    <xdr:to>
      <xdr:col>9</xdr:col>
      <xdr:colOff>693968</xdr:colOff>
      <xdr:row>9</xdr:row>
      <xdr:rowOff>42182</xdr:rowOff>
    </xdr:to>
    <xdr:cxnSp macro="">
      <xdr:nvCxnSpPr>
        <xdr:cNvPr id="274" name="Connecteur droit 273"/>
        <xdr:cNvCxnSpPr/>
      </xdr:nvCxnSpPr>
      <xdr:spPr>
        <a:xfrm flipH="1">
          <a:off x="6749145" y="1117144"/>
          <a:ext cx="802823" cy="693967"/>
        </a:xfrm>
        <a:prstGeom prst="line">
          <a:avLst/>
        </a:prstGeom>
        <a:ln w="152400">
          <a:solidFill>
            <a:srgbClr val="385D8A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530678</xdr:colOff>
      <xdr:row>4</xdr:row>
      <xdr:rowOff>190501</xdr:rowOff>
    </xdr:from>
    <xdr:to>
      <xdr:col>9</xdr:col>
      <xdr:colOff>571502</xdr:colOff>
      <xdr:row>8</xdr:row>
      <xdr:rowOff>96612</xdr:rowOff>
    </xdr:to>
    <xdr:cxnSp macro="">
      <xdr:nvCxnSpPr>
        <xdr:cNvPr id="275" name="Connecteur droit 274"/>
        <xdr:cNvCxnSpPr/>
      </xdr:nvCxnSpPr>
      <xdr:spPr>
        <a:xfrm flipH="1">
          <a:off x="6626678" y="993322"/>
          <a:ext cx="802824" cy="681719"/>
        </a:xfrm>
        <a:prstGeom prst="line">
          <a:avLst/>
        </a:prstGeom>
        <a:ln w="152400">
          <a:solidFill>
            <a:srgbClr val="385D8A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285750</xdr:colOff>
      <xdr:row>3</xdr:row>
      <xdr:rowOff>1</xdr:rowOff>
    </xdr:from>
    <xdr:to>
      <xdr:col>10</xdr:col>
      <xdr:colOff>272143</xdr:colOff>
      <xdr:row>7</xdr:row>
      <xdr:rowOff>0</xdr:rowOff>
    </xdr:to>
    <xdr:cxnSp macro="">
      <xdr:nvCxnSpPr>
        <xdr:cNvPr id="276" name="Connecteur droit 275"/>
        <xdr:cNvCxnSpPr/>
      </xdr:nvCxnSpPr>
      <xdr:spPr>
        <a:xfrm flipH="1" flipV="1">
          <a:off x="7143750" y="598715"/>
          <a:ext cx="748393" cy="789214"/>
        </a:xfrm>
        <a:prstGeom prst="line">
          <a:avLst/>
        </a:prstGeom>
        <a:ln w="6350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666750</xdr:colOff>
      <xdr:row>2</xdr:row>
      <xdr:rowOff>81644</xdr:rowOff>
    </xdr:from>
    <xdr:to>
      <xdr:col>10</xdr:col>
      <xdr:colOff>408214</xdr:colOff>
      <xdr:row>4</xdr:row>
      <xdr:rowOff>96613</xdr:rowOff>
    </xdr:to>
    <xdr:cxnSp macro="">
      <xdr:nvCxnSpPr>
        <xdr:cNvPr id="279" name="Connecteur droit 278"/>
        <xdr:cNvCxnSpPr/>
      </xdr:nvCxnSpPr>
      <xdr:spPr>
        <a:xfrm flipH="1">
          <a:off x="7524750" y="476251"/>
          <a:ext cx="503464" cy="423183"/>
        </a:xfrm>
        <a:prstGeom prst="line">
          <a:avLst/>
        </a:prstGeom>
        <a:ln w="152400">
          <a:solidFill>
            <a:srgbClr val="385D8A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13608</xdr:colOff>
      <xdr:row>3</xdr:row>
      <xdr:rowOff>13609</xdr:rowOff>
    </xdr:from>
    <xdr:to>
      <xdr:col>10</xdr:col>
      <xdr:colOff>517072</xdr:colOff>
      <xdr:row>5</xdr:row>
      <xdr:rowOff>28577</xdr:rowOff>
    </xdr:to>
    <xdr:cxnSp macro="">
      <xdr:nvCxnSpPr>
        <xdr:cNvPr id="280" name="Connecteur droit 279"/>
        <xdr:cNvCxnSpPr/>
      </xdr:nvCxnSpPr>
      <xdr:spPr>
        <a:xfrm flipH="1">
          <a:off x="7633608" y="612323"/>
          <a:ext cx="503464" cy="423183"/>
        </a:xfrm>
        <a:prstGeom prst="line">
          <a:avLst/>
        </a:prstGeom>
        <a:ln w="152400">
          <a:solidFill>
            <a:srgbClr val="385D8A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136072</xdr:colOff>
      <xdr:row>11</xdr:row>
      <xdr:rowOff>40822</xdr:rowOff>
    </xdr:from>
    <xdr:to>
      <xdr:col>9</xdr:col>
      <xdr:colOff>680357</xdr:colOff>
      <xdr:row>11</xdr:row>
      <xdr:rowOff>40823</xdr:rowOff>
    </xdr:to>
    <xdr:cxnSp macro="">
      <xdr:nvCxnSpPr>
        <xdr:cNvPr id="281" name="Connecteur droit 280"/>
        <xdr:cNvCxnSpPr/>
      </xdr:nvCxnSpPr>
      <xdr:spPr>
        <a:xfrm flipH="1">
          <a:off x="6994072" y="2258786"/>
          <a:ext cx="544285" cy="1"/>
        </a:xfrm>
        <a:prstGeom prst="line">
          <a:avLst/>
        </a:prstGeom>
        <a:ln w="6350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244928</xdr:colOff>
      <xdr:row>6</xdr:row>
      <xdr:rowOff>176893</xdr:rowOff>
    </xdr:from>
    <xdr:to>
      <xdr:col>11</xdr:col>
      <xdr:colOff>27213</xdr:colOff>
      <xdr:row>6</xdr:row>
      <xdr:rowOff>176894</xdr:rowOff>
    </xdr:to>
    <xdr:cxnSp macro="">
      <xdr:nvCxnSpPr>
        <xdr:cNvPr id="284" name="Connecteur droit 283"/>
        <xdr:cNvCxnSpPr/>
      </xdr:nvCxnSpPr>
      <xdr:spPr>
        <a:xfrm flipH="1">
          <a:off x="7864928" y="1387929"/>
          <a:ext cx="544285" cy="1"/>
        </a:xfrm>
        <a:prstGeom prst="line">
          <a:avLst/>
        </a:prstGeom>
        <a:ln w="6350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530673</xdr:colOff>
      <xdr:row>9</xdr:row>
      <xdr:rowOff>136070</xdr:rowOff>
    </xdr:from>
    <xdr:to>
      <xdr:col>7</xdr:col>
      <xdr:colOff>665144</xdr:colOff>
      <xdr:row>10</xdr:row>
      <xdr:rowOff>64193</xdr:rowOff>
    </xdr:to>
    <xdr:sp macro="" textlink="">
      <xdr:nvSpPr>
        <xdr:cNvPr id="286" name="Organigramme : Connecteur 285"/>
        <xdr:cNvSpPr/>
      </xdr:nvSpPr>
      <xdr:spPr>
        <a:xfrm>
          <a:off x="5864673" y="1932213"/>
          <a:ext cx="134471" cy="132230"/>
        </a:xfrm>
        <a:prstGeom prst="flowChartConnector">
          <a:avLst/>
        </a:prstGeom>
        <a:solidFill>
          <a:srgbClr val="0000FF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190498</xdr:colOff>
      <xdr:row>11</xdr:row>
      <xdr:rowOff>231322</xdr:rowOff>
    </xdr:from>
    <xdr:to>
      <xdr:col>8</xdr:col>
      <xdr:colOff>324969</xdr:colOff>
      <xdr:row>12</xdr:row>
      <xdr:rowOff>91409</xdr:rowOff>
    </xdr:to>
    <xdr:sp macro="" textlink="">
      <xdr:nvSpPr>
        <xdr:cNvPr id="287" name="Organigramme : Connecteur 286"/>
        <xdr:cNvSpPr/>
      </xdr:nvSpPr>
      <xdr:spPr>
        <a:xfrm>
          <a:off x="6286498" y="2449286"/>
          <a:ext cx="134471" cy="132230"/>
        </a:xfrm>
        <a:prstGeom prst="flowChartConnector">
          <a:avLst/>
        </a:prstGeom>
        <a:solidFill>
          <a:srgbClr val="0000FF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408258</xdr:colOff>
      <xdr:row>31</xdr:row>
      <xdr:rowOff>140160</xdr:rowOff>
    </xdr:from>
    <xdr:to>
      <xdr:col>7</xdr:col>
      <xdr:colOff>542729</xdr:colOff>
      <xdr:row>32</xdr:row>
      <xdr:rowOff>36986</xdr:rowOff>
    </xdr:to>
    <xdr:sp macro="" textlink="">
      <xdr:nvSpPr>
        <xdr:cNvPr id="288" name="Organigramme : Connecteur 287"/>
        <xdr:cNvSpPr/>
      </xdr:nvSpPr>
      <xdr:spPr>
        <a:xfrm>
          <a:off x="5742258" y="7134231"/>
          <a:ext cx="134471" cy="141755"/>
        </a:xfrm>
        <a:prstGeom prst="flowChartConnector">
          <a:avLst/>
        </a:prstGeom>
        <a:solidFill>
          <a:srgbClr val="0000FF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408210</xdr:colOff>
      <xdr:row>19</xdr:row>
      <xdr:rowOff>40819</xdr:rowOff>
    </xdr:from>
    <xdr:to>
      <xdr:col>7</xdr:col>
      <xdr:colOff>542681</xdr:colOff>
      <xdr:row>19</xdr:row>
      <xdr:rowOff>173049</xdr:rowOff>
    </xdr:to>
    <xdr:sp macro="" textlink="">
      <xdr:nvSpPr>
        <xdr:cNvPr id="290" name="Organigramme : Connecteur 289"/>
        <xdr:cNvSpPr/>
      </xdr:nvSpPr>
      <xdr:spPr>
        <a:xfrm>
          <a:off x="5742210" y="4177390"/>
          <a:ext cx="134471" cy="132230"/>
        </a:xfrm>
        <a:prstGeom prst="flowChartConnector">
          <a:avLst/>
        </a:prstGeom>
        <a:solidFill>
          <a:srgbClr val="0000FF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476221</xdr:colOff>
      <xdr:row>19</xdr:row>
      <xdr:rowOff>27207</xdr:rowOff>
    </xdr:from>
    <xdr:to>
      <xdr:col>6</xdr:col>
      <xdr:colOff>610692</xdr:colOff>
      <xdr:row>19</xdr:row>
      <xdr:rowOff>159437</xdr:rowOff>
    </xdr:to>
    <xdr:sp macro="" textlink="">
      <xdr:nvSpPr>
        <xdr:cNvPr id="291" name="Organigramme : Connecteur 290"/>
        <xdr:cNvSpPr/>
      </xdr:nvSpPr>
      <xdr:spPr>
        <a:xfrm>
          <a:off x="5048221" y="4163778"/>
          <a:ext cx="134471" cy="132230"/>
        </a:xfrm>
        <a:prstGeom prst="flowChartConnector">
          <a:avLst/>
        </a:prstGeom>
        <a:solidFill>
          <a:srgbClr val="0000FF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462630</xdr:colOff>
      <xdr:row>31</xdr:row>
      <xdr:rowOff>122463</xdr:rowOff>
    </xdr:from>
    <xdr:to>
      <xdr:col>6</xdr:col>
      <xdr:colOff>597101</xdr:colOff>
      <xdr:row>32</xdr:row>
      <xdr:rowOff>9764</xdr:rowOff>
    </xdr:to>
    <xdr:sp macro="" textlink="">
      <xdr:nvSpPr>
        <xdr:cNvPr id="293" name="Organigramme : Connecteur 292"/>
        <xdr:cNvSpPr/>
      </xdr:nvSpPr>
      <xdr:spPr>
        <a:xfrm>
          <a:off x="5034630" y="7116534"/>
          <a:ext cx="134471" cy="132230"/>
        </a:xfrm>
        <a:prstGeom prst="flowChartConnector">
          <a:avLst/>
        </a:prstGeom>
        <a:solidFill>
          <a:srgbClr val="0000FF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299350</xdr:colOff>
      <xdr:row>18</xdr:row>
      <xdr:rowOff>163286</xdr:rowOff>
    </xdr:from>
    <xdr:to>
      <xdr:col>6</xdr:col>
      <xdr:colOff>517064</xdr:colOff>
      <xdr:row>20</xdr:row>
      <xdr:rowOff>0</xdr:rowOff>
    </xdr:to>
    <xdr:sp macro="" textlink="">
      <xdr:nvSpPr>
        <xdr:cNvPr id="2" name="Rectangle 1"/>
        <xdr:cNvSpPr/>
      </xdr:nvSpPr>
      <xdr:spPr>
        <a:xfrm>
          <a:off x="2585350" y="4082143"/>
          <a:ext cx="2503714" cy="2993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0000FF"/>
              </a:solidFill>
              <a:latin typeface="Arial Narrow" pitchFamily="34" charset="0"/>
            </a:rPr>
            <a:t>ASER de</a:t>
          </a:r>
          <a:r>
            <a:rPr lang="fr-FR" sz="1400" b="1" baseline="0">
              <a:solidFill>
                <a:srgbClr val="0000FF"/>
              </a:solidFill>
              <a:latin typeface="Arial Narrow" pitchFamily="34" charset="0"/>
            </a:rPr>
            <a:t> Châtellerault ANTRAN</a:t>
          </a:r>
          <a:endParaRPr lang="fr-FR" sz="1400" b="1">
            <a:solidFill>
              <a:srgbClr val="0000FF"/>
            </a:solidFill>
            <a:latin typeface="Arial Narrow" pitchFamily="34" charset="0"/>
          </a:endParaRPr>
        </a:p>
      </xdr:txBody>
    </xdr:sp>
    <xdr:clientData/>
  </xdr:twoCellAnchor>
  <xdr:twoCellAnchor>
    <xdr:from>
      <xdr:col>7</xdr:col>
      <xdr:colOff>503467</xdr:colOff>
      <xdr:row>18</xdr:row>
      <xdr:rowOff>163286</xdr:rowOff>
    </xdr:from>
    <xdr:to>
      <xdr:col>10</xdr:col>
      <xdr:colOff>721181</xdr:colOff>
      <xdr:row>20</xdr:row>
      <xdr:rowOff>0</xdr:rowOff>
    </xdr:to>
    <xdr:sp macro="" textlink="">
      <xdr:nvSpPr>
        <xdr:cNvPr id="61" name="Rectangle 60"/>
        <xdr:cNvSpPr/>
      </xdr:nvSpPr>
      <xdr:spPr>
        <a:xfrm>
          <a:off x="5837467" y="4082143"/>
          <a:ext cx="2503714" cy="2993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0000FF"/>
              </a:solidFill>
              <a:latin typeface="Arial Narrow" pitchFamily="34" charset="0"/>
            </a:rPr>
            <a:t>ASER de</a:t>
          </a:r>
          <a:r>
            <a:rPr lang="fr-FR" sz="1400" b="1" baseline="0">
              <a:solidFill>
                <a:srgbClr val="0000FF"/>
              </a:solidFill>
              <a:latin typeface="Arial Narrow" pitchFamily="34" charset="0"/>
            </a:rPr>
            <a:t> Châtellerault USSEAU</a:t>
          </a:r>
          <a:endParaRPr lang="fr-FR" sz="1400" b="1">
            <a:solidFill>
              <a:srgbClr val="0000FF"/>
            </a:solidFill>
            <a:latin typeface="Arial Narrow" pitchFamily="34" charset="0"/>
          </a:endParaRPr>
        </a:p>
      </xdr:txBody>
    </xdr:sp>
    <xdr:clientData/>
  </xdr:twoCellAnchor>
  <xdr:twoCellAnchor>
    <xdr:from>
      <xdr:col>3</xdr:col>
      <xdr:colOff>285747</xdr:colOff>
      <xdr:row>31</xdr:row>
      <xdr:rowOff>40821</xdr:rowOff>
    </xdr:from>
    <xdr:to>
      <xdr:col>6</xdr:col>
      <xdr:colOff>503461</xdr:colOff>
      <xdr:row>32</xdr:row>
      <xdr:rowOff>95249</xdr:rowOff>
    </xdr:to>
    <xdr:sp macro="" textlink="">
      <xdr:nvSpPr>
        <xdr:cNvPr id="62" name="Rectangle 61"/>
        <xdr:cNvSpPr/>
      </xdr:nvSpPr>
      <xdr:spPr>
        <a:xfrm>
          <a:off x="2571747" y="7034892"/>
          <a:ext cx="2503714" cy="2993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0000FF"/>
              </a:solidFill>
              <a:latin typeface="Arial Narrow" pitchFamily="34" charset="0"/>
            </a:rPr>
            <a:t>ASER de</a:t>
          </a:r>
          <a:r>
            <a:rPr lang="fr-FR" sz="1400" b="1" baseline="0">
              <a:solidFill>
                <a:srgbClr val="0000FF"/>
              </a:solidFill>
              <a:latin typeface="Arial Narrow" pitchFamily="34" charset="0"/>
            </a:rPr>
            <a:t> Poitiers JAUNAY CLAN</a:t>
          </a:r>
          <a:endParaRPr lang="fr-FR" sz="1400" b="1">
            <a:solidFill>
              <a:srgbClr val="0000FF"/>
            </a:solidFill>
            <a:latin typeface="Arial Narrow" pitchFamily="34" charset="0"/>
          </a:endParaRPr>
        </a:p>
      </xdr:txBody>
    </xdr:sp>
    <xdr:clientData/>
  </xdr:twoCellAnchor>
  <xdr:twoCellAnchor>
    <xdr:from>
      <xdr:col>7</xdr:col>
      <xdr:colOff>517072</xdr:colOff>
      <xdr:row>30</xdr:row>
      <xdr:rowOff>190500</xdr:rowOff>
    </xdr:from>
    <xdr:to>
      <xdr:col>10</xdr:col>
      <xdr:colOff>381001</xdr:colOff>
      <xdr:row>32</xdr:row>
      <xdr:rowOff>13607</xdr:rowOff>
    </xdr:to>
    <xdr:sp macro="" textlink="">
      <xdr:nvSpPr>
        <xdr:cNvPr id="64" name="Rectangle 63"/>
        <xdr:cNvSpPr/>
      </xdr:nvSpPr>
      <xdr:spPr>
        <a:xfrm>
          <a:off x="5851072" y="6939643"/>
          <a:ext cx="2149929" cy="31296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0000FF"/>
              </a:solidFill>
              <a:latin typeface="Arial Narrow" pitchFamily="34" charset="0"/>
            </a:rPr>
            <a:t>ASER de</a:t>
          </a:r>
          <a:r>
            <a:rPr lang="fr-FR" sz="1400" b="1" baseline="0">
              <a:solidFill>
                <a:srgbClr val="0000FF"/>
              </a:solidFill>
              <a:latin typeface="Arial Narrow" pitchFamily="34" charset="0"/>
            </a:rPr>
            <a:t> Poitiers CHINCE</a:t>
          </a:r>
          <a:endParaRPr lang="fr-FR" sz="1400" b="1">
            <a:solidFill>
              <a:srgbClr val="0000FF"/>
            </a:solidFill>
            <a:latin typeface="Arial Narrow" pitchFamily="34" charset="0"/>
          </a:endParaRPr>
        </a:p>
      </xdr:txBody>
    </xdr:sp>
    <xdr:clientData/>
  </xdr:twoCellAnchor>
  <xdr:twoCellAnchor>
    <xdr:from>
      <xdr:col>8</xdr:col>
      <xdr:colOff>258535</xdr:colOff>
      <xdr:row>11</xdr:row>
      <xdr:rowOff>258536</xdr:rowOff>
    </xdr:from>
    <xdr:to>
      <xdr:col>11</xdr:col>
      <xdr:colOff>476249</xdr:colOff>
      <xdr:row>13</xdr:row>
      <xdr:rowOff>54428</xdr:rowOff>
    </xdr:to>
    <xdr:sp macro="" textlink="">
      <xdr:nvSpPr>
        <xdr:cNvPr id="65" name="Rectangle 64"/>
        <xdr:cNvSpPr/>
      </xdr:nvSpPr>
      <xdr:spPr>
        <a:xfrm>
          <a:off x="6354535" y="2476500"/>
          <a:ext cx="2503714" cy="2993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0000FF"/>
              </a:solidFill>
              <a:latin typeface="Arial Narrow" pitchFamily="34" charset="0"/>
            </a:rPr>
            <a:t>ASER de</a:t>
          </a:r>
          <a:r>
            <a:rPr lang="fr-FR" sz="1400" b="1" baseline="0">
              <a:solidFill>
                <a:srgbClr val="0000FF"/>
              </a:solidFill>
              <a:latin typeface="Arial Narrow" pitchFamily="34" charset="0"/>
            </a:rPr>
            <a:t> La Fontaine COLETTE</a:t>
          </a:r>
          <a:endParaRPr lang="fr-FR" sz="1400" b="1">
            <a:solidFill>
              <a:srgbClr val="0000FF"/>
            </a:solidFill>
            <a:latin typeface="Arial Narrow" pitchFamily="34" charset="0"/>
          </a:endParaRPr>
        </a:p>
      </xdr:txBody>
    </xdr:sp>
    <xdr:clientData/>
  </xdr:twoCellAnchor>
  <xdr:twoCellAnchor>
    <xdr:from>
      <xdr:col>3</xdr:col>
      <xdr:colOff>748393</xdr:colOff>
      <xdr:row>8</xdr:row>
      <xdr:rowOff>0</xdr:rowOff>
    </xdr:from>
    <xdr:to>
      <xdr:col>7</xdr:col>
      <xdr:colOff>557893</xdr:colOff>
      <xdr:row>9</xdr:row>
      <xdr:rowOff>95250</xdr:rowOff>
    </xdr:to>
    <xdr:sp macro="" textlink="">
      <xdr:nvSpPr>
        <xdr:cNvPr id="66" name="Rectangle 65"/>
        <xdr:cNvSpPr/>
      </xdr:nvSpPr>
      <xdr:spPr>
        <a:xfrm>
          <a:off x="3034393" y="1592036"/>
          <a:ext cx="2857500" cy="2993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0000FF"/>
              </a:solidFill>
              <a:latin typeface="Arial Narrow" pitchFamily="34" charset="0"/>
            </a:rPr>
            <a:t>ASER de</a:t>
          </a:r>
          <a:r>
            <a:rPr lang="fr-FR" sz="1400" b="1" baseline="0">
              <a:solidFill>
                <a:srgbClr val="0000FF"/>
              </a:solidFill>
              <a:latin typeface="Arial Narrow" pitchFamily="34" charset="0"/>
            </a:rPr>
            <a:t>  Ste Maure de TOURAINE</a:t>
          </a:r>
          <a:endParaRPr lang="fr-FR" sz="1400" b="1">
            <a:solidFill>
              <a:srgbClr val="0000FF"/>
            </a:solidFill>
            <a:latin typeface="Arial Narrow" pitchFamily="34" charset="0"/>
          </a:endParaRPr>
        </a:p>
      </xdr:txBody>
    </xdr:sp>
    <xdr:clientData/>
  </xdr:twoCellAnchor>
  <xdr:twoCellAnchor editAs="oneCell">
    <xdr:from>
      <xdr:col>13</xdr:col>
      <xdr:colOff>612321</xdr:colOff>
      <xdr:row>19</xdr:row>
      <xdr:rowOff>122466</xdr:rowOff>
    </xdr:from>
    <xdr:to>
      <xdr:col>14</xdr:col>
      <xdr:colOff>246321</xdr:colOff>
      <xdr:row>22</xdr:row>
      <xdr:rowOff>144451</xdr:rowOff>
    </xdr:to>
    <xdr:pic>
      <xdr:nvPicPr>
        <xdr:cNvPr id="67" name="imgSc45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3496467" flipH="1">
          <a:off x="10351542" y="4425816"/>
          <a:ext cx="729557" cy="39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612325</xdr:colOff>
      <xdr:row>29</xdr:row>
      <xdr:rowOff>108857</xdr:rowOff>
    </xdr:from>
    <xdr:to>
      <xdr:col>14</xdr:col>
      <xdr:colOff>639541</xdr:colOff>
      <xdr:row>33</xdr:row>
      <xdr:rowOff>17688</xdr:rowOff>
    </xdr:to>
    <xdr:cxnSp macro="">
      <xdr:nvCxnSpPr>
        <xdr:cNvPr id="95" name="Connecteur droit 94"/>
        <xdr:cNvCxnSpPr/>
      </xdr:nvCxnSpPr>
      <xdr:spPr>
        <a:xfrm flipH="1">
          <a:off x="10518325" y="6653893"/>
          <a:ext cx="789216" cy="888545"/>
        </a:xfrm>
        <a:prstGeom prst="line">
          <a:avLst/>
        </a:prstGeom>
        <a:ln w="127000">
          <a:solidFill>
            <a:srgbClr val="385D8A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163290</xdr:colOff>
      <xdr:row>32</xdr:row>
      <xdr:rowOff>190499</xdr:rowOff>
    </xdr:from>
    <xdr:to>
      <xdr:col>13</xdr:col>
      <xdr:colOff>707577</xdr:colOff>
      <xdr:row>35</xdr:row>
      <xdr:rowOff>163284</xdr:rowOff>
    </xdr:to>
    <xdr:cxnSp macro="">
      <xdr:nvCxnSpPr>
        <xdr:cNvPr id="102" name="Connecteur droit 101"/>
        <xdr:cNvCxnSpPr/>
      </xdr:nvCxnSpPr>
      <xdr:spPr>
        <a:xfrm flipH="1">
          <a:off x="9307290" y="7470320"/>
          <a:ext cx="1306287" cy="762000"/>
        </a:xfrm>
        <a:prstGeom prst="line">
          <a:avLst/>
        </a:prstGeom>
        <a:ln w="127000">
          <a:solidFill>
            <a:srgbClr val="385D8A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81646</xdr:colOff>
      <xdr:row>32</xdr:row>
      <xdr:rowOff>40821</xdr:rowOff>
    </xdr:from>
    <xdr:to>
      <xdr:col>13</xdr:col>
      <xdr:colOff>625933</xdr:colOff>
      <xdr:row>35</xdr:row>
      <xdr:rowOff>13606</xdr:rowOff>
    </xdr:to>
    <xdr:cxnSp macro="">
      <xdr:nvCxnSpPr>
        <xdr:cNvPr id="105" name="Connecteur droit 104"/>
        <xdr:cNvCxnSpPr/>
      </xdr:nvCxnSpPr>
      <xdr:spPr>
        <a:xfrm flipH="1">
          <a:off x="9225646" y="7320642"/>
          <a:ext cx="1306287" cy="762000"/>
        </a:xfrm>
        <a:prstGeom prst="line">
          <a:avLst/>
        </a:prstGeom>
        <a:ln w="127000">
          <a:solidFill>
            <a:srgbClr val="385D8A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544286</xdr:colOff>
      <xdr:row>28</xdr:row>
      <xdr:rowOff>176891</xdr:rowOff>
    </xdr:from>
    <xdr:to>
      <xdr:col>14</xdr:col>
      <xdr:colOff>571502</xdr:colOff>
      <xdr:row>32</xdr:row>
      <xdr:rowOff>95247</xdr:rowOff>
    </xdr:to>
    <xdr:cxnSp macro="">
      <xdr:nvCxnSpPr>
        <xdr:cNvPr id="118" name="Connecteur droit 117"/>
        <xdr:cNvCxnSpPr/>
      </xdr:nvCxnSpPr>
      <xdr:spPr>
        <a:xfrm flipH="1">
          <a:off x="10450286" y="6476998"/>
          <a:ext cx="789216" cy="898070"/>
        </a:xfrm>
        <a:prstGeom prst="line">
          <a:avLst/>
        </a:prstGeom>
        <a:ln w="127000">
          <a:solidFill>
            <a:srgbClr val="385D8A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568288</xdr:colOff>
      <xdr:row>23</xdr:row>
      <xdr:rowOff>168967</xdr:rowOff>
    </xdr:from>
    <xdr:to>
      <xdr:col>15</xdr:col>
      <xdr:colOff>10393</xdr:colOff>
      <xdr:row>28</xdr:row>
      <xdr:rowOff>135269</xdr:rowOff>
    </xdr:to>
    <xdr:cxnSp macro="[0]!Scénario60">
      <xdr:nvCxnSpPr>
        <xdr:cNvPr id="81" name="Connecteur droit 80"/>
        <xdr:cNvCxnSpPr/>
      </xdr:nvCxnSpPr>
      <xdr:spPr>
        <a:xfrm>
          <a:off x="11236288" y="5326074"/>
          <a:ext cx="204105" cy="1109302"/>
        </a:xfrm>
        <a:prstGeom prst="line">
          <a:avLst/>
        </a:prstGeom>
        <a:ln w="1270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326573</xdr:colOff>
      <xdr:row>19</xdr:row>
      <xdr:rowOff>185693</xdr:rowOff>
    </xdr:from>
    <xdr:to>
      <xdr:col>2</xdr:col>
      <xdr:colOff>449037</xdr:colOff>
      <xdr:row>21</xdr:row>
      <xdr:rowOff>2718</xdr:rowOff>
    </xdr:to>
    <xdr:sp macro="" textlink="">
      <xdr:nvSpPr>
        <xdr:cNvPr id="5" name="Rectangle 4"/>
        <xdr:cNvSpPr/>
      </xdr:nvSpPr>
      <xdr:spPr>
        <a:xfrm>
          <a:off x="1088573" y="4417514"/>
          <a:ext cx="884464" cy="30688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103 + 889</a:t>
          </a:r>
        </a:p>
      </xdr:txBody>
    </xdr:sp>
    <xdr:clientData/>
  </xdr:twoCellAnchor>
  <xdr:twoCellAnchor>
    <xdr:from>
      <xdr:col>16</xdr:col>
      <xdr:colOff>346580</xdr:colOff>
      <xdr:row>28</xdr:row>
      <xdr:rowOff>214029</xdr:rowOff>
    </xdr:from>
    <xdr:to>
      <xdr:col>17</xdr:col>
      <xdr:colOff>686757</xdr:colOff>
      <xdr:row>30</xdr:row>
      <xdr:rowOff>31520</xdr:rowOff>
    </xdr:to>
    <xdr:pic>
      <xdr:nvPicPr>
        <xdr:cNvPr id="7" name="Picture 343" descr="Cofiroute_4c copi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38580" y="6636600"/>
          <a:ext cx="1102177" cy="307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</xdr:col>
      <xdr:colOff>550687</xdr:colOff>
      <xdr:row>37</xdr:row>
      <xdr:rowOff>54428</xdr:rowOff>
    </xdr:from>
    <xdr:to>
      <xdr:col>18</xdr:col>
      <xdr:colOff>217713</xdr:colOff>
      <xdr:row>38</xdr:row>
      <xdr:rowOff>164712</xdr:rowOff>
    </xdr:to>
    <xdr:sp macro="" textlink="">
      <xdr:nvSpPr>
        <xdr:cNvPr id="13" name="Pentagone 12"/>
        <xdr:cNvSpPr/>
      </xdr:nvSpPr>
      <xdr:spPr>
        <a:xfrm rot="10800000" flipV="1">
          <a:off x="12742687" y="8735785"/>
          <a:ext cx="1191026" cy="355213"/>
        </a:xfrm>
        <a:prstGeom prst="homePlat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 b="1" u="sng">
              <a:solidFill>
                <a:srgbClr val="FFFF00"/>
              </a:solidFill>
              <a:latin typeface="Arial Narrow" pitchFamily="34" charset="0"/>
            </a:rPr>
            <a:t>A71 S2</a:t>
          </a:r>
        </a:p>
      </xdr:txBody>
    </xdr:sp>
    <xdr:clientData/>
  </xdr:twoCellAnchor>
  <xdr:twoCellAnchor>
    <xdr:from>
      <xdr:col>1</xdr:col>
      <xdr:colOff>746012</xdr:colOff>
      <xdr:row>4</xdr:row>
      <xdr:rowOff>10313</xdr:rowOff>
    </xdr:from>
    <xdr:to>
      <xdr:col>3</xdr:col>
      <xdr:colOff>393587</xdr:colOff>
      <xdr:row>6</xdr:row>
      <xdr:rowOff>143744</xdr:rowOff>
    </xdr:to>
    <xdr:grpSp>
      <xdr:nvGrpSpPr>
        <xdr:cNvPr id="16" name="Groupe 15">
          <a:hlinkClick xmlns:r="http://schemas.openxmlformats.org/officeDocument/2006/relationships" r:id="rId2"/>
        </xdr:cNvPr>
        <xdr:cNvGrpSpPr/>
      </xdr:nvGrpSpPr>
      <xdr:grpSpPr>
        <a:xfrm>
          <a:off x="1508012" y="908384"/>
          <a:ext cx="1171575" cy="555253"/>
          <a:chOff x="10429875" y="590549"/>
          <a:chExt cx="1171575" cy="504825"/>
        </a:xfrm>
      </xdr:grpSpPr>
      <xdr:sp macro="" textlink="">
        <xdr:nvSpPr>
          <xdr:cNvPr id="17" name="Multiplier 16"/>
          <xdr:cNvSpPr/>
        </xdr:nvSpPr>
        <xdr:spPr>
          <a:xfrm>
            <a:off x="10429875" y="590549"/>
            <a:ext cx="466725" cy="504825"/>
          </a:xfrm>
          <a:prstGeom prst="mathMultiply">
            <a:avLst/>
          </a:prstGeom>
          <a:solidFill>
            <a:srgbClr val="FF0000"/>
          </a:solidFill>
          <a:ln w="63500">
            <a:solidFill>
              <a:srgbClr val="C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8" name="Rectangle 17"/>
          <xdr:cNvSpPr/>
        </xdr:nvSpPr>
        <xdr:spPr>
          <a:xfrm>
            <a:off x="10620375" y="600075"/>
            <a:ext cx="981075" cy="4762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r"/>
            <a:r>
              <a:rPr lang="fr-FR" sz="1800" b="1" u="sng">
                <a:solidFill>
                  <a:srgbClr val="C00000"/>
                </a:solidFill>
                <a:latin typeface="Arial Narrow" pitchFamily="34" charset="0"/>
              </a:rPr>
              <a:t>Fermé</a:t>
            </a:r>
          </a:p>
        </xdr:txBody>
      </xdr:sp>
    </xdr:grpSp>
    <xdr:clientData/>
  </xdr:twoCellAnchor>
  <xdr:twoCellAnchor>
    <xdr:from>
      <xdr:col>1</xdr:col>
      <xdr:colOff>348183</xdr:colOff>
      <xdr:row>0</xdr:row>
      <xdr:rowOff>28877</xdr:rowOff>
    </xdr:from>
    <xdr:to>
      <xdr:col>8</xdr:col>
      <xdr:colOff>449040</xdr:colOff>
      <xdr:row>4</xdr:row>
      <xdr:rowOff>93360</xdr:rowOff>
    </xdr:to>
    <xdr:grpSp>
      <xdr:nvGrpSpPr>
        <xdr:cNvPr id="19" name="Groupe 18"/>
        <xdr:cNvGrpSpPr/>
      </xdr:nvGrpSpPr>
      <xdr:grpSpPr>
        <a:xfrm>
          <a:off x="1110183" y="28877"/>
          <a:ext cx="5434857" cy="962554"/>
          <a:chOff x="-218499" y="-8866007"/>
          <a:chExt cx="5334000" cy="796603"/>
        </a:xfrm>
      </xdr:grpSpPr>
      <xdr:pic>
        <xdr:nvPicPr>
          <xdr:cNvPr id="20" name="Picture 343" descr="Cofiroute_4c copie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065911" y="-8378779"/>
            <a:ext cx="1201963" cy="3093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1" name="Rectangle 20"/>
          <xdr:cNvSpPr/>
        </xdr:nvSpPr>
        <xdr:spPr>
          <a:xfrm>
            <a:off x="-218499" y="-8866007"/>
            <a:ext cx="5334000" cy="444653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4000" b="1" u="none">
                <a:solidFill>
                  <a:srgbClr val="C00000"/>
                </a:solidFill>
                <a:latin typeface="Arial Narrow" pitchFamily="34" charset="0"/>
              </a:rPr>
              <a:t>M</a:t>
            </a:r>
            <a:r>
              <a:rPr lang="fr-FR" sz="1600" b="1" u="none">
                <a:solidFill>
                  <a:srgbClr val="0000FF"/>
                </a:solidFill>
                <a:latin typeface="Arial Narrow" pitchFamily="34" charset="0"/>
              </a:rPr>
              <a:t>oyen</a:t>
            </a:r>
            <a:r>
              <a:rPr lang="fr-FR" sz="1600" b="1" u="none" baseline="0">
                <a:solidFill>
                  <a:srgbClr val="0000FF"/>
                </a:solidFill>
                <a:latin typeface="Arial Narrow" pitchFamily="34" charset="0"/>
              </a:rPr>
              <a:t> d'aide à la Gestion d'Evènements Contre Sens</a:t>
            </a:r>
            <a:endParaRPr lang="fr-FR" sz="1600" b="1" u="none">
              <a:solidFill>
                <a:srgbClr val="0000FF"/>
              </a:solidFill>
              <a:latin typeface="Arial Narrow" pitchFamily="34" charset="0"/>
            </a:endParaRPr>
          </a:p>
        </xdr:txBody>
      </xdr:sp>
    </xdr:grpSp>
    <xdr:clientData/>
  </xdr:twoCellAnchor>
  <xdr:twoCellAnchor>
    <xdr:from>
      <xdr:col>12</xdr:col>
      <xdr:colOff>68035</xdr:colOff>
      <xdr:row>6</xdr:row>
      <xdr:rowOff>95255</xdr:rowOff>
    </xdr:from>
    <xdr:to>
      <xdr:col>13</xdr:col>
      <xdr:colOff>585224</xdr:colOff>
      <xdr:row>8</xdr:row>
      <xdr:rowOff>54999</xdr:rowOff>
    </xdr:to>
    <xdr:sp macro="" textlink="">
      <xdr:nvSpPr>
        <xdr:cNvPr id="46" name="Pentagone 45"/>
        <xdr:cNvSpPr/>
      </xdr:nvSpPr>
      <xdr:spPr>
        <a:xfrm>
          <a:off x="9212035" y="1415148"/>
          <a:ext cx="1279189" cy="340744"/>
        </a:xfrm>
        <a:prstGeom prst="homePlat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 b="1" u="sng">
              <a:solidFill>
                <a:srgbClr val="FFFF00"/>
              </a:solidFill>
              <a:latin typeface="Arial Narrow" pitchFamily="34" charset="0"/>
            </a:rPr>
            <a:t>A71 S1</a:t>
          </a:r>
        </a:p>
      </xdr:txBody>
    </xdr:sp>
    <xdr:clientData/>
  </xdr:twoCellAnchor>
  <xdr:twoCellAnchor>
    <xdr:from>
      <xdr:col>8</xdr:col>
      <xdr:colOff>707567</xdr:colOff>
      <xdr:row>23</xdr:row>
      <xdr:rowOff>217711</xdr:rowOff>
    </xdr:from>
    <xdr:to>
      <xdr:col>9</xdr:col>
      <xdr:colOff>80038</xdr:colOff>
      <xdr:row>24</xdr:row>
      <xdr:rowOff>105013</xdr:rowOff>
    </xdr:to>
    <xdr:sp macro="" textlink="">
      <xdr:nvSpPr>
        <xdr:cNvPr id="57" name="Organigramme : Connecteur 56"/>
        <xdr:cNvSpPr/>
      </xdr:nvSpPr>
      <xdr:spPr>
        <a:xfrm>
          <a:off x="6803567" y="5415640"/>
          <a:ext cx="134471" cy="132230"/>
        </a:xfrm>
        <a:prstGeom prst="flowChartConnector">
          <a:avLst/>
        </a:prstGeom>
        <a:solidFill>
          <a:srgbClr val="0000FF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693943</xdr:colOff>
      <xdr:row>21</xdr:row>
      <xdr:rowOff>40814</xdr:rowOff>
    </xdr:from>
    <xdr:to>
      <xdr:col>5</xdr:col>
      <xdr:colOff>66414</xdr:colOff>
      <xdr:row>21</xdr:row>
      <xdr:rowOff>173044</xdr:rowOff>
    </xdr:to>
    <xdr:sp macro="" textlink="">
      <xdr:nvSpPr>
        <xdr:cNvPr id="58" name="Organigramme : Connecteur 57"/>
        <xdr:cNvSpPr/>
      </xdr:nvSpPr>
      <xdr:spPr>
        <a:xfrm>
          <a:off x="2979943" y="4748885"/>
          <a:ext cx="134471" cy="132230"/>
        </a:xfrm>
        <a:prstGeom prst="flowChartConnector">
          <a:avLst/>
        </a:prstGeom>
        <a:solidFill>
          <a:srgbClr val="0000FF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463446</xdr:colOff>
      <xdr:row>23</xdr:row>
      <xdr:rowOff>85623</xdr:rowOff>
    </xdr:from>
    <xdr:to>
      <xdr:col>1</xdr:col>
      <xdr:colOff>681158</xdr:colOff>
      <xdr:row>23</xdr:row>
      <xdr:rowOff>85623</xdr:rowOff>
    </xdr:to>
    <xdr:cxnSp macro="">
      <xdr:nvCxnSpPr>
        <xdr:cNvPr id="79" name="Connecteur droit 78"/>
        <xdr:cNvCxnSpPr/>
      </xdr:nvCxnSpPr>
      <xdr:spPr>
        <a:xfrm>
          <a:off x="463446" y="5242730"/>
          <a:ext cx="979712" cy="0"/>
        </a:xfrm>
        <a:prstGeom prst="line">
          <a:avLst/>
        </a:prstGeom>
        <a:ln w="127000">
          <a:solidFill>
            <a:srgbClr val="385D8A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802</xdr:colOff>
      <xdr:row>21</xdr:row>
      <xdr:rowOff>33595</xdr:rowOff>
    </xdr:from>
    <xdr:to>
      <xdr:col>2</xdr:col>
      <xdr:colOff>802</xdr:colOff>
      <xdr:row>25</xdr:row>
      <xdr:rowOff>186476</xdr:rowOff>
    </xdr:to>
    <xdr:cxnSp macro="">
      <xdr:nvCxnSpPr>
        <xdr:cNvPr id="84" name="Connecteur droit 83"/>
        <xdr:cNvCxnSpPr/>
      </xdr:nvCxnSpPr>
      <xdr:spPr>
        <a:xfrm>
          <a:off x="1524802" y="4755274"/>
          <a:ext cx="0" cy="1118988"/>
        </a:xfrm>
        <a:prstGeom prst="line">
          <a:avLst/>
        </a:prstGeom>
        <a:ln w="63500">
          <a:solidFill>
            <a:schemeClr val="accent3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12010</xdr:colOff>
      <xdr:row>20</xdr:row>
      <xdr:rowOff>47204</xdr:rowOff>
    </xdr:from>
    <xdr:to>
      <xdr:col>4</xdr:col>
      <xdr:colOff>12010</xdr:colOff>
      <xdr:row>24</xdr:row>
      <xdr:rowOff>200086</xdr:rowOff>
    </xdr:to>
    <xdr:cxnSp macro="">
      <xdr:nvCxnSpPr>
        <xdr:cNvPr id="91" name="Connecteur droit 90"/>
        <xdr:cNvCxnSpPr/>
      </xdr:nvCxnSpPr>
      <xdr:spPr>
        <a:xfrm>
          <a:off x="2298010" y="4523954"/>
          <a:ext cx="0" cy="1118989"/>
        </a:xfrm>
        <a:prstGeom prst="line">
          <a:avLst/>
        </a:prstGeom>
        <a:ln w="63500">
          <a:solidFill>
            <a:schemeClr val="accent3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721976</xdr:colOff>
      <xdr:row>21</xdr:row>
      <xdr:rowOff>47201</xdr:rowOff>
    </xdr:from>
    <xdr:to>
      <xdr:col>5</xdr:col>
      <xdr:colOff>721976</xdr:colOff>
      <xdr:row>25</xdr:row>
      <xdr:rowOff>200082</xdr:rowOff>
    </xdr:to>
    <xdr:cxnSp macro="">
      <xdr:nvCxnSpPr>
        <xdr:cNvPr id="103" name="Connecteur droit 102"/>
        <xdr:cNvCxnSpPr/>
      </xdr:nvCxnSpPr>
      <xdr:spPr>
        <a:xfrm>
          <a:off x="3769976" y="4755272"/>
          <a:ext cx="0" cy="1118989"/>
        </a:xfrm>
        <a:prstGeom prst="line">
          <a:avLst/>
        </a:prstGeom>
        <a:ln w="63500">
          <a:solidFill>
            <a:schemeClr val="accent3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5596</xdr:colOff>
      <xdr:row>23</xdr:row>
      <xdr:rowOff>81643</xdr:rowOff>
    </xdr:from>
    <xdr:to>
      <xdr:col>7</xdr:col>
      <xdr:colOff>693965</xdr:colOff>
      <xdr:row>23</xdr:row>
      <xdr:rowOff>85623</xdr:rowOff>
    </xdr:to>
    <xdr:cxnSp macro="[0]!Scénario79">
      <xdr:nvCxnSpPr>
        <xdr:cNvPr id="110" name="Connecteur droit 109"/>
        <xdr:cNvCxnSpPr/>
      </xdr:nvCxnSpPr>
      <xdr:spPr>
        <a:xfrm flipV="1">
          <a:off x="4577596" y="5238750"/>
          <a:ext cx="1450369" cy="3980"/>
        </a:xfrm>
        <a:prstGeom prst="line">
          <a:avLst/>
        </a:prstGeom>
        <a:ln w="1270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751589</xdr:colOff>
      <xdr:row>20</xdr:row>
      <xdr:rowOff>33597</xdr:rowOff>
    </xdr:from>
    <xdr:to>
      <xdr:col>7</xdr:col>
      <xdr:colOff>751589</xdr:colOff>
      <xdr:row>24</xdr:row>
      <xdr:rowOff>186479</xdr:rowOff>
    </xdr:to>
    <xdr:cxnSp macro="">
      <xdr:nvCxnSpPr>
        <xdr:cNvPr id="111" name="Connecteur droit 110"/>
        <xdr:cNvCxnSpPr/>
      </xdr:nvCxnSpPr>
      <xdr:spPr>
        <a:xfrm>
          <a:off x="5323589" y="4496740"/>
          <a:ext cx="0" cy="1118989"/>
        </a:xfrm>
        <a:prstGeom prst="line">
          <a:avLst/>
        </a:prstGeom>
        <a:ln w="63500">
          <a:solidFill>
            <a:schemeClr val="accent3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81643</xdr:colOff>
      <xdr:row>22</xdr:row>
      <xdr:rowOff>119241</xdr:rowOff>
    </xdr:from>
    <xdr:to>
      <xdr:col>11</xdr:col>
      <xdr:colOff>685947</xdr:colOff>
      <xdr:row>22</xdr:row>
      <xdr:rowOff>122464</xdr:rowOff>
    </xdr:to>
    <xdr:cxnSp macro="[0]!Scénario84">
      <xdr:nvCxnSpPr>
        <xdr:cNvPr id="117" name="Connecteur droit 116"/>
        <xdr:cNvCxnSpPr/>
      </xdr:nvCxnSpPr>
      <xdr:spPr>
        <a:xfrm flipV="1">
          <a:off x="6939643" y="5058634"/>
          <a:ext cx="1366304" cy="3223"/>
        </a:xfrm>
        <a:prstGeom prst="line">
          <a:avLst/>
        </a:prstGeom>
        <a:ln w="1270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751582</xdr:colOff>
      <xdr:row>20</xdr:row>
      <xdr:rowOff>33597</xdr:rowOff>
    </xdr:from>
    <xdr:to>
      <xdr:col>11</xdr:col>
      <xdr:colOff>751582</xdr:colOff>
      <xdr:row>24</xdr:row>
      <xdr:rowOff>186479</xdr:rowOff>
    </xdr:to>
    <xdr:cxnSp macro="">
      <xdr:nvCxnSpPr>
        <xdr:cNvPr id="119" name="Connecteur droit 118"/>
        <xdr:cNvCxnSpPr/>
      </xdr:nvCxnSpPr>
      <xdr:spPr>
        <a:xfrm>
          <a:off x="8371582" y="4496740"/>
          <a:ext cx="0" cy="1118989"/>
        </a:xfrm>
        <a:prstGeom prst="line">
          <a:avLst/>
        </a:prstGeom>
        <a:ln w="63500">
          <a:solidFill>
            <a:schemeClr val="accent3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73628</xdr:colOff>
      <xdr:row>22</xdr:row>
      <xdr:rowOff>132848</xdr:rowOff>
    </xdr:from>
    <xdr:to>
      <xdr:col>14</xdr:col>
      <xdr:colOff>87233</xdr:colOff>
      <xdr:row>22</xdr:row>
      <xdr:rowOff>132848</xdr:rowOff>
    </xdr:to>
    <xdr:cxnSp macro="[0]!Scénario86">
      <xdr:nvCxnSpPr>
        <xdr:cNvPr id="122" name="Connecteur droit 121"/>
        <xdr:cNvCxnSpPr/>
      </xdr:nvCxnSpPr>
      <xdr:spPr>
        <a:xfrm>
          <a:off x="8455628" y="5058634"/>
          <a:ext cx="1537605" cy="0"/>
        </a:xfrm>
        <a:prstGeom prst="line">
          <a:avLst/>
        </a:prstGeom>
        <a:ln w="1270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73626</xdr:colOff>
      <xdr:row>23</xdr:row>
      <xdr:rowOff>99230</xdr:rowOff>
    </xdr:from>
    <xdr:to>
      <xdr:col>14</xdr:col>
      <xdr:colOff>87231</xdr:colOff>
      <xdr:row>23</xdr:row>
      <xdr:rowOff>99230</xdr:rowOff>
    </xdr:to>
    <xdr:cxnSp macro="[0]!Scénario85">
      <xdr:nvCxnSpPr>
        <xdr:cNvPr id="123" name="Connecteur droit 122"/>
        <xdr:cNvCxnSpPr/>
      </xdr:nvCxnSpPr>
      <xdr:spPr>
        <a:xfrm>
          <a:off x="9217626" y="5256337"/>
          <a:ext cx="1537605" cy="0"/>
        </a:xfrm>
        <a:prstGeom prst="line">
          <a:avLst/>
        </a:prstGeom>
        <a:ln w="1270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68036</xdr:colOff>
      <xdr:row>15</xdr:row>
      <xdr:rowOff>13607</xdr:rowOff>
    </xdr:from>
    <xdr:to>
      <xdr:col>15</xdr:col>
      <xdr:colOff>167282</xdr:colOff>
      <xdr:row>15</xdr:row>
      <xdr:rowOff>16085</xdr:rowOff>
    </xdr:to>
    <xdr:cxnSp macro="">
      <xdr:nvCxnSpPr>
        <xdr:cNvPr id="68" name="Connecteur droit 67"/>
        <xdr:cNvCxnSpPr/>
      </xdr:nvCxnSpPr>
      <xdr:spPr>
        <a:xfrm flipH="1" flipV="1">
          <a:off x="9974036" y="3279321"/>
          <a:ext cx="1623246" cy="2478"/>
        </a:xfrm>
        <a:prstGeom prst="line">
          <a:avLst/>
        </a:prstGeom>
        <a:ln w="63500"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9</xdr:row>
      <xdr:rowOff>68036</xdr:rowOff>
    </xdr:from>
    <xdr:to>
      <xdr:col>15</xdr:col>
      <xdr:colOff>585107</xdr:colOff>
      <xdr:row>9</xdr:row>
      <xdr:rowOff>81643</xdr:rowOff>
    </xdr:to>
    <xdr:cxnSp macro="">
      <xdr:nvCxnSpPr>
        <xdr:cNvPr id="69" name="Connecteur droit 68"/>
        <xdr:cNvCxnSpPr/>
      </xdr:nvCxnSpPr>
      <xdr:spPr>
        <a:xfrm flipH="1">
          <a:off x="10668000" y="1959429"/>
          <a:ext cx="1347107" cy="13607"/>
        </a:xfrm>
        <a:prstGeom prst="line">
          <a:avLst/>
        </a:prstGeom>
        <a:ln w="63500"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477051</xdr:colOff>
      <xdr:row>22</xdr:row>
      <xdr:rowOff>123316</xdr:rowOff>
    </xdr:from>
    <xdr:to>
      <xdr:col>1</xdr:col>
      <xdr:colOff>694763</xdr:colOff>
      <xdr:row>22</xdr:row>
      <xdr:rowOff>123316</xdr:rowOff>
    </xdr:to>
    <xdr:cxnSp macro="">
      <xdr:nvCxnSpPr>
        <xdr:cNvPr id="73" name="Connecteur droit 72"/>
        <xdr:cNvCxnSpPr/>
      </xdr:nvCxnSpPr>
      <xdr:spPr>
        <a:xfrm>
          <a:off x="477051" y="5076316"/>
          <a:ext cx="979712" cy="0"/>
        </a:xfrm>
        <a:prstGeom prst="line">
          <a:avLst/>
        </a:prstGeom>
        <a:ln w="127000">
          <a:solidFill>
            <a:srgbClr val="385D8A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377789</xdr:colOff>
      <xdr:row>24</xdr:row>
      <xdr:rowOff>10483</xdr:rowOff>
    </xdr:from>
    <xdr:to>
      <xdr:col>14</xdr:col>
      <xdr:colOff>581894</xdr:colOff>
      <xdr:row>28</xdr:row>
      <xdr:rowOff>189696</xdr:rowOff>
    </xdr:to>
    <xdr:cxnSp macro="[0]!Scénario59">
      <xdr:nvCxnSpPr>
        <xdr:cNvPr id="80" name="Connecteur droit 79"/>
        <xdr:cNvCxnSpPr/>
      </xdr:nvCxnSpPr>
      <xdr:spPr>
        <a:xfrm>
          <a:off x="10283789" y="5439733"/>
          <a:ext cx="204105" cy="1104499"/>
        </a:xfrm>
        <a:prstGeom prst="line">
          <a:avLst/>
        </a:prstGeom>
        <a:ln w="1270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214509</xdr:colOff>
      <xdr:row>21</xdr:row>
      <xdr:rowOff>132062</xdr:rowOff>
    </xdr:from>
    <xdr:to>
      <xdr:col>15</xdr:col>
      <xdr:colOff>78436</xdr:colOff>
      <xdr:row>24</xdr:row>
      <xdr:rowOff>27207</xdr:rowOff>
    </xdr:to>
    <xdr:sp macro="" textlink="">
      <xdr:nvSpPr>
        <xdr:cNvPr id="125" name="Rectangle 124"/>
        <xdr:cNvSpPr/>
      </xdr:nvSpPr>
      <xdr:spPr>
        <a:xfrm>
          <a:off x="10120509" y="4840133"/>
          <a:ext cx="625927" cy="616324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63221</xdr:colOff>
      <xdr:row>21</xdr:row>
      <xdr:rowOff>53608</xdr:rowOff>
    </xdr:from>
    <xdr:to>
      <xdr:col>15</xdr:col>
      <xdr:colOff>85631</xdr:colOff>
      <xdr:row>24</xdr:row>
      <xdr:rowOff>134765</xdr:rowOff>
    </xdr:to>
    <xdr:sp macro="" textlink="">
      <xdr:nvSpPr>
        <xdr:cNvPr id="126" name="Multiplier 125"/>
        <xdr:cNvSpPr/>
      </xdr:nvSpPr>
      <xdr:spPr>
        <a:xfrm>
          <a:off x="9969221" y="4761679"/>
          <a:ext cx="784410" cy="802336"/>
        </a:xfrm>
        <a:prstGeom prst="mathMultiply">
          <a:avLst/>
        </a:prstGeom>
        <a:solidFill>
          <a:srgbClr val="C00000"/>
        </a:solidFill>
        <a:ln>
          <a:solidFill>
            <a:srgbClr val="385D8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41624</xdr:colOff>
      <xdr:row>29</xdr:row>
      <xdr:rowOff>33617</xdr:rowOff>
    </xdr:from>
    <xdr:to>
      <xdr:col>15</xdr:col>
      <xdr:colOff>245729</xdr:colOff>
      <xdr:row>33</xdr:row>
      <xdr:rowOff>156801</xdr:rowOff>
    </xdr:to>
    <xdr:cxnSp macro="[0]!Scénario62">
      <xdr:nvCxnSpPr>
        <xdr:cNvPr id="96" name="Connecteur droit 95"/>
        <xdr:cNvCxnSpPr/>
      </xdr:nvCxnSpPr>
      <xdr:spPr>
        <a:xfrm>
          <a:off x="11471624" y="6578653"/>
          <a:ext cx="204105" cy="1102898"/>
        </a:xfrm>
        <a:prstGeom prst="line">
          <a:avLst/>
        </a:prstGeom>
        <a:ln w="1270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449036</xdr:colOff>
      <xdr:row>33</xdr:row>
      <xdr:rowOff>115181</xdr:rowOff>
    </xdr:from>
    <xdr:to>
      <xdr:col>16</xdr:col>
      <xdr:colOff>8008</xdr:colOff>
      <xdr:row>34</xdr:row>
      <xdr:rowOff>108857</xdr:rowOff>
    </xdr:to>
    <xdr:cxnSp macro="">
      <xdr:nvCxnSpPr>
        <xdr:cNvPr id="97" name="Connecteur droit 96"/>
        <xdr:cNvCxnSpPr/>
      </xdr:nvCxnSpPr>
      <xdr:spPr>
        <a:xfrm flipH="1">
          <a:off x="11117036" y="7762395"/>
          <a:ext cx="1082972" cy="238605"/>
        </a:xfrm>
        <a:prstGeom prst="line">
          <a:avLst/>
        </a:prstGeom>
        <a:ln w="63500"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613125</xdr:colOff>
      <xdr:row>29</xdr:row>
      <xdr:rowOff>74437</xdr:rowOff>
    </xdr:from>
    <xdr:to>
      <xdr:col>15</xdr:col>
      <xdr:colOff>55230</xdr:colOff>
      <xdr:row>33</xdr:row>
      <xdr:rowOff>197621</xdr:rowOff>
    </xdr:to>
    <xdr:cxnSp macro="[0]!Scénario61">
      <xdr:nvCxnSpPr>
        <xdr:cNvPr id="98" name="Connecteur droit 97"/>
        <xdr:cNvCxnSpPr/>
      </xdr:nvCxnSpPr>
      <xdr:spPr>
        <a:xfrm>
          <a:off x="10519125" y="6673901"/>
          <a:ext cx="204105" cy="1075684"/>
        </a:xfrm>
        <a:prstGeom prst="line">
          <a:avLst/>
        </a:prstGeom>
        <a:ln w="1270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77644</xdr:colOff>
      <xdr:row>34</xdr:row>
      <xdr:rowOff>78444</xdr:rowOff>
    </xdr:from>
    <xdr:to>
      <xdr:col>15</xdr:col>
      <xdr:colOff>537085</xdr:colOff>
      <xdr:row>45</xdr:row>
      <xdr:rowOff>0</xdr:rowOff>
    </xdr:to>
    <xdr:cxnSp macro="[0]!Scénario63">
      <xdr:nvCxnSpPr>
        <xdr:cNvPr id="99" name="Connecteur droit 98"/>
        <xdr:cNvCxnSpPr/>
      </xdr:nvCxnSpPr>
      <xdr:spPr>
        <a:xfrm>
          <a:off x="10745644" y="7861730"/>
          <a:ext cx="459441" cy="2493306"/>
        </a:xfrm>
        <a:prstGeom prst="line">
          <a:avLst/>
        </a:prstGeom>
        <a:ln w="1270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259339</xdr:colOff>
      <xdr:row>34</xdr:row>
      <xdr:rowOff>44825</xdr:rowOff>
    </xdr:from>
    <xdr:to>
      <xdr:col>15</xdr:col>
      <xdr:colOff>707571</xdr:colOff>
      <xdr:row>44</xdr:row>
      <xdr:rowOff>136071</xdr:rowOff>
    </xdr:to>
    <xdr:cxnSp macro="[0]!Scénario64">
      <xdr:nvCxnSpPr>
        <xdr:cNvPr id="100" name="Connecteur droit 99"/>
        <xdr:cNvCxnSpPr/>
      </xdr:nvCxnSpPr>
      <xdr:spPr>
        <a:xfrm>
          <a:off x="11689339" y="7841718"/>
          <a:ext cx="448232" cy="2390853"/>
        </a:xfrm>
        <a:prstGeom prst="line">
          <a:avLst/>
        </a:prstGeom>
        <a:ln w="1270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569902</xdr:colOff>
      <xdr:row>15</xdr:row>
      <xdr:rowOff>81643</xdr:rowOff>
    </xdr:from>
    <xdr:to>
      <xdr:col>14</xdr:col>
      <xdr:colOff>585107</xdr:colOff>
      <xdr:row>21</xdr:row>
      <xdr:rowOff>161687</xdr:rowOff>
    </xdr:to>
    <xdr:cxnSp macro="[0]!Scénario58">
      <xdr:nvCxnSpPr>
        <xdr:cNvPr id="104" name="Connecteur droit 103"/>
        <xdr:cNvCxnSpPr/>
      </xdr:nvCxnSpPr>
      <xdr:spPr>
        <a:xfrm flipH="1">
          <a:off x="11237902" y="3360964"/>
          <a:ext cx="15205" cy="1536009"/>
        </a:xfrm>
        <a:prstGeom prst="line">
          <a:avLst/>
        </a:prstGeom>
        <a:ln w="1270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360993</xdr:colOff>
      <xdr:row>15</xdr:row>
      <xdr:rowOff>81643</xdr:rowOff>
    </xdr:from>
    <xdr:to>
      <xdr:col>14</xdr:col>
      <xdr:colOff>367393</xdr:colOff>
      <xdr:row>21</xdr:row>
      <xdr:rowOff>145678</xdr:rowOff>
    </xdr:to>
    <xdr:cxnSp macro="[0]!Scénario57">
      <xdr:nvCxnSpPr>
        <xdr:cNvPr id="106" name="Connecteur droit 105"/>
        <xdr:cNvCxnSpPr/>
      </xdr:nvCxnSpPr>
      <xdr:spPr>
        <a:xfrm flipH="1">
          <a:off x="11028993" y="3347357"/>
          <a:ext cx="6400" cy="1520000"/>
        </a:xfrm>
        <a:prstGeom prst="line">
          <a:avLst/>
        </a:prstGeom>
        <a:ln w="1270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54429</xdr:colOff>
      <xdr:row>44</xdr:row>
      <xdr:rowOff>136867</xdr:rowOff>
    </xdr:from>
    <xdr:to>
      <xdr:col>16</xdr:col>
      <xdr:colOff>283353</xdr:colOff>
      <xdr:row>45</xdr:row>
      <xdr:rowOff>190500</xdr:rowOff>
    </xdr:to>
    <xdr:cxnSp macro="">
      <xdr:nvCxnSpPr>
        <xdr:cNvPr id="112" name="Connecteur droit 111"/>
        <xdr:cNvCxnSpPr/>
      </xdr:nvCxnSpPr>
      <xdr:spPr>
        <a:xfrm flipH="1">
          <a:off x="11484429" y="10423867"/>
          <a:ext cx="990924" cy="257740"/>
        </a:xfrm>
        <a:prstGeom prst="line">
          <a:avLst/>
        </a:prstGeom>
        <a:ln w="63500"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559495</xdr:colOff>
      <xdr:row>45</xdr:row>
      <xdr:rowOff>124940</xdr:rowOff>
    </xdr:from>
    <xdr:to>
      <xdr:col>16</xdr:col>
      <xdr:colOff>1600</xdr:colOff>
      <xdr:row>51</xdr:row>
      <xdr:rowOff>55944</xdr:rowOff>
    </xdr:to>
    <xdr:cxnSp macro="">
      <xdr:nvCxnSpPr>
        <xdr:cNvPr id="113" name="Connecteur droit 112"/>
        <xdr:cNvCxnSpPr/>
      </xdr:nvCxnSpPr>
      <xdr:spPr>
        <a:xfrm>
          <a:off x="11227495" y="10479976"/>
          <a:ext cx="204105" cy="1223682"/>
        </a:xfrm>
        <a:prstGeom prst="line">
          <a:avLst/>
        </a:prstGeom>
        <a:ln w="127000">
          <a:solidFill>
            <a:schemeClr val="tx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716378</xdr:colOff>
      <xdr:row>45</xdr:row>
      <xdr:rowOff>91323</xdr:rowOff>
    </xdr:from>
    <xdr:to>
      <xdr:col>16</xdr:col>
      <xdr:colOff>158483</xdr:colOff>
      <xdr:row>51</xdr:row>
      <xdr:rowOff>22327</xdr:rowOff>
    </xdr:to>
    <xdr:cxnSp macro="">
      <xdr:nvCxnSpPr>
        <xdr:cNvPr id="114" name="Connecteur droit 113"/>
        <xdr:cNvCxnSpPr/>
      </xdr:nvCxnSpPr>
      <xdr:spPr>
        <a:xfrm>
          <a:off x="11384378" y="10446359"/>
          <a:ext cx="204105" cy="1223682"/>
        </a:xfrm>
        <a:prstGeom prst="line">
          <a:avLst/>
        </a:prstGeom>
        <a:ln w="127000">
          <a:solidFill>
            <a:srgbClr val="385D8A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381000</xdr:colOff>
      <xdr:row>1</xdr:row>
      <xdr:rowOff>95250</xdr:rowOff>
    </xdr:from>
    <xdr:to>
      <xdr:col>14</xdr:col>
      <xdr:colOff>385805</xdr:colOff>
      <xdr:row>9</xdr:row>
      <xdr:rowOff>14400</xdr:rowOff>
    </xdr:to>
    <xdr:cxnSp macro="">
      <xdr:nvCxnSpPr>
        <xdr:cNvPr id="115" name="Connecteur droit 114"/>
        <xdr:cNvCxnSpPr/>
      </xdr:nvCxnSpPr>
      <xdr:spPr>
        <a:xfrm>
          <a:off x="11049000" y="299357"/>
          <a:ext cx="4805" cy="1620043"/>
        </a:xfrm>
        <a:prstGeom prst="line">
          <a:avLst/>
        </a:prstGeom>
        <a:ln w="127000">
          <a:solidFill>
            <a:schemeClr val="tx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553893</xdr:colOff>
      <xdr:row>1</xdr:row>
      <xdr:rowOff>95250</xdr:rowOff>
    </xdr:from>
    <xdr:to>
      <xdr:col>14</xdr:col>
      <xdr:colOff>557893</xdr:colOff>
      <xdr:row>9</xdr:row>
      <xdr:rowOff>14402</xdr:rowOff>
    </xdr:to>
    <xdr:cxnSp macro="[0]!Scénario54">
      <xdr:nvCxnSpPr>
        <xdr:cNvPr id="116" name="Connecteur droit 115"/>
        <xdr:cNvCxnSpPr/>
      </xdr:nvCxnSpPr>
      <xdr:spPr>
        <a:xfrm flipH="1">
          <a:off x="11221893" y="299357"/>
          <a:ext cx="4000" cy="1620045"/>
        </a:xfrm>
        <a:prstGeom prst="line">
          <a:avLst/>
        </a:prstGeom>
        <a:ln w="127000">
          <a:solidFill>
            <a:srgbClr val="385D8A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81643</xdr:colOff>
      <xdr:row>22</xdr:row>
      <xdr:rowOff>122464</xdr:rowOff>
    </xdr:from>
    <xdr:to>
      <xdr:col>5</xdr:col>
      <xdr:colOff>653138</xdr:colOff>
      <xdr:row>22</xdr:row>
      <xdr:rowOff>122464</xdr:rowOff>
    </xdr:to>
    <xdr:cxnSp macro="[0]!Scénario78">
      <xdr:nvCxnSpPr>
        <xdr:cNvPr id="131" name="Connecteur droit 130"/>
        <xdr:cNvCxnSpPr/>
      </xdr:nvCxnSpPr>
      <xdr:spPr>
        <a:xfrm>
          <a:off x="2367643" y="5061857"/>
          <a:ext cx="1333495" cy="0"/>
        </a:xfrm>
        <a:prstGeom prst="line">
          <a:avLst/>
        </a:prstGeom>
        <a:ln w="1270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95250</xdr:colOff>
      <xdr:row>23</xdr:row>
      <xdr:rowOff>81642</xdr:rowOff>
    </xdr:from>
    <xdr:to>
      <xdr:col>5</xdr:col>
      <xdr:colOff>652343</xdr:colOff>
      <xdr:row>23</xdr:row>
      <xdr:rowOff>81643</xdr:rowOff>
    </xdr:to>
    <xdr:cxnSp macro="[0]!Scénario77">
      <xdr:nvCxnSpPr>
        <xdr:cNvPr id="132" name="Connecteur droit 131"/>
        <xdr:cNvCxnSpPr/>
      </xdr:nvCxnSpPr>
      <xdr:spPr>
        <a:xfrm>
          <a:off x="3143250" y="5238749"/>
          <a:ext cx="1319093" cy="1"/>
        </a:xfrm>
        <a:prstGeom prst="line">
          <a:avLst/>
        </a:prstGeom>
        <a:ln w="1270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16805</xdr:colOff>
      <xdr:row>21</xdr:row>
      <xdr:rowOff>40822</xdr:rowOff>
    </xdr:from>
    <xdr:to>
      <xdr:col>10</xdr:col>
      <xdr:colOff>16805</xdr:colOff>
      <xdr:row>25</xdr:row>
      <xdr:rowOff>193703</xdr:rowOff>
    </xdr:to>
    <xdr:cxnSp macro="">
      <xdr:nvCxnSpPr>
        <xdr:cNvPr id="136" name="Connecteur droit 135"/>
        <xdr:cNvCxnSpPr/>
      </xdr:nvCxnSpPr>
      <xdr:spPr>
        <a:xfrm>
          <a:off x="6874805" y="4762501"/>
          <a:ext cx="0" cy="1118988"/>
        </a:xfrm>
        <a:prstGeom prst="line">
          <a:avLst/>
        </a:prstGeom>
        <a:ln w="63500">
          <a:solidFill>
            <a:schemeClr val="accent3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55223</xdr:colOff>
      <xdr:row>22</xdr:row>
      <xdr:rowOff>120062</xdr:rowOff>
    </xdr:from>
    <xdr:to>
      <xdr:col>9</xdr:col>
      <xdr:colOff>693964</xdr:colOff>
      <xdr:row>22</xdr:row>
      <xdr:rowOff>122464</xdr:rowOff>
    </xdr:to>
    <xdr:cxnSp macro="[0]!Scénario82">
      <xdr:nvCxnSpPr>
        <xdr:cNvPr id="137" name="Connecteur droit 136"/>
        <xdr:cNvCxnSpPr/>
      </xdr:nvCxnSpPr>
      <xdr:spPr>
        <a:xfrm>
          <a:off x="5389223" y="5059455"/>
          <a:ext cx="1400741" cy="2402"/>
        </a:xfrm>
        <a:prstGeom prst="line">
          <a:avLst/>
        </a:prstGeom>
        <a:ln w="1270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571500</xdr:colOff>
      <xdr:row>9</xdr:row>
      <xdr:rowOff>149673</xdr:rowOff>
    </xdr:from>
    <xdr:to>
      <xdr:col>14</xdr:col>
      <xdr:colOff>577905</xdr:colOff>
      <xdr:row>14</xdr:row>
      <xdr:rowOff>190500</xdr:rowOff>
    </xdr:to>
    <xdr:cxnSp macro="[0]!Scénario56">
      <xdr:nvCxnSpPr>
        <xdr:cNvPr id="139" name="Connecteur droit 138"/>
        <xdr:cNvCxnSpPr/>
      </xdr:nvCxnSpPr>
      <xdr:spPr>
        <a:xfrm flipH="1">
          <a:off x="11239500" y="2054673"/>
          <a:ext cx="6405" cy="1170220"/>
        </a:xfrm>
        <a:prstGeom prst="line">
          <a:avLst/>
        </a:prstGeom>
        <a:ln w="1270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381000</xdr:colOff>
      <xdr:row>9</xdr:row>
      <xdr:rowOff>136066</xdr:rowOff>
    </xdr:from>
    <xdr:to>
      <xdr:col>14</xdr:col>
      <xdr:colOff>387406</xdr:colOff>
      <xdr:row>14</xdr:row>
      <xdr:rowOff>190500</xdr:rowOff>
    </xdr:to>
    <xdr:cxnSp macro="[0]!Scénario55">
      <xdr:nvCxnSpPr>
        <xdr:cNvPr id="140" name="Connecteur droit 139"/>
        <xdr:cNvCxnSpPr/>
      </xdr:nvCxnSpPr>
      <xdr:spPr>
        <a:xfrm flipH="1">
          <a:off x="11049000" y="2013852"/>
          <a:ext cx="6406" cy="1197434"/>
        </a:xfrm>
        <a:prstGeom prst="line">
          <a:avLst/>
        </a:prstGeom>
        <a:ln w="1270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95250</xdr:colOff>
      <xdr:row>2</xdr:row>
      <xdr:rowOff>0</xdr:rowOff>
    </xdr:from>
    <xdr:to>
      <xdr:col>15</xdr:col>
      <xdr:colOff>190496</xdr:colOff>
      <xdr:row>2</xdr:row>
      <xdr:rowOff>3</xdr:rowOff>
    </xdr:to>
    <xdr:cxnSp macro="">
      <xdr:nvCxnSpPr>
        <xdr:cNvPr id="142" name="Connecteur droit 141"/>
        <xdr:cNvCxnSpPr/>
      </xdr:nvCxnSpPr>
      <xdr:spPr>
        <a:xfrm flipH="1">
          <a:off x="10001250" y="408214"/>
          <a:ext cx="1619246" cy="3"/>
        </a:xfrm>
        <a:prstGeom prst="line">
          <a:avLst/>
        </a:prstGeom>
        <a:ln w="635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761998</xdr:colOff>
      <xdr:row>22</xdr:row>
      <xdr:rowOff>122464</xdr:rowOff>
    </xdr:from>
    <xdr:to>
      <xdr:col>7</xdr:col>
      <xdr:colOff>688367</xdr:colOff>
      <xdr:row>22</xdr:row>
      <xdr:rowOff>126444</xdr:rowOff>
    </xdr:to>
    <xdr:cxnSp macro="[0]!Scénario80">
      <xdr:nvCxnSpPr>
        <xdr:cNvPr id="150" name="Connecteur droit 149"/>
        <xdr:cNvCxnSpPr/>
      </xdr:nvCxnSpPr>
      <xdr:spPr>
        <a:xfrm flipV="1">
          <a:off x="3809998" y="5048250"/>
          <a:ext cx="1450369" cy="3980"/>
        </a:xfrm>
        <a:prstGeom prst="line">
          <a:avLst/>
        </a:prstGeom>
        <a:ln w="1270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81642</xdr:colOff>
      <xdr:row>23</xdr:row>
      <xdr:rowOff>95249</xdr:rowOff>
    </xdr:from>
    <xdr:to>
      <xdr:col>11</xdr:col>
      <xdr:colOff>685946</xdr:colOff>
      <xdr:row>23</xdr:row>
      <xdr:rowOff>98472</xdr:rowOff>
    </xdr:to>
    <xdr:cxnSp macro="[0]!Scénario83">
      <xdr:nvCxnSpPr>
        <xdr:cNvPr id="151" name="Connecteur droit 150"/>
        <xdr:cNvCxnSpPr/>
      </xdr:nvCxnSpPr>
      <xdr:spPr>
        <a:xfrm flipV="1">
          <a:off x="7701642" y="5252356"/>
          <a:ext cx="1366304" cy="3223"/>
        </a:xfrm>
        <a:prstGeom prst="line">
          <a:avLst/>
        </a:prstGeom>
        <a:ln w="1270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54428</xdr:colOff>
      <xdr:row>23</xdr:row>
      <xdr:rowOff>81644</xdr:rowOff>
    </xdr:from>
    <xdr:to>
      <xdr:col>9</xdr:col>
      <xdr:colOff>693169</xdr:colOff>
      <xdr:row>23</xdr:row>
      <xdr:rowOff>84046</xdr:rowOff>
    </xdr:to>
    <xdr:cxnSp macro="[0]!Scénario81">
      <xdr:nvCxnSpPr>
        <xdr:cNvPr id="152" name="Connecteur droit 151"/>
        <xdr:cNvCxnSpPr/>
      </xdr:nvCxnSpPr>
      <xdr:spPr>
        <a:xfrm>
          <a:off x="6150428" y="5238751"/>
          <a:ext cx="1400741" cy="2402"/>
        </a:xfrm>
        <a:prstGeom prst="line">
          <a:avLst/>
        </a:prstGeom>
        <a:ln w="1270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68036</xdr:colOff>
      <xdr:row>22</xdr:row>
      <xdr:rowOff>122463</xdr:rowOff>
    </xdr:from>
    <xdr:to>
      <xdr:col>3</xdr:col>
      <xdr:colOff>707565</xdr:colOff>
      <xdr:row>22</xdr:row>
      <xdr:rowOff>122464</xdr:rowOff>
    </xdr:to>
    <xdr:cxnSp macro="[0]!Scénario76">
      <xdr:nvCxnSpPr>
        <xdr:cNvPr id="153" name="Connecteur droit 152"/>
        <xdr:cNvCxnSpPr/>
      </xdr:nvCxnSpPr>
      <xdr:spPr>
        <a:xfrm flipV="1">
          <a:off x="1592036" y="5061856"/>
          <a:ext cx="1401529" cy="1"/>
        </a:xfrm>
        <a:prstGeom prst="line">
          <a:avLst/>
        </a:prstGeom>
        <a:ln w="1270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68035</xdr:colOff>
      <xdr:row>23</xdr:row>
      <xdr:rowOff>95250</xdr:rowOff>
    </xdr:from>
    <xdr:to>
      <xdr:col>3</xdr:col>
      <xdr:colOff>693964</xdr:colOff>
      <xdr:row>23</xdr:row>
      <xdr:rowOff>95251</xdr:rowOff>
    </xdr:to>
    <xdr:cxnSp macro="[0]!Scénario75">
      <xdr:nvCxnSpPr>
        <xdr:cNvPr id="154" name="Connecteur droit 153"/>
        <xdr:cNvCxnSpPr/>
      </xdr:nvCxnSpPr>
      <xdr:spPr>
        <a:xfrm flipV="1">
          <a:off x="1592035" y="5252357"/>
          <a:ext cx="1387929" cy="1"/>
        </a:xfrm>
        <a:prstGeom prst="line">
          <a:avLst/>
        </a:prstGeom>
        <a:ln w="1270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340178</xdr:colOff>
      <xdr:row>24</xdr:row>
      <xdr:rowOff>176893</xdr:rowOff>
    </xdr:from>
    <xdr:to>
      <xdr:col>4</xdr:col>
      <xdr:colOff>462642</xdr:colOff>
      <xdr:row>25</xdr:row>
      <xdr:rowOff>238847</xdr:rowOff>
    </xdr:to>
    <xdr:sp macro="" textlink="">
      <xdr:nvSpPr>
        <xdr:cNvPr id="158" name="Rectangle 157"/>
        <xdr:cNvSpPr/>
      </xdr:nvSpPr>
      <xdr:spPr>
        <a:xfrm>
          <a:off x="2626178" y="5619750"/>
          <a:ext cx="884464" cy="30688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108 + 777</a:t>
          </a:r>
        </a:p>
      </xdr:txBody>
    </xdr:sp>
    <xdr:clientData/>
  </xdr:twoCellAnchor>
  <xdr:twoCellAnchor>
    <xdr:from>
      <xdr:col>5</xdr:col>
      <xdr:colOff>285750</xdr:colOff>
      <xdr:row>19</xdr:row>
      <xdr:rowOff>217713</xdr:rowOff>
    </xdr:from>
    <xdr:to>
      <xdr:col>6</xdr:col>
      <xdr:colOff>408214</xdr:colOff>
      <xdr:row>21</xdr:row>
      <xdr:rowOff>34738</xdr:rowOff>
    </xdr:to>
    <xdr:sp macro="" textlink="">
      <xdr:nvSpPr>
        <xdr:cNvPr id="159" name="Rectangle 158"/>
        <xdr:cNvSpPr/>
      </xdr:nvSpPr>
      <xdr:spPr>
        <a:xfrm>
          <a:off x="4095750" y="4449534"/>
          <a:ext cx="884464" cy="30688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122 + 603</a:t>
          </a:r>
        </a:p>
      </xdr:txBody>
    </xdr:sp>
    <xdr:clientData/>
  </xdr:twoCellAnchor>
  <xdr:twoCellAnchor>
    <xdr:from>
      <xdr:col>7</xdr:col>
      <xdr:colOff>326568</xdr:colOff>
      <xdr:row>24</xdr:row>
      <xdr:rowOff>231324</xdr:rowOff>
    </xdr:from>
    <xdr:to>
      <xdr:col>8</xdr:col>
      <xdr:colOff>449032</xdr:colOff>
      <xdr:row>26</xdr:row>
      <xdr:rowOff>48350</xdr:rowOff>
    </xdr:to>
    <xdr:sp macro="" textlink="">
      <xdr:nvSpPr>
        <xdr:cNvPr id="161" name="Rectangle 160"/>
        <xdr:cNvSpPr/>
      </xdr:nvSpPr>
      <xdr:spPr>
        <a:xfrm>
          <a:off x="5660568" y="5674181"/>
          <a:ext cx="884464" cy="30688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152 + 138</a:t>
          </a:r>
        </a:p>
      </xdr:txBody>
    </xdr:sp>
    <xdr:clientData/>
  </xdr:twoCellAnchor>
  <xdr:twoCellAnchor>
    <xdr:from>
      <xdr:col>9</xdr:col>
      <xdr:colOff>340178</xdr:colOff>
      <xdr:row>19</xdr:row>
      <xdr:rowOff>231322</xdr:rowOff>
    </xdr:from>
    <xdr:to>
      <xdr:col>10</xdr:col>
      <xdr:colOff>462642</xdr:colOff>
      <xdr:row>21</xdr:row>
      <xdr:rowOff>48347</xdr:rowOff>
    </xdr:to>
    <xdr:sp macro="" textlink="">
      <xdr:nvSpPr>
        <xdr:cNvPr id="162" name="Rectangle 161"/>
        <xdr:cNvSpPr/>
      </xdr:nvSpPr>
      <xdr:spPr>
        <a:xfrm>
          <a:off x="7198178" y="4463143"/>
          <a:ext cx="884464" cy="30688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162 + 986</a:t>
          </a:r>
        </a:p>
      </xdr:txBody>
    </xdr:sp>
    <xdr:clientData/>
  </xdr:twoCellAnchor>
  <xdr:twoCellAnchor>
    <xdr:from>
      <xdr:col>11</xdr:col>
      <xdr:colOff>312969</xdr:colOff>
      <xdr:row>24</xdr:row>
      <xdr:rowOff>204108</xdr:rowOff>
    </xdr:from>
    <xdr:to>
      <xdr:col>12</xdr:col>
      <xdr:colOff>435433</xdr:colOff>
      <xdr:row>26</xdr:row>
      <xdr:rowOff>21134</xdr:rowOff>
    </xdr:to>
    <xdr:sp macro="" textlink="">
      <xdr:nvSpPr>
        <xdr:cNvPr id="163" name="Rectangle 162"/>
        <xdr:cNvSpPr/>
      </xdr:nvSpPr>
      <xdr:spPr>
        <a:xfrm>
          <a:off x="8694969" y="5646965"/>
          <a:ext cx="884464" cy="30688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184 + 426</a:t>
          </a:r>
        </a:p>
      </xdr:txBody>
    </xdr:sp>
    <xdr:clientData/>
  </xdr:twoCellAnchor>
  <xdr:twoCellAnchor>
    <xdr:from>
      <xdr:col>7</xdr:col>
      <xdr:colOff>394606</xdr:colOff>
      <xdr:row>17</xdr:row>
      <xdr:rowOff>13607</xdr:rowOff>
    </xdr:from>
    <xdr:to>
      <xdr:col>8</xdr:col>
      <xdr:colOff>734783</xdr:colOff>
      <xdr:row>18</xdr:row>
      <xdr:rowOff>48813</xdr:rowOff>
    </xdr:to>
    <xdr:pic>
      <xdr:nvPicPr>
        <xdr:cNvPr id="164" name="Picture 343" descr="Cofiroute_4c copi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8606" y="3728357"/>
          <a:ext cx="1102177" cy="307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707571</xdr:colOff>
      <xdr:row>17</xdr:row>
      <xdr:rowOff>95250</xdr:rowOff>
    </xdr:from>
    <xdr:to>
      <xdr:col>15</xdr:col>
      <xdr:colOff>80042</xdr:colOff>
      <xdr:row>17</xdr:row>
      <xdr:rowOff>227480</xdr:rowOff>
    </xdr:to>
    <xdr:sp macro="" textlink="">
      <xdr:nvSpPr>
        <xdr:cNvPr id="166" name="Organigramme : Connecteur 165"/>
        <xdr:cNvSpPr/>
      </xdr:nvSpPr>
      <xdr:spPr>
        <a:xfrm>
          <a:off x="11375571" y="3810000"/>
          <a:ext cx="134471" cy="132230"/>
        </a:xfrm>
        <a:prstGeom prst="flowChartConnector">
          <a:avLst/>
        </a:prstGeom>
        <a:solidFill>
          <a:srgbClr val="0000FF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81642</xdr:colOff>
      <xdr:row>17</xdr:row>
      <xdr:rowOff>95249</xdr:rowOff>
    </xdr:from>
    <xdr:to>
      <xdr:col>14</xdr:col>
      <xdr:colOff>216113</xdr:colOff>
      <xdr:row>17</xdr:row>
      <xdr:rowOff>227479</xdr:rowOff>
    </xdr:to>
    <xdr:sp macro="" textlink="">
      <xdr:nvSpPr>
        <xdr:cNvPr id="169" name="Organigramme : Connecteur 168"/>
        <xdr:cNvSpPr/>
      </xdr:nvSpPr>
      <xdr:spPr>
        <a:xfrm>
          <a:off x="10749642" y="3850820"/>
          <a:ext cx="134471" cy="132230"/>
        </a:xfrm>
        <a:prstGeom prst="flowChartConnector">
          <a:avLst/>
        </a:prstGeom>
        <a:solidFill>
          <a:srgbClr val="0000FF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380996</xdr:colOff>
      <xdr:row>33</xdr:row>
      <xdr:rowOff>180973</xdr:rowOff>
    </xdr:from>
    <xdr:to>
      <xdr:col>14</xdr:col>
      <xdr:colOff>503460</xdr:colOff>
      <xdr:row>34</xdr:row>
      <xdr:rowOff>252452</xdr:rowOff>
    </xdr:to>
    <xdr:sp macro="" textlink="">
      <xdr:nvSpPr>
        <xdr:cNvPr id="182" name="Rectangle 181"/>
        <xdr:cNvSpPr/>
      </xdr:nvSpPr>
      <xdr:spPr>
        <a:xfrm>
          <a:off x="10286996" y="7828187"/>
          <a:ext cx="884464" cy="31640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183 + 366</a:t>
          </a:r>
        </a:p>
      </xdr:txBody>
    </xdr:sp>
    <xdr:clientData/>
  </xdr:twoCellAnchor>
  <xdr:twoCellAnchor>
    <xdr:from>
      <xdr:col>13</xdr:col>
      <xdr:colOff>176891</xdr:colOff>
      <xdr:row>28</xdr:row>
      <xdr:rowOff>190498</xdr:rowOff>
    </xdr:from>
    <xdr:to>
      <xdr:col>14</xdr:col>
      <xdr:colOff>299355</xdr:colOff>
      <xdr:row>30</xdr:row>
      <xdr:rowOff>7523</xdr:rowOff>
    </xdr:to>
    <xdr:sp macro="" textlink="">
      <xdr:nvSpPr>
        <xdr:cNvPr id="183" name="Rectangle 182"/>
        <xdr:cNvSpPr/>
      </xdr:nvSpPr>
      <xdr:spPr>
        <a:xfrm>
          <a:off x="10082891" y="6613069"/>
          <a:ext cx="884464" cy="30688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177 + 774</a:t>
          </a:r>
        </a:p>
      </xdr:txBody>
    </xdr:sp>
    <xdr:clientData/>
  </xdr:twoCellAnchor>
  <xdr:twoCellAnchor>
    <xdr:from>
      <xdr:col>15</xdr:col>
      <xdr:colOff>136070</xdr:colOff>
      <xdr:row>14</xdr:row>
      <xdr:rowOff>95249</xdr:rowOff>
    </xdr:from>
    <xdr:to>
      <xdr:col>16</xdr:col>
      <xdr:colOff>258534</xdr:colOff>
      <xdr:row>15</xdr:row>
      <xdr:rowOff>157203</xdr:rowOff>
    </xdr:to>
    <xdr:sp macro="" textlink="">
      <xdr:nvSpPr>
        <xdr:cNvPr id="184" name="Rectangle 183"/>
        <xdr:cNvSpPr/>
      </xdr:nvSpPr>
      <xdr:spPr>
        <a:xfrm>
          <a:off x="11566070" y="3143249"/>
          <a:ext cx="884464" cy="30688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156 + 699</a:t>
          </a:r>
        </a:p>
      </xdr:txBody>
    </xdr:sp>
    <xdr:clientData/>
  </xdr:twoCellAnchor>
  <xdr:twoCellAnchor>
    <xdr:from>
      <xdr:col>12</xdr:col>
      <xdr:colOff>680350</xdr:colOff>
      <xdr:row>8</xdr:row>
      <xdr:rowOff>136070</xdr:rowOff>
    </xdr:from>
    <xdr:to>
      <xdr:col>14</xdr:col>
      <xdr:colOff>40814</xdr:colOff>
      <xdr:row>10</xdr:row>
      <xdr:rowOff>34739</xdr:rowOff>
    </xdr:to>
    <xdr:sp macro="" textlink="">
      <xdr:nvSpPr>
        <xdr:cNvPr id="185" name="Rectangle 184"/>
        <xdr:cNvSpPr/>
      </xdr:nvSpPr>
      <xdr:spPr>
        <a:xfrm>
          <a:off x="9824350" y="1836963"/>
          <a:ext cx="884464" cy="30688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138 + 122</a:t>
          </a:r>
        </a:p>
      </xdr:txBody>
    </xdr:sp>
    <xdr:clientData/>
  </xdr:twoCellAnchor>
  <xdr:twoCellAnchor>
    <xdr:from>
      <xdr:col>15</xdr:col>
      <xdr:colOff>108856</xdr:colOff>
      <xdr:row>1</xdr:row>
      <xdr:rowOff>54430</xdr:rowOff>
    </xdr:from>
    <xdr:to>
      <xdr:col>16</xdr:col>
      <xdr:colOff>231320</xdr:colOff>
      <xdr:row>2</xdr:row>
      <xdr:rowOff>157206</xdr:rowOff>
    </xdr:to>
    <xdr:sp macro="" textlink="">
      <xdr:nvSpPr>
        <xdr:cNvPr id="187" name="Rectangle 186"/>
        <xdr:cNvSpPr/>
      </xdr:nvSpPr>
      <xdr:spPr>
        <a:xfrm>
          <a:off x="12300856" y="54430"/>
          <a:ext cx="884464" cy="30688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105 + 711</a:t>
          </a:r>
        </a:p>
      </xdr:txBody>
    </xdr:sp>
    <xdr:clientData/>
  </xdr:twoCellAnchor>
  <xdr:twoCellAnchor>
    <xdr:from>
      <xdr:col>16</xdr:col>
      <xdr:colOff>244929</xdr:colOff>
      <xdr:row>43</xdr:row>
      <xdr:rowOff>163285</xdr:rowOff>
    </xdr:from>
    <xdr:to>
      <xdr:col>17</xdr:col>
      <xdr:colOff>367393</xdr:colOff>
      <xdr:row>45</xdr:row>
      <xdr:rowOff>75561</xdr:rowOff>
    </xdr:to>
    <xdr:sp macro="" textlink="">
      <xdr:nvSpPr>
        <xdr:cNvPr id="188" name="Rectangle 187"/>
        <xdr:cNvSpPr/>
      </xdr:nvSpPr>
      <xdr:spPr>
        <a:xfrm>
          <a:off x="12436929" y="10259785"/>
          <a:ext cx="884464" cy="30688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 Narrow" pitchFamily="34" charset="0"/>
            </a:rPr>
            <a:t>209 + 946</a:t>
          </a:r>
        </a:p>
      </xdr:txBody>
    </xdr:sp>
    <xdr:clientData/>
  </xdr:twoCellAnchor>
  <xdr:twoCellAnchor>
    <xdr:from>
      <xdr:col>12</xdr:col>
      <xdr:colOff>749998</xdr:colOff>
      <xdr:row>48</xdr:row>
      <xdr:rowOff>25606</xdr:rowOff>
    </xdr:from>
    <xdr:to>
      <xdr:col>15</xdr:col>
      <xdr:colOff>156086</xdr:colOff>
      <xdr:row>52</xdr:row>
      <xdr:rowOff>97324</xdr:rowOff>
    </xdr:to>
    <xdr:grpSp>
      <xdr:nvGrpSpPr>
        <xdr:cNvPr id="189" name="Groupe 188"/>
        <xdr:cNvGrpSpPr/>
      </xdr:nvGrpSpPr>
      <xdr:grpSpPr>
        <a:xfrm>
          <a:off x="9893998" y="10992963"/>
          <a:ext cx="1692088" cy="874540"/>
          <a:chOff x="8587712" y="11360356"/>
          <a:chExt cx="1692088" cy="915361"/>
        </a:xfrm>
      </xdr:grpSpPr>
      <xdr:pic>
        <xdr:nvPicPr>
          <xdr:cNvPr id="15" name="Picture 343" descr="Cofiroute_4c copie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717380" y="11360356"/>
            <a:ext cx="1349508" cy="45574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61" name="Image 60" descr="APRR"/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744593" y="11788583"/>
            <a:ext cx="1053353" cy="487134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cxnSp macro="">
        <xdr:nvCxnSpPr>
          <xdr:cNvPr id="14" name="Connecteur droit 13"/>
          <xdr:cNvCxnSpPr/>
        </xdr:nvCxnSpPr>
        <xdr:spPr>
          <a:xfrm flipH="1" flipV="1">
            <a:off x="8587712" y="11782979"/>
            <a:ext cx="1692088" cy="2"/>
          </a:xfrm>
          <a:prstGeom prst="line">
            <a:avLst/>
          </a:prstGeom>
          <a:ln w="63500">
            <a:solidFill>
              <a:srgbClr val="FF0000"/>
            </a:solidFill>
            <a:prstDash val="sysDash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15</xdr:col>
      <xdr:colOff>149679</xdr:colOff>
      <xdr:row>46</xdr:row>
      <xdr:rowOff>54429</xdr:rowOff>
    </xdr:from>
    <xdr:to>
      <xdr:col>15</xdr:col>
      <xdr:colOff>435429</xdr:colOff>
      <xdr:row>49</xdr:row>
      <xdr:rowOff>190500</xdr:rowOff>
    </xdr:to>
    <xdr:cxnSp macro="">
      <xdr:nvCxnSpPr>
        <xdr:cNvPr id="191" name="Connecteur droit avec flèche 190"/>
        <xdr:cNvCxnSpPr/>
      </xdr:nvCxnSpPr>
      <xdr:spPr>
        <a:xfrm flipH="1">
          <a:off x="11579679" y="10749643"/>
          <a:ext cx="285750" cy="830036"/>
        </a:xfrm>
        <a:prstGeom prst="straightConnector1">
          <a:avLst/>
        </a:prstGeom>
        <a:ln w="25400">
          <a:solidFill>
            <a:srgbClr val="FF0000"/>
          </a:solidFill>
          <a:prstDash val="dash"/>
          <a:headEnd type="stealth" w="lg" len="lg"/>
          <a:tailEnd type="non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95241</xdr:colOff>
      <xdr:row>41</xdr:row>
      <xdr:rowOff>68035</xdr:rowOff>
    </xdr:from>
    <xdr:to>
      <xdr:col>15</xdr:col>
      <xdr:colOff>229712</xdr:colOff>
      <xdr:row>41</xdr:row>
      <xdr:rowOff>200265</xdr:rowOff>
    </xdr:to>
    <xdr:sp macro="" textlink="">
      <xdr:nvSpPr>
        <xdr:cNvPr id="192" name="Organigramme : Connecteur 191"/>
        <xdr:cNvSpPr/>
      </xdr:nvSpPr>
      <xdr:spPr>
        <a:xfrm>
          <a:off x="11525241" y="9674678"/>
          <a:ext cx="134471" cy="132230"/>
        </a:xfrm>
        <a:prstGeom prst="flowChartConnector">
          <a:avLst/>
        </a:prstGeom>
        <a:solidFill>
          <a:srgbClr val="0000FF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721179</xdr:colOff>
      <xdr:row>41</xdr:row>
      <xdr:rowOff>0</xdr:rowOff>
    </xdr:from>
    <xdr:to>
      <xdr:col>16</xdr:col>
      <xdr:colOff>93650</xdr:colOff>
      <xdr:row>41</xdr:row>
      <xdr:rowOff>132230</xdr:rowOff>
    </xdr:to>
    <xdr:sp macro="" textlink="">
      <xdr:nvSpPr>
        <xdr:cNvPr id="193" name="Organigramme : Connecteur 192"/>
        <xdr:cNvSpPr/>
      </xdr:nvSpPr>
      <xdr:spPr>
        <a:xfrm>
          <a:off x="12151179" y="9606643"/>
          <a:ext cx="134471" cy="132230"/>
        </a:xfrm>
        <a:prstGeom prst="flowChartConnector">
          <a:avLst/>
        </a:prstGeom>
        <a:solidFill>
          <a:srgbClr val="0000FF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40821</xdr:colOff>
      <xdr:row>17</xdr:row>
      <xdr:rowOff>13607</xdr:rowOff>
    </xdr:from>
    <xdr:to>
      <xdr:col>17</xdr:col>
      <xdr:colOff>693964</xdr:colOff>
      <xdr:row>18</xdr:row>
      <xdr:rowOff>54429</xdr:rowOff>
    </xdr:to>
    <xdr:sp macro="" textlink="">
      <xdr:nvSpPr>
        <xdr:cNvPr id="194" name="Rectangle 193"/>
        <xdr:cNvSpPr/>
      </xdr:nvSpPr>
      <xdr:spPr>
        <a:xfrm>
          <a:off x="11470821" y="3769178"/>
          <a:ext cx="2177143" cy="3129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0000FF"/>
              </a:solidFill>
              <a:latin typeface="Arial Narrow" pitchFamily="34" charset="0"/>
            </a:rPr>
            <a:t>ASER de</a:t>
          </a:r>
          <a:r>
            <a:rPr lang="fr-FR" sz="1400" b="1" baseline="0">
              <a:solidFill>
                <a:srgbClr val="0000FF"/>
              </a:solidFill>
              <a:latin typeface="Arial Narrow" pitchFamily="34" charset="0"/>
            </a:rPr>
            <a:t>  Salbris La LOGE</a:t>
          </a:r>
          <a:endParaRPr lang="fr-FR" sz="1400" b="1">
            <a:solidFill>
              <a:srgbClr val="0000FF"/>
            </a:solidFill>
            <a:latin typeface="Arial Narrow" pitchFamily="34" charset="0"/>
          </a:endParaRPr>
        </a:p>
      </xdr:txBody>
    </xdr:sp>
    <xdr:clientData/>
  </xdr:twoCellAnchor>
  <xdr:twoCellAnchor>
    <xdr:from>
      <xdr:col>11</xdr:col>
      <xdr:colOff>136072</xdr:colOff>
      <xdr:row>17</xdr:row>
      <xdr:rowOff>13607</xdr:rowOff>
    </xdr:from>
    <xdr:to>
      <xdr:col>14</xdr:col>
      <xdr:colOff>27215</xdr:colOff>
      <xdr:row>18</xdr:row>
      <xdr:rowOff>54429</xdr:rowOff>
    </xdr:to>
    <xdr:sp macro="" textlink="">
      <xdr:nvSpPr>
        <xdr:cNvPr id="195" name="Rectangle 194"/>
        <xdr:cNvSpPr/>
      </xdr:nvSpPr>
      <xdr:spPr>
        <a:xfrm>
          <a:off x="8518072" y="3769178"/>
          <a:ext cx="2177143" cy="3129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0000FF"/>
              </a:solidFill>
              <a:latin typeface="Arial Narrow" pitchFamily="34" charset="0"/>
            </a:rPr>
            <a:t>ASER de</a:t>
          </a:r>
          <a:r>
            <a:rPr lang="fr-FR" sz="1400" b="1" baseline="0">
              <a:solidFill>
                <a:srgbClr val="0000FF"/>
              </a:solidFill>
              <a:latin typeface="Arial Narrow" pitchFamily="34" charset="0"/>
            </a:rPr>
            <a:t>  Salbris THEILLAY</a:t>
          </a:r>
          <a:endParaRPr lang="fr-FR" sz="1400" b="1">
            <a:solidFill>
              <a:srgbClr val="0000FF"/>
            </a:solidFill>
            <a:latin typeface="Arial Narrow" pitchFamily="34" charset="0"/>
          </a:endParaRPr>
        </a:p>
      </xdr:txBody>
    </xdr:sp>
    <xdr:clientData/>
  </xdr:twoCellAnchor>
  <xdr:twoCellAnchor>
    <xdr:from>
      <xdr:col>16</xdr:col>
      <xdr:colOff>54428</xdr:colOff>
      <xdr:row>40</xdr:row>
      <xdr:rowOff>122463</xdr:rowOff>
    </xdr:from>
    <xdr:to>
      <xdr:col>18</xdr:col>
      <xdr:colOff>707571</xdr:colOff>
      <xdr:row>41</xdr:row>
      <xdr:rowOff>217714</xdr:rowOff>
    </xdr:to>
    <xdr:sp macro="" textlink="">
      <xdr:nvSpPr>
        <xdr:cNvPr id="196" name="Rectangle 195"/>
        <xdr:cNvSpPr/>
      </xdr:nvSpPr>
      <xdr:spPr>
        <a:xfrm>
          <a:off x="12246428" y="9511392"/>
          <a:ext cx="2177143" cy="3129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0000FF"/>
              </a:solidFill>
              <a:latin typeface="Arial Narrow" pitchFamily="34" charset="0"/>
            </a:rPr>
            <a:t>ASER Bourges</a:t>
          </a:r>
          <a:r>
            <a:rPr lang="fr-FR" sz="1400" b="1" baseline="0">
              <a:solidFill>
                <a:srgbClr val="0000FF"/>
              </a:solidFill>
              <a:latin typeface="Arial Narrow" pitchFamily="34" charset="0"/>
            </a:rPr>
            <a:t> MARMAGNE</a:t>
          </a:r>
          <a:endParaRPr lang="fr-FR" sz="1400" b="1">
            <a:solidFill>
              <a:srgbClr val="0000FF"/>
            </a:solidFill>
            <a:latin typeface="Arial Narrow" pitchFamily="34" charset="0"/>
          </a:endParaRPr>
        </a:p>
      </xdr:txBody>
    </xdr:sp>
    <xdr:clientData/>
  </xdr:twoCellAnchor>
  <xdr:twoCellAnchor>
    <xdr:from>
      <xdr:col>11</xdr:col>
      <xdr:colOff>666742</xdr:colOff>
      <xdr:row>40</xdr:row>
      <xdr:rowOff>190498</xdr:rowOff>
    </xdr:from>
    <xdr:to>
      <xdr:col>14</xdr:col>
      <xdr:colOff>761992</xdr:colOff>
      <xdr:row>42</xdr:row>
      <xdr:rowOff>54426</xdr:rowOff>
    </xdr:to>
    <xdr:sp macro="" textlink="">
      <xdr:nvSpPr>
        <xdr:cNvPr id="198" name="Rectangle 197"/>
        <xdr:cNvSpPr/>
      </xdr:nvSpPr>
      <xdr:spPr>
        <a:xfrm>
          <a:off x="9048742" y="9579427"/>
          <a:ext cx="2381250" cy="34017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0000FF"/>
              </a:solidFill>
              <a:latin typeface="Arial Narrow" pitchFamily="34" charset="0"/>
            </a:rPr>
            <a:t>ASER Bourges</a:t>
          </a:r>
          <a:r>
            <a:rPr lang="fr-FR" sz="1400" b="1" baseline="0">
              <a:solidFill>
                <a:srgbClr val="0000FF"/>
              </a:solidFill>
              <a:latin typeface="Arial Narrow" pitchFamily="34" charset="0"/>
            </a:rPr>
            <a:t> Ste THORETTE</a:t>
          </a:r>
          <a:endParaRPr lang="fr-FR" sz="1400" b="1">
            <a:solidFill>
              <a:srgbClr val="0000FF"/>
            </a:solidFill>
            <a:latin typeface="Arial Narrow" pitchFamily="34" charset="0"/>
          </a:endParaRPr>
        </a:p>
      </xdr:txBody>
    </xdr:sp>
    <xdr:clientData/>
  </xdr:twoCellAnchor>
  <xdr:twoCellAnchor>
    <xdr:from>
      <xdr:col>14</xdr:col>
      <xdr:colOff>707582</xdr:colOff>
      <xdr:row>4</xdr:row>
      <xdr:rowOff>68047</xdr:rowOff>
    </xdr:from>
    <xdr:to>
      <xdr:col>15</xdr:col>
      <xdr:colOff>80053</xdr:colOff>
      <xdr:row>5</xdr:row>
      <xdr:rowOff>9777</xdr:rowOff>
    </xdr:to>
    <xdr:sp macro="" textlink="">
      <xdr:nvSpPr>
        <xdr:cNvPr id="200" name="Organigramme : Connecteur 199"/>
        <xdr:cNvSpPr/>
      </xdr:nvSpPr>
      <xdr:spPr>
        <a:xfrm>
          <a:off x="11375582" y="966118"/>
          <a:ext cx="134471" cy="132230"/>
        </a:xfrm>
        <a:prstGeom prst="flowChartConnector">
          <a:avLst/>
        </a:prstGeom>
        <a:solidFill>
          <a:srgbClr val="0000FF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81653</xdr:colOff>
      <xdr:row>4</xdr:row>
      <xdr:rowOff>68046</xdr:rowOff>
    </xdr:from>
    <xdr:to>
      <xdr:col>14</xdr:col>
      <xdr:colOff>216124</xdr:colOff>
      <xdr:row>5</xdr:row>
      <xdr:rowOff>9776</xdr:rowOff>
    </xdr:to>
    <xdr:sp macro="" textlink="">
      <xdr:nvSpPr>
        <xdr:cNvPr id="201" name="Organigramme : Connecteur 200"/>
        <xdr:cNvSpPr/>
      </xdr:nvSpPr>
      <xdr:spPr>
        <a:xfrm>
          <a:off x="10749653" y="966117"/>
          <a:ext cx="134471" cy="132230"/>
        </a:xfrm>
        <a:prstGeom prst="flowChartConnector">
          <a:avLst/>
        </a:prstGeom>
        <a:solidFill>
          <a:srgbClr val="0000FF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760319</xdr:colOff>
      <xdr:row>20</xdr:row>
      <xdr:rowOff>13608</xdr:rowOff>
    </xdr:from>
    <xdr:to>
      <xdr:col>17</xdr:col>
      <xdr:colOff>760319</xdr:colOff>
      <xdr:row>23</xdr:row>
      <xdr:rowOff>97971</xdr:rowOff>
    </xdr:to>
    <xdr:sp macro="" textlink="">
      <xdr:nvSpPr>
        <xdr:cNvPr id="204" name="Rectangle 203"/>
        <xdr:cNvSpPr/>
      </xdr:nvSpPr>
      <xdr:spPr>
        <a:xfrm>
          <a:off x="12190319" y="4531179"/>
          <a:ext cx="1524000" cy="805542"/>
        </a:xfrm>
        <a:prstGeom prst="rect">
          <a:avLst/>
        </a:prstGeom>
        <a:solidFill>
          <a:schemeClr val="bg1"/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0000FF"/>
              </a:solidFill>
              <a:latin typeface="Arial Narrow" pitchFamily="34" charset="0"/>
            </a:rPr>
            <a:t>Echangeur A71 / A85             PR 171+871 / 205+830</a:t>
          </a:r>
        </a:p>
      </xdr:txBody>
    </xdr:sp>
    <xdr:clientData/>
  </xdr:twoCellAnchor>
  <xdr:twoCellAnchor>
    <xdr:from>
      <xdr:col>15</xdr:col>
      <xdr:colOff>95250</xdr:colOff>
      <xdr:row>21</xdr:row>
      <xdr:rowOff>171450</xdr:rowOff>
    </xdr:from>
    <xdr:to>
      <xdr:col>15</xdr:col>
      <xdr:colOff>760319</xdr:colOff>
      <xdr:row>22</xdr:row>
      <xdr:rowOff>163286</xdr:rowOff>
    </xdr:to>
    <xdr:cxnSp macro="">
      <xdr:nvCxnSpPr>
        <xdr:cNvPr id="205" name="Connecteur droit avec flèche 204"/>
        <xdr:cNvCxnSpPr>
          <a:stCxn id="204" idx="1"/>
        </xdr:cNvCxnSpPr>
      </xdr:nvCxnSpPr>
      <xdr:spPr>
        <a:xfrm flipH="1">
          <a:off x="11525250" y="4933950"/>
          <a:ext cx="665069" cy="209550"/>
        </a:xfrm>
        <a:prstGeom prst="straightConnector1">
          <a:avLst/>
        </a:prstGeom>
        <a:ln w="12700">
          <a:solidFill>
            <a:srgbClr val="C00000"/>
          </a:solidFill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530679</xdr:colOff>
      <xdr:row>15</xdr:row>
      <xdr:rowOff>54428</xdr:rowOff>
    </xdr:from>
    <xdr:to>
      <xdr:col>7</xdr:col>
      <xdr:colOff>585107</xdr:colOff>
      <xdr:row>16</xdr:row>
      <xdr:rowOff>149678</xdr:rowOff>
    </xdr:to>
    <xdr:sp macro="" textlink="">
      <xdr:nvSpPr>
        <xdr:cNvPr id="210" name="Rectangle 209"/>
        <xdr:cNvSpPr/>
      </xdr:nvSpPr>
      <xdr:spPr>
        <a:xfrm>
          <a:off x="4340679" y="3347357"/>
          <a:ext cx="1578428" cy="34017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0000FF"/>
              </a:solidFill>
              <a:latin typeface="Arial Narrow" pitchFamily="34" charset="0"/>
            </a:rPr>
            <a:t>ASER Val de Cher</a:t>
          </a:r>
        </a:p>
      </xdr:txBody>
    </xdr:sp>
    <xdr:clientData/>
  </xdr:twoCellAnchor>
  <xdr:twoCellAnchor>
    <xdr:from>
      <xdr:col>5</xdr:col>
      <xdr:colOff>476250</xdr:colOff>
      <xdr:row>30</xdr:row>
      <xdr:rowOff>-1</xdr:rowOff>
    </xdr:from>
    <xdr:to>
      <xdr:col>8</xdr:col>
      <xdr:colOff>95250</xdr:colOff>
      <xdr:row>31</xdr:row>
      <xdr:rowOff>95249</xdr:rowOff>
    </xdr:to>
    <xdr:sp macro="" textlink="">
      <xdr:nvSpPr>
        <xdr:cNvPr id="211" name="Rectangle 210"/>
        <xdr:cNvSpPr/>
      </xdr:nvSpPr>
      <xdr:spPr>
        <a:xfrm>
          <a:off x="4286250" y="6912428"/>
          <a:ext cx="1905000" cy="34017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0000FF"/>
              </a:solidFill>
              <a:latin typeface="Arial Narrow" pitchFamily="34" charset="0"/>
            </a:rPr>
            <a:t>ASER de</a:t>
          </a:r>
          <a:r>
            <a:rPr lang="fr-FR" sz="1400" b="1" baseline="0">
              <a:solidFill>
                <a:srgbClr val="0000FF"/>
              </a:solidFill>
              <a:latin typeface="Arial Narrow" pitchFamily="34" charset="0"/>
            </a:rPr>
            <a:t> Romorantin</a:t>
          </a:r>
          <a:endParaRPr lang="fr-FR" sz="1400" b="1">
            <a:solidFill>
              <a:srgbClr val="0000FF"/>
            </a:solidFill>
            <a:latin typeface="Arial Narrow" pitchFamily="34" charset="0"/>
          </a:endParaRPr>
        </a:p>
      </xdr:txBody>
    </xdr:sp>
    <xdr:clientData/>
  </xdr:twoCellAnchor>
  <xdr:twoCellAnchor>
    <xdr:from>
      <xdr:col>8</xdr:col>
      <xdr:colOff>0</xdr:colOff>
      <xdr:row>24</xdr:row>
      <xdr:rowOff>190500</xdr:rowOff>
    </xdr:from>
    <xdr:to>
      <xdr:col>8</xdr:col>
      <xdr:colOff>707571</xdr:colOff>
      <xdr:row>30</xdr:row>
      <xdr:rowOff>0</xdr:rowOff>
    </xdr:to>
    <xdr:cxnSp macro="">
      <xdr:nvCxnSpPr>
        <xdr:cNvPr id="213" name="Connecteur droit avec flèche 212"/>
        <xdr:cNvCxnSpPr/>
      </xdr:nvCxnSpPr>
      <xdr:spPr>
        <a:xfrm flipV="1">
          <a:off x="6096000" y="5674179"/>
          <a:ext cx="707571" cy="1238250"/>
        </a:xfrm>
        <a:prstGeom prst="straightConnector1">
          <a:avLst/>
        </a:prstGeom>
        <a:ln w="19050">
          <a:solidFill>
            <a:srgbClr val="0000FF"/>
          </a:solidFill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54429</xdr:colOff>
      <xdr:row>16</xdr:row>
      <xdr:rowOff>81643</xdr:rowOff>
    </xdr:from>
    <xdr:to>
      <xdr:col>5</xdr:col>
      <xdr:colOff>585107</xdr:colOff>
      <xdr:row>20</xdr:row>
      <xdr:rowOff>204108</xdr:rowOff>
    </xdr:to>
    <xdr:cxnSp macro="">
      <xdr:nvCxnSpPr>
        <xdr:cNvPr id="214" name="Connecteur droit avec flèche 213"/>
        <xdr:cNvCxnSpPr/>
      </xdr:nvCxnSpPr>
      <xdr:spPr>
        <a:xfrm flipH="1">
          <a:off x="3864429" y="3619500"/>
          <a:ext cx="530678" cy="1102179"/>
        </a:xfrm>
        <a:prstGeom prst="straightConnector1">
          <a:avLst/>
        </a:prstGeom>
        <a:ln w="19050">
          <a:solidFill>
            <a:srgbClr val="0000FF"/>
          </a:solidFill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721179</xdr:colOff>
      <xdr:row>3</xdr:row>
      <xdr:rowOff>217712</xdr:rowOff>
    </xdr:from>
    <xdr:to>
      <xdr:col>17</xdr:col>
      <xdr:colOff>721180</xdr:colOff>
      <xdr:row>5</xdr:row>
      <xdr:rowOff>122462</xdr:rowOff>
    </xdr:to>
    <xdr:sp macro="" textlink="">
      <xdr:nvSpPr>
        <xdr:cNvPr id="219" name="Rectangle 218"/>
        <xdr:cNvSpPr/>
      </xdr:nvSpPr>
      <xdr:spPr>
        <a:xfrm>
          <a:off x="11389179" y="870855"/>
          <a:ext cx="2286001" cy="34017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0000FF"/>
              </a:solidFill>
              <a:latin typeface="Arial Narrow" pitchFamily="34" charset="0"/>
            </a:rPr>
            <a:t>ASER La</a:t>
          </a:r>
          <a:r>
            <a:rPr lang="fr-FR" sz="1400" b="1" baseline="0">
              <a:solidFill>
                <a:srgbClr val="0000FF"/>
              </a:solidFill>
              <a:latin typeface="Arial Narrow" pitchFamily="34" charset="0"/>
            </a:rPr>
            <a:t> Ferté St AUBIN</a:t>
          </a:r>
          <a:endParaRPr lang="fr-FR" sz="1400" b="1">
            <a:solidFill>
              <a:srgbClr val="0000FF"/>
            </a:solidFill>
            <a:latin typeface="Arial Narrow" pitchFamily="34" charset="0"/>
          </a:endParaRPr>
        </a:p>
      </xdr:txBody>
    </xdr:sp>
    <xdr:clientData/>
  </xdr:twoCellAnchor>
  <xdr:twoCellAnchor>
    <xdr:from>
      <xdr:col>10</xdr:col>
      <xdr:colOff>544286</xdr:colOff>
      <xdr:row>3</xdr:row>
      <xdr:rowOff>231319</xdr:rowOff>
    </xdr:from>
    <xdr:to>
      <xdr:col>14</xdr:col>
      <xdr:colOff>95250</xdr:colOff>
      <xdr:row>5</xdr:row>
      <xdr:rowOff>136069</xdr:rowOff>
    </xdr:to>
    <xdr:sp macro="" textlink="">
      <xdr:nvSpPr>
        <xdr:cNvPr id="220" name="Rectangle 219"/>
        <xdr:cNvSpPr/>
      </xdr:nvSpPr>
      <xdr:spPr>
        <a:xfrm>
          <a:off x="8164286" y="884462"/>
          <a:ext cx="2598964" cy="34017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0000FF"/>
              </a:solidFill>
              <a:latin typeface="Arial Narrow" pitchFamily="34" charset="0"/>
            </a:rPr>
            <a:t>ASER Chaumont</a:t>
          </a:r>
          <a:r>
            <a:rPr lang="fr-FR" sz="1400" b="1" baseline="0">
              <a:solidFill>
                <a:srgbClr val="0000FF"/>
              </a:solidFill>
              <a:latin typeface="Arial Narrow" pitchFamily="34" charset="0"/>
            </a:rPr>
            <a:t> Sur Tharonne</a:t>
          </a:r>
          <a:endParaRPr lang="fr-FR" sz="1400" b="1">
            <a:solidFill>
              <a:srgbClr val="0000FF"/>
            </a:solidFill>
            <a:latin typeface="Arial Narrow" pitchFamily="34" charset="0"/>
          </a:endParaRPr>
        </a:p>
      </xdr:txBody>
    </xdr:sp>
    <xdr:clientData/>
  </xdr:twoCellAnchor>
  <xdr:twoCellAnchor>
    <xdr:from>
      <xdr:col>12</xdr:col>
      <xdr:colOff>594337</xdr:colOff>
      <xdr:row>19</xdr:row>
      <xdr:rowOff>219791</xdr:rowOff>
    </xdr:from>
    <xdr:to>
      <xdr:col>14</xdr:col>
      <xdr:colOff>57105</xdr:colOff>
      <xdr:row>21</xdr:row>
      <xdr:rowOff>121380</xdr:rowOff>
    </xdr:to>
    <xdr:sp macro="" textlink="">
      <xdr:nvSpPr>
        <xdr:cNvPr id="92" name="Pentagone 91"/>
        <xdr:cNvSpPr/>
      </xdr:nvSpPr>
      <xdr:spPr>
        <a:xfrm rot="8743263" flipV="1">
          <a:off x="9738337" y="4492434"/>
          <a:ext cx="986768" cy="391446"/>
        </a:xfrm>
        <a:prstGeom prst="homePlat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 b="1" u="sng">
              <a:solidFill>
                <a:srgbClr val="FFFF00"/>
              </a:solidFill>
              <a:latin typeface="Arial Narrow" pitchFamily="34" charset="0"/>
            </a:rPr>
            <a:t>A85 S2</a:t>
          </a:r>
        </a:p>
      </xdr:txBody>
    </xdr:sp>
    <xdr:clientData/>
  </xdr:twoCellAnchor>
  <xdr:twoCellAnchor>
    <xdr:from>
      <xdr:col>2</xdr:col>
      <xdr:colOff>272143</xdr:colOff>
      <xdr:row>24</xdr:row>
      <xdr:rowOff>68035</xdr:rowOff>
    </xdr:from>
    <xdr:to>
      <xdr:col>3</xdr:col>
      <xdr:colOff>496911</xdr:colOff>
      <xdr:row>25</xdr:row>
      <xdr:rowOff>214553</xdr:rowOff>
    </xdr:to>
    <xdr:sp macro="" textlink="">
      <xdr:nvSpPr>
        <xdr:cNvPr id="93" name="Pentagone 92"/>
        <xdr:cNvSpPr/>
      </xdr:nvSpPr>
      <xdr:spPr>
        <a:xfrm rot="12862605" flipV="1">
          <a:off x="1796143" y="5551714"/>
          <a:ext cx="986768" cy="391446"/>
        </a:xfrm>
        <a:prstGeom prst="homePlat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 b="1" u="sng">
              <a:solidFill>
                <a:srgbClr val="FFFF00"/>
              </a:solidFill>
              <a:latin typeface="Arial Narrow" pitchFamily="34" charset="0"/>
            </a:rPr>
            <a:t>A85 S1</a:t>
          </a:r>
        </a:p>
      </xdr:txBody>
    </xdr:sp>
    <xdr:clientData/>
  </xdr:twoCellAnchor>
  <xdr:twoCellAnchor>
    <xdr:from>
      <xdr:col>11</xdr:col>
      <xdr:colOff>176893</xdr:colOff>
      <xdr:row>32</xdr:row>
      <xdr:rowOff>136072</xdr:rowOff>
    </xdr:from>
    <xdr:to>
      <xdr:col>12</xdr:col>
      <xdr:colOff>694082</xdr:colOff>
      <xdr:row>33</xdr:row>
      <xdr:rowOff>231887</xdr:rowOff>
    </xdr:to>
    <xdr:sp macro="" textlink="">
      <xdr:nvSpPr>
        <xdr:cNvPr id="107" name="Pentagone 106"/>
        <xdr:cNvSpPr/>
      </xdr:nvSpPr>
      <xdr:spPr>
        <a:xfrm>
          <a:off x="8558893" y="7415893"/>
          <a:ext cx="1279189" cy="340744"/>
        </a:xfrm>
        <a:prstGeom prst="homePlat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 b="1" u="sng">
              <a:solidFill>
                <a:srgbClr val="FFFF00"/>
              </a:solidFill>
              <a:latin typeface="Arial Narrow" pitchFamily="34" charset="0"/>
            </a:rPr>
            <a:t>A20</a:t>
          </a:r>
        </a:p>
      </xdr:txBody>
    </xdr:sp>
    <xdr:clientData/>
  </xdr:twoCellAnchor>
  <xdr:twoCellAnchor>
    <xdr:from>
      <xdr:col>14</xdr:col>
      <xdr:colOff>340179</xdr:colOff>
      <xdr:row>27</xdr:row>
      <xdr:rowOff>81644</xdr:rowOff>
    </xdr:from>
    <xdr:to>
      <xdr:col>15</xdr:col>
      <xdr:colOff>362589</xdr:colOff>
      <xdr:row>30</xdr:row>
      <xdr:rowOff>135587</xdr:rowOff>
    </xdr:to>
    <xdr:grpSp>
      <xdr:nvGrpSpPr>
        <xdr:cNvPr id="9" name="Groupe 8"/>
        <xdr:cNvGrpSpPr/>
      </xdr:nvGrpSpPr>
      <xdr:grpSpPr>
        <a:xfrm>
          <a:off x="11008179" y="6177644"/>
          <a:ext cx="784410" cy="747907"/>
          <a:chOff x="6817179" y="7483929"/>
          <a:chExt cx="784410" cy="747907"/>
        </a:xfrm>
      </xdr:grpSpPr>
      <xdr:sp macro="" textlink="">
        <xdr:nvSpPr>
          <xdr:cNvPr id="120" name="Rectangle 119"/>
          <xdr:cNvSpPr/>
        </xdr:nvSpPr>
        <xdr:spPr>
          <a:xfrm>
            <a:off x="6858000" y="7524750"/>
            <a:ext cx="707571" cy="653143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09" name="Multiplier 108"/>
          <xdr:cNvSpPr/>
        </xdr:nvSpPr>
        <xdr:spPr>
          <a:xfrm>
            <a:off x="6817179" y="7483929"/>
            <a:ext cx="784410" cy="747907"/>
          </a:xfrm>
          <a:prstGeom prst="mathMultiply">
            <a:avLst/>
          </a:prstGeom>
          <a:solidFill>
            <a:srgbClr val="C00000"/>
          </a:solidFill>
          <a:ln>
            <a:solidFill>
              <a:srgbClr val="385D8A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14</xdr:col>
      <xdr:colOff>213703</xdr:colOff>
      <xdr:row>28</xdr:row>
      <xdr:rowOff>52827</xdr:rowOff>
    </xdr:from>
    <xdr:to>
      <xdr:col>15</xdr:col>
      <xdr:colOff>684350</xdr:colOff>
      <xdr:row>29</xdr:row>
      <xdr:rowOff>86445</xdr:rowOff>
    </xdr:to>
    <xdr:cxnSp macro="">
      <xdr:nvCxnSpPr>
        <xdr:cNvPr id="128" name="Connecteur droit 127"/>
        <xdr:cNvCxnSpPr/>
      </xdr:nvCxnSpPr>
      <xdr:spPr>
        <a:xfrm flipH="1">
          <a:off x="10881703" y="6475398"/>
          <a:ext cx="1232647" cy="278547"/>
        </a:xfrm>
        <a:prstGeom prst="line">
          <a:avLst/>
        </a:prstGeom>
        <a:ln w="63500"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244929</xdr:colOff>
      <xdr:row>28</xdr:row>
      <xdr:rowOff>136072</xdr:rowOff>
    </xdr:from>
    <xdr:to>
      <xdr:col>13</xdr:col>
      <xdr:colOff>244929</xdr:colOff>
      <xdr:row>31</xdr:row>
      <xdr:rowOff>125185</xdr:rowOff>
    </xdr:to>
    <xdr:sp macro="" textlink="">
      <xdr:nvSpPr>
        <xdr:cNvPr id="124" name="Rectangle 123"/>
        <xdr:cNvSpPr/>
      </xdr:nvSpPr>
      <xdr:spPr>
        <a:xfrm>
          <a:off x="8626929" y="6436179"/>
          <a:ext cx="1524000" cy="723899"/>
        </a:xfrm>
        <a:prstGeom prst="rect">
          <a:avLst/>
        </a:prstGeom>
        <a:solidFill>
          <a:schemeClr val="bg1"/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0000FF"/>
              </a:solidFill>
              <a:latin typeface="Arial Narrow" pitchFamily="34" charset="0"/>
            </a:rPr>
            <a:t>Echangeur A71 / A20             PR 177+774</a:t>
          </a:r>
        </a:p>
      </xdr:txBody>
    </xdr:sp>
    <xdr:clientData/>
  </xdr:twoCellAnchor>
  <xdr:twoCellAnchor editAs="oneCell">
    <xdr:from>
      <xdr:col>4</xdr:col>
      <xdr:colOff>358982</xdr:colOff>
      <xdr:row>20</xdr:row>
      <xdr:rowOff>128087</xdr:rowOff>
    </xdr:from>
    <xdr:to>
      <xdr:col>5</xdr:col>
      <xdr:colOff>408634</xdr:colOff>
      <xdr:row>23</xdr:row>
      <xdr:rowOff>7457</xdr:rowOff>
    </xdr:to>
    <xdr:pic>
      <xdr:nvPicPr>
        <xdr:cNvPr id="127" name="imgSc45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0994017" flipH="1">
          <a:off x="3406982" y="4645658"/>
          <a:ext cx="811652" cy="5189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421822</xdr:colOff>
      <xdr:row>20</xdr:row>
      <xdr:rowOff>108858</xdr:rowOff>
    </xdr:from>
    <xdr:to>
      <xdr:col>3</xdr:col>
      <xdr:colOff>471474</xdr:colOff>
      <xdr:row>22</xdr:row>
      <xdr:rowOff>192335</xdr:rowOff>
    </xdr:to>
    <xdr:pic>
      <xdr:nvPicPr>
        <xdr:cNvPr id="129" name="imgSc45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0954777" flipH="1">
          <a:off x="1945822" y="4626429"/>
          <a:ext cx="811652" cy="5189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6</xdr:col>
      <xdr:colOff>367392</xdr:colOff>
      <xdr:row>20</xdr:row>
      <xdr:rowOff>95250</xdr:rowOff>
    </xdr:from>
    <xdr:to>
      <xdr:col>7</xdr:col>
      <xdr:colOff>417044</xdr:colOff>
      <xdr:row>22</xdr:row>
      <xdr:rowOff>178727</xdr:rowOff>
    </xdr:to>
    <xdr:pic>
      <xdr:nvPicPr>
        <xdr:cNvPr id="130" name="imgSc45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0858394" flipH="1">
          <a:off x="4939392" y="4612821"/>
          <a:ext cx="811652" cy="5189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8</xdr:col>
      <xdr:colOff>408215</xdr:colOff>
      <xdr:row>20</xdr:row>
      <xdr:rowOff>108858</xdr:rowOff>
    </xdr:from>
    <xdr:to>
      <xdr:col>9</xdr:col>
      <xdr:colOff>457867</xdr:colOff>
      <xdr:row>22</xdr:row>
      <xdr:rowOff>192335</xdr:rowOff>
    </xdr:to>
    <xdr:pic>
      <xdr:nvPicPr>
        <xdr:cNvPr id="133" name="imgSc45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0902959" flipH="1">
          <a:off x="6504215" y="4626429"/>
          <a:ext cx="811652" cy="5189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10</xdr:col>
      <xdr:colOff>353784</xdr:colOff>
      <xdr:row>20</xdr:row>
      <xdr:rowOff>95250</xdr:rowOff>
    </xdr:from>
    <xdr:to>
      <xdr:col>11</xdr:col>
      <xdr:colOff>403436</xdr:colOff>
      <xdr:row>22</xdr:row>
      <xdr:rowOff>178727</xdr:rowOff>
    </xdr:to>
    <xdr:pic>
      <xdr:nvPicPr>
        <xdr:cNvPr id="134" name="imgSc45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0935007" flipH="1">
          <a:off x="7973784" y="4612821"/>
          <a:ext cx="811652" cy="5189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12</xdr:col>
      <xdr:colOff>394608</xdr:colOff>
      <xdr:row>20</xdr:row>
      <xdr:rowOff>108858</xdr:rowOff>
    </xdr:from>
    <xdr:to>
      <xdr:col>13</xdr:col>
      <xdr:colOff>444260</xdr:colOff>
      <xdr:row>22</xdr:row>
      <xdr:rowOff>192335</xdr:rowOff>
    </xdr:to>
    <xdr:pic>
      <xdr:nvPicPr>
        <xdr:cNvPr id="135" name="imgSc45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0966580" flipH="1">
          <a:off x="9538608" y="4626429"/>
          <a:ext cx="811652" cy="5189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4</xdr:col>
      <xdr:colOff>368047</xdr:colOff>
      <xdr:row>23</xdr:row>
      <xdr:rowOff>3427</xdr:rowOff>
    </xdr:from>
    <xdr:to>
      <xdr:col>5</xdr:col>
      <xdr:colOff>469710</xdr:colOff>
      <xdr:row>25</xdr:row>
      <xdr:rowOff>65728</xdr:rowOff>
    </xdr:to>
    <xdr:pic>
      <xdr:nvPicPr>
        <xdr:cNvPr id="138" name="imgSc45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16047" y="5160534"/>
          <a:ext cx="863663" cy="5521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340179</xdr:colOff>
      <xdr:row>22</xdr:row>
      <xdr:rowOff>190499</xdr:rowOff>
    </xdr:from>
    <xdr:to>
      <xdr:col>3</xdr:col>
      <xdr:colOff>441842</xdr:colOff>
      <xdr:row>25</xdr:row>
      <xdr:rowOff>48693</xdr:rowOff>
    </xdr:to>
    <xdr:pic>
      <xdr:nvPicPr>
        <xdr:cNvPr id="141" name="imgSc45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4179" y="5143499"/>
          <a:ext cx="863663" cy="5521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6</xdr:col>
      <xdr:colOff>312964</xdr:colOff>
      <xdr:row>22</xdr:row>
      <xdr:rowOff>176893</xdr:rowOff>
    </xdr:from>
    <xdr:to>
      <xdr:col>7</xdr:col>
      <xdr:colOff>414627</xdr:colOff>
      <xdr:row>25</xdr:row>
      <xdr:rowOff>35087</xdr:rowOff>
    </xdr:to>
    <xdr:pic>
      <xdr:nvPicPr>
        <xdr:cNvPr id="143" name="imgSc45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4964" y="5129893"/>
          <a:ext cx="863663" cy="5521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8</xdr:col>
      <xdr:colOff>340178</xdr:colOff>
      <xdr:row>23</xdr:row>
      <xdr:rowOff>0</xdr:rowOff>
    </xdr:from>
    <xdr:to>
      <xdr:col>9</xdr:col>
      <xdr:colOff>441841</xdr:colOff>
      <xdr:row>25</xdr:row>
      <xdr:rowOff>62301</xdr:rowOff>
    </xdr:to>
    <xdr:pic>
      <xdr:nvPicPr>
        <xdr:cNvPr id="144" name="imgSc45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6178" y="5157107"/>
          <a:ext cx="863663" cy="5521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10</xdr:col>
      <xdr:colOff>312964</xdr:colOff>
      <xdr:row>22</xdr:row>
      <xdr:rowOff>176893</xdr:rowOff>
    </xdr:from>
    <xdr:to>
      <xdr:col>11</xdr:col>
      <xdr:colOff>414627</xdr:colOff>
      <xdr:row>25</xdr:row>
      <xdr:rowOff>35087</xdr:rowOff>
    </xdr:to>
    <xdr:pic>
      <xdr:nvPicPr>
        <xdr:cNvPr id="145" name="imgSc45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32964" y="5129893"/>
          <a:ext cx="863663" cy="5521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12</xdr:col>
      <xdr:colOff>353786</xdr:colOff>
      <xdr:row>22</xdr:row>
      <xdr:rowOff>163286</xdr:rowOff>
    </xdr:from>
    <xdr:to>
      <xdr:col>13</xdr:col>
      <xdr:colOff>455449</xdr:colOff>
      <xdr:row>25</xdr:row>
      <xdr:rowOff>21480</xdr:rowOff>
    </xdr:to>
    <xdr:pic>
      <xdr:nvPicPr>
        <xdr:cNvPr id="146" name="imgSc45" descr="http://www.renders-graphiques.fr/image/upload/normal/ford_voiture_5.pn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97786" y="5116286"/>
          <a:ext cx="863663" cy="5521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166462</xdr:colOff>
      <xdr:row>33</xdr:row>
      <xdr:rowOff>139274</xdr:rowOff>
    </xdr:from>
    <xdr:to>
      <xdr:col>10</xdr:col>
      <xdr:colOff>625904</xdr:colOff>
      <xdr:row>40</xdr:row>
      <xdr:rowOff>38421</xdr:rowOff>
    </xdr:to>
    <xdr:cxnSp macro="">
      <xdr:nvCxnSpPr>
        <xdr:cNvPr id="2" name="Connecteur droit 1"/>
        <xdr:cNvCxnSpPr/>
      </xdr:nvCxnSpPr>
      <xdr:spPr>
        <a:xfrm flipH="1">
          <a:off x="7786462" y="6549599"/>
          <a:ext cx="459442" cy="1232647"/>
        </a:xfrm>
        <a:prstGeom prst="line">
          <a:avLst/>
        </a:prstGeom>
        <a:ln w="1270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104775</xdr:colOff>
      <xdr:row>0</xdr:row>
      <xdr:rowOff>114300</xdr:rowOff>
    </xdr:from>
    <xdr:to>
      <xdr:col>9</xdr:col>
      <xdr:colOff>633852</xdr:colOff>
      <xdr:row>20</xdr:row>
      <xdr:rowOff>159124</xdr:rowOff>
    </xdr:to>
    <xdr:grpSp>
      <xdr:nvGrpSpPr>
        <xdr:cNvPr id="3" name="Groupe 2"/>
        <xdr:cNvGrpSpPr/>
      </xdr:nvGrpSpPr>
      <xdr:grpSpPr>
        <a:xfrm>
          <a:off x="104775" y="114300"/>
          <a:ext cx="7387077" cy="3922860"/>
          <a:chOff x="123265" y="190500"/>
          <a:chExt cx="7387077" cy="3854824"/>
        </a:xfrm>
      </xdr:grpSpPr>
      <xdr:pic>
        <xdr:nvPicPr>
          <xdr:cNvPr id="4" name="Picture 52" descr="logo-VINCI-Autoroutes_medium"/>
          <xdr:cNvPicPr>
            <a:picLocks noChangeAspect="1" noChangeArrowheads="1"/>
          </xdr:cNvPicPr>
        </xdr:nvPicPr>
        <xdr:blipFill>
          <a:blip xmlns:r="http://schemas.openxmlformats.org/officeDocument/2006/relationships" r:embed="rId1"/>
          <a:srcRect/>
          <a:stretch>
            <a:fillRect/>
          </a:stretch>
        </xdr:blipFill>
        <xdr:spPr bwMode="auto">
          <a:xfrm>
            <a:off x="5235549" y="271342"/>
            <a:ext cx="2274793" cy="7381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5" name="Rectangle 4"/>
          <xdr:cNvSpPr/>
        </xdr:nvSpPr>
        <xdr:spPr>
          <a:xfrm>
            <a:off x="134471" y="190500"/>
            <a:ext cx="4863353" cy="773206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" name="Rectangle 5"/>
          <xdr:cNvSpPr/>
        </xdr:nvSpPr>
        <xdr:spPr>
          <a:xfrm>
            <a:off x="123265" y="190500"/>
            <a:ext cx="1064559" cy="3854824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wordArtVert" rtlCol="0" anchor="ctr"/>
          <a:lstStyle/>
          <a:p>
            <a:pPr algn="l"/>
            <a:r>
              <a:rPr lang="fr-FR" sz="3600" b="1">
                <a:solidFill>
                  <a:srgbClr val="FF0000"/>
                </a:solidFill>
                <a:latin typeface="Arial Narrow" pitchFamily="34" charset="0"/>
              </a:rPr>
              <a:t>MAGECS</a:t>
            </a:r>
          </a:p>
        </xdr:txBody>
      </xdr:sp>
      <xdr:sp macro="" textlink="">
        <xdr:nvSpPr>
          <xdr:cNvPr id="7" name="Rectangle 6"/>
          <xdr:cNvSpPr/>
        </xdr:nvSpPr>
        <xdr:spPr>
          <a:xfrm>
            <a:off x="750793" y="437030"/>
            <a:ext cx="4157383" cy="43703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600">
                <a:latin typeface="Arial Narrow" pitchFamily="34" charset="0"/>
              </a:rPr>
              <a:t>oyen</a:t>
            </a:r>
            <a:r>
              <a:rPr lang="fr-FR" sz="1600" baseline="0">
                <a:latin typeface="Arial Narrow" pitchFamily="34" charset="0"/>
              </a:rPr>
              <a:t> d'aide à la Gestion d'Evènements Contre Sens</a:t>
            </a:r>
            <a:endParaRPr lang="fr-FR" sz="1600">
              <a:latin typeface="Arial Narrow" pitchFamily="34" charset="0"/>
            </a:endParaRPr>
          </a:p>
        </xdr:txBody>
      </xdr:sp>
    </xdr:grpSp>
    <xdr:clientData/>
  </xdr:twoCellAnchor>
  <xdr:twoCellAnchor>
    <xdr:from>
      <xdr:col>0</xdr:col>
      <xdr:colOff>302080</xdr:colOff>
      <xdr:row>21</xdr:row>
      <xdr:rowOff>151278</xdr:rowOff>
    </xdr:from>
    <xdr:to>
      <xdr:col>2</xdr:col>
      <xdr:colOff>149680</xdr:colOff>
      <xdr:row>24</xdr:row>
      <xdr:rowOff>176892</xdr:rowOff>
    </xdr:to>
    <xdr:grpSp>
      <xdr:nvGrpSpPr>
        <xdr:cNvPr id="8" name="Groupe 7">
          <a:hlinkClick xmlns:r="http://schemas.openxmlformats.org/officeDocument/2006/relationships" r:id="rId2"/>
        </xdr:cNvPr>
        <xdr:cNvGrpSpPr/>
      </xdr:nvGrpSpPr>
      <xdr:grpSpPr>
        <a:xfrm>
          <a:off x="302080" y="4233421"/>
          <a:ext cx="1371600" cy="610721"/>
          <a:chOff x="10429875" y="590549"/>
          <a:chExt cx="1298761" cy="504825"/>
        </a:xfrm>
      </xdr:grpSpPr>
      <xdr:sp macro="" textlink="">
        <xdr:nvSpPr>
          <xdr:cNvPr id="9" name="Multiplier 8"/>
          <xdr:cNvSpPr/>
        </xdr:nvSpPr>
        <xdr:spPr>
          <a:xfrm>
            <a:off x="10429875" y="590549"/>
            <a:ext cx="466725" cy="504825"/>
          </a:xfrm>
          <a:prstGeom prst="mathMultiply">
            <a:avLst/>
          </a:prstGeom>
          <a:solidFill>
            <a:srgbClr val="FF0000"/>
          </a:solidFill>
          <a:ln w="63500">
            <a:solidFill>
              <a:srgbClr val="C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0" name="Rectangle 9"/>
          <xdr:cNvSpPr/>
        </xdr:nvSpPr>
        <xdr:spPr>
          <a:xfrm>
            <a:off x="10832165" y="600075"/>
            <a:ext cx="896471" cy="4762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50" b="1" u="sng">
                <a:solidFill>
                  <a:srgbClr val="C00000"/>
                </a:solidFill>
                <a:latin typeface="Arial Narrow" pitchFamily="34" charset="0"/>
              </a:rPr>
              <a:t>Retour Synoptique</a:t>
            </a:r>
          </a:p>
        </xdr:txBody>
      </xdr:sp>
    </xdr:grpSp>
    <xdr:clientData/>
  </xdr:twoCellAnchor>
  <xdr:twoCellAnchor>
    <xdr:from>
      <xdr:col>11</xdr:col>
      <xdr:colOff>13607</xdr:colOff>
      <xdr:row>24</xdr:row>
      <xdr:rowOff>89809</xdr:rowOff>
    </xdr:from>
    <xdr:to>
      <xdr:col>11</xdr:col>
      <xdr:colOff>744310</xdr:colOff>
      <xdr:row>28</xdr:row>
      <xdr:rowOff>13607</xdr:rowOff>
    </xdr:to>
    <xdr:cxnSp macro="">
      <xdr:nvCxnSpPr>
        <xdr:cNvPr id="14" name="Connecteur droit 13"/>
        <xdr:cNvCxnSpPr/>
      </xdr:nvCxnSpPr>
      <xdr:spPr>
        <a:xfrm flipV="1">
          <a:off x="8395607" y="4728484"/>
          <a:ext cx="730703" cy="704848"/>
        </a:xfrm>
        <a:prstGeom prst="line">
          <a:avLst/>
        </a:prstGeom>
        <a:ln w="1270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693964</xdr:colOff>
      <xdr:row>23</xdr:row>
      <xdr:rowOff>95250</xdr:rowOff>
    </xdr:from>
    <xdr:to>
      <xdr:col>9</xdr:col>
      <xdr:colOff>721179</xdr:colOff>
      <xdr:row>29</xdr:row>
      <xdr:rowOff>136071</xdr:rowOff>
    </xdr:to>
    <xdr:cxnSp macro="">
      <xdr:nvCxnSpPr>
        <xdr:cNvPr id="15" name="Connecteur droit 14"/>
        <xdr:cNvCxnSpPr/>
      </xdr:nvCxnSpPr>
      <xdr:spPr>
        <a:xfrm>
          <a:off x="6027964" y="4543425"/>
          <a:ext cx="1551215" cy="1240971"/>
        </a:xfrm>
        <a:prstGeom prst="line">
          <a:avLst/>
        </a:prstGeom>
        <a:ln w="1270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203443</xdr:colOff>
      <xdr:row>32</xdr:row>
      <xdr:rowOff>74520</xdr:rowOff>
    </xdr:from>
    <xdr:to>
      <xdr:col>11</xdr:col>
      <xdr:colOff>679693</xdr:colOff>
      <xdr:row>38</xdr:row>
      <xdr:rowOff>141196</xdr:rowOff>
    </xdr:to>
    <xdr:sp macro="" textlink="">
      <xdr:nvSpPr>
        <xdr:cNvPr id="16" name="Arc 15"/>
        <xdr:cNvSpPr/>
      </xdr:nvSpPr>
      <xdr:spPr>
        <a:xfrm>
          <a:off x="7823443" y="6294345"/>
          <a:ext cx="1238250" cy="1209676"/>
        </a:xfrm>
        <a:prstGeom prst="arc">
          <a:avLst>
            <a:gd name="adj1" fmla="val 19033482"/>
            <a:gd name="adj2" fmla="val 2634272"/>
          </a:avLst>
        </a:prstGeom>
        <a:ln w="1270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426680</xdr:colOff>
      <xdr:row>45</xdr:row>
      <xdr:rowOff>157682</xdr:rowOff>
    </xdr:from>
    <xdr:to>
      <xdr:col>8</xdr:col>
      <xdr:colOff>464218</xdr:colOff>
      <xdr:row>50</xdr:row>
      <xdr:rowOff>1361</xdr:rowOff>
    </xdr:to>
    <xdr:cxnSp macro="">
      <xdr:nvCxnSpPr>
        <xdr:cNvPr id="17" name="Connecteur droit 16"/>
        <xdr:cNvCxnSpPr/>
      </xdr:nvCxnSpPr>
      <xdr:spPr>
        <a:xfrm flipH="1">
          <a:off x="5760680" y="8854007"/>
          <a:ext cx="799538" cy="796179"/>
        </a:xfrm>
        <a:prstGeom prst="line">
          <a:avLst/>
        </a:prstGeom>
        <a:ln w="1270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6378</xdr:colOff>
      <xdr:row>28</xdr:row>
      <xdr:rowOff>142073</xdr:rowOff>
    </xdr:from>
    <xdr:to>
      <xdr:col>10</xdr:col>
      <xdr:colOff>158778</xdr:colOff>
      <xdr:row>33</xdr:row>
      <xdr:rowOff>103973</xdr:rowOff>
    </xdr:to>
    <xdr:sp macro="" textlink="">
      <xdr:nvSpPr>
        <xdr:cNvPr id="18" name="Arc 17"/>
        <xdr:cNvSpPr/>
      </xdr:nvSpPr>
      <xdr:spPr>
        <a:xfrm>
          <a:off x="6864378" y="5561798"/>
          <a:ext cx="914400" cy="952500"/>
        </a:xfrm>
        <a:prstGeom prst="arc">
          <a:avLst>
            <a:gd name="adj1" fmla="val 18618199"/>
            <a:gd name="adj2" fmla="val 2067667"/>
          </a:avLst>
        </a:prstGeom>
        <a:ln w="1270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340955</xdr:colOff>
      <xdr:row>5</xdr:row>
      <xdr:rowOff>54429</xdr:rowOff>
    </xdr:from>
    <xdr:to>
      <xdr:col>16</xdr:col>
      <xdr:colOff>462619</xdr:colOff>
      <xdr:row>54</xdr:row>
      <xdr:rowOff>116061</xdr:rowOff>
    </xdr:to>
    <xdr:cxnSp macro="">
      <xdr:nvCxnSpPr>
        <xdr:cNvPr id="19" name="Connecteur droit 18"/>
        <xdr:cNvCxnSpPr/>
      </xdr:nvCxnSpPr>
      <xdr:spPr>
        <a:xfrm flipH="1">
          <a:off x="4912955" y="1006929"/>
          <a:ext cx="7741664" cy="9519957"/>
        </a:xfrm>
        <a:prstGeom prst="line">
          <a:avLst/>
        </a:prstGeom>
        <a:ln w="254000">
          <a:solidFill>
            <a:schemeClr val="tx1">
              <a:lumMod val="65000"/>
              <a:lumOff val="3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134686</xdr:colOff>
      <xdr:row>20</xdr:row>
      <xdr:rowOff>95250</xdr:rowOff>
    </xdr:from>
    <xdr:to>
      <xdr:col>10</xdr:col>
      <xdr:colOff>23187</xdr:colOff>
      <xdr:row>29</xdr:row>
      <xdr:rowOff>56029</xdr:rowOff>
    </xdr:to>
    <xdr:cxnSp macro="">
      <xdr:nvCxnSpPr>
        <xdr:cNvPr id="20" name="Connecteur droit 19"/>
        <xdr:cNvCxnSpPr/>
      </xdr:nvCxnSpPr>
      <xdr:spPr>
        <a:xfrm>
          <a:off x="5468686" y="3952875"/>
          <a:ext cx="2174501" cy="1751479"/>
        </a:xfrm>
        <a:prstGeom prst="line">
          <a:avLst/>
        </a:prstGeom>
        <a:ln w="1270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29935</xdr:colOff>
      <xdr:row>23</xdr:row>
      <xdr:rowOff>180975</xdr:rowOff>
    </xdr:from>
    <xdr:to>
      <xdr:col>11</xdr:col>
      <xdr:colOff>182335</xdr:colOff>
      <xdr:row>28</xdr:row>
      <xdr:rowOff>142875</xdr:rowOff>
    </xdr:to>
    <xdr:sp macro="" textlink="">
      <xdr:nvSpPr>
        <xdr:cNvPr id="21" name="Arc 20"/>
        <xdr:cNvSpPr/>
      </xdr:nvSpPr>
      <xdr:spPr>
        <a:xfrm>
          <a:off x="7649935" y="4629150"/>
          <a:ext cx="914400" cy="933450"/>
        </a:xfrm>
        <a:prstGeom prst="arc">
          <a:avLst>
            <a:gd name="adj1" fmla="val 1886746"/>
            <a:gd name="adj2" fmla="val 7975451"/>
          </a:avLst>
        </a:prstGeom>
        <a:ln w="1270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734786</xdr:colOff>
      <xdr:row>21</xdr:row>
      <xdr:rowOff>54429</xdr:rowOff>
    </xdr:from>
    <xdr:to>
      <xdr:col>10</xdr:col>
      <xdr:colOff>210891</xdr:colOff>
      <xdr:row>28</xdr:row>
      <xdr:rowOff>47628</xdr:rowOff>
    </xdr:to>
    <xdr:cxnSp macro="">
      <xdr:nvCxnSpPr>
        <xdr:cNvPr id="22" name="Connecteur droit 21"/>
        <xdr:cNvCxnSpPr/>
      </xdr:nvCxnSpPr>
      <xdr:spPr>
        <a:xfrm flipH="1" flipV="1">
          <a:off x="6068786" y="4112079"/>
          <a:ext cx="1762105" cy="1355274"/>
        </a:xfrm>
        <a:prstGeom prst="line">
          <a:avLst/>
        </a:prstGeom>
        <a:ln w="1270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757892</xdr:colOff>
      <xdr:row>2</xdr:row>
      <xdr:rowOff>95251</xdr:rowOff>
    </xdr:from>
    <xdr:to>
      <xdr:col>15</xdr:col>
      <xdr:colOff>409328</xdr:colOff>
      <xdr:row>6</xdr:row>
      <xdr:rowOff>171250</xdr:rowOff>
    </xdr:to>
    <xdr:sp macro="" textlink="">
      <xdr:nvSpPr>
        <xdr:cNvPr id="23" name="Pentagone 22"/>
        <xdr:cNvSpPr/>
      </xdr:nvSpPr>
      <xdr:spPr>
        <a:xfrm rot="5400000" flipV="1">
          <a:off x="11213610" y="688533"/>
          <a:ext cx="837999" cy="413436"/>
        </a:xfrm>
        <a:prstGeom prst="homePlat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 b="1" u="sng">
              <a:solidFill>
                <a:srgbClr val="FFFF00"/>
              </a:solidFill>
              <a:latin typeface="Arial Narrow" pitchFamily="34" charset="0"/>
            </a:rPr>
            <a:t>A71</a:t>
          </a:r>
        </a:p>
      </xdr:txBody>
    </xdr:sp>
    <xdr:clientData/>
  </xdr:twoCellAnchor>
  <xdr:twoCellAnchor>
    <xdr:from>
      <xdr:col>6</xdr:col>
      <xdr:colOff>687134</xdr:colOff>
      <xdr:row>24</xdr:row>
      <xdr:rowOff>38102</xdr:rowOff>
    </xdr:from>
    <xdr:to>
      <xdr:col>8</xdr:col>
      <xdr:colOff>1133</xdr:colOff>
      <xdr:row>26</xdr:row>
      <xdr:rowOff>30633</xdr:rowOff>
    </xdr:to>
    <xdr:sp macro="" textlink="">
      <xdr:nvSpPr>
        <xdr:cNvPr id="24" name="Pentagone 23"/>
        <xdr:cNvSpPr/>
      </xdr:nvSpPr>
      <xdr:spPr>
        <a:xfrm rot="19820008">
          <a:off x="5259134" y="4676777"/>
          <a:ext cx="837999" cy="392581"/>
        </a:xfrm>
        <a:prstGeom prst="homePlat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 b="1" u="sng">
              <a:solidFill>
                <a:srgbClr val="FFFF00"/>
              </a:solidFill>
              <a:latin typeface="Arial Narrow" pitchFamily="34" charset="0"/>
            </a:rPr>
            <a:t>A85</a:t>
          </a:r>
        </a:p>
      </xdr:txBody>
    </xdr:sp>
    <xdr:clientData/>
  </xdr:twoCellAnchor>
  <xdr:twoCellAnchor>
    <xdr:from>
      <xdr:col>12</xdr:col>
      <xdr:colOff>416353</xdr:colOff>
      <xdr:row>33</xdr:row>
      <xdr:rowOff>115661</xdr:rowOff>
    </xdr:from>
    <xdr:to>
      <xdr:col>15</xdr:col>
      <xdr:colOff>92503</xdr:colOff>
      <xdr:row>39</xdr:row>
      <xdr:rowOff>39461</xdr:rowOff>
    </xdr:to>
    <xdr:sp macro="" textlink="">
      <xdr:nvSpPr>
        <xdr:cNvPr id="25" name="Rectangle 24"/>
        <xdr:cNvSpPr/>
      </xdr:nvSpPr>
      <xdr:spPr>
        <a:xfrm>
          <a:off x="9560353" y="6525986"/>
          <a:ext cx="1962150" cy="1066800"/>
        </a:xfrm>
        <a:prstGeom prst="rect">
          <a:avLst/>
        </a:prstGeom>
        <a:solidFill>
          <a:schemeClr val="bg1"/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0000FF"/>
              </a:solidFill>
              <a:latin typeface="Arial Narrow" pitchFamily="34" charset="0"/>
            </a:rPr>
            <a:t>Bif A71 / A85            </a:t>
          </a:r>
        </a:p>
        <a:p>
          <a:pPr algn="ctr"/>
          <a:r>
            <a:rPr lang="fr-FR" sz="1600" b="1">
              <a:solidFill>
                <a:srgbClr val="0000FF"/>
              </a:solidFill>
              <a:latin typeface="Arial Narrow" pitchFamily="34" charset="0"/>
            </a:rPr>
            <a:t> PR 171+871 / 205+830</a:t>
          </a:r>
        </a:p>
        <a:p>
          <a:pPr algn="ctr"/>
          <a:r>
            <a:rPr lang="fr-FR" sz="1600" b="1">
              <a:solidFill>
                <a:srgbClr val="0000FF"/>
              </a:solidFill>
              <a:latin typeface="Arial Narrow" pitchFamily="34" charset="0"/>
            </a:rPr>
            <a:t>Le THEILLAY</a:t>
          </a:r>
        </a:p>
      </xdr:txBody>
    </xdr:sp>
    <xdr:clientData/>
  </xdr:twoCellAnchor>
  <xdr:twoCellAnchor>
    <xdr:from>
      <xdr:col>8</xdr:col>
      <xdr:colOff>637111</xdr:colOff>
      <xdr:row>28</xdr:row>
      <xdr:rowOff>150478</xdr:rowOff>
    </xdr:from>
    <xdr:to>
      <xdr:col>10</xdr:col>
      <xdr:colOff>27511</xdr:colOff>
      <xdr:row>33</xdr:row>
      <xdr:rowOff>112378</xdr:rowOff>
    </xdr:to>
    <xdr:sp macro="" textlink="">
      <xdr:nvSpPr>
        <xdr:cNvPr id="26" name="Arc 25"/>
        <xdr:cNvSpPr/>
      </xdr:nvSpPr>
      <xdr:spPr>
        <a:xfrm>
          <a:off x="6733111" y="5570203"/>
          <a:ext cx="914400" cy="952500"/>
        </a:xfrm>
        <a:prstGeom prst="arc">
          <a:avLst>
            <a:gd name="adj1" fmla="val 18618199"/>
            <a:gd name="adj2" fmla="val 2067667"/>
          </a:avLst>
        </a:prstGeom>
        <a:ln w="1270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605893</xdr:colOff>
      <xdr:row>32</xdr:row>
      <xdr:rowOff>11206</xdr:rowOff>
    </xdr:from>
    <xdr:to>
      <xdr:col>10</xdr:col>
      <xdr:colOff>56805</xdr:colOff>
      <xdr:row>36</xdr:row>
      <xdr:rowOff>11206</xdr:rowOff>
    </xdr:to>
    <xdr:cxnSp macro="">
      <xdr:nvCxnSpPr>
        <xdr:cNvPr id="27" name="Connecteur droit 26"/>
        <xdr:cNvCxnSpPr/>
      </xdr:nvCxnSpPr>
      <xdr:spPr>
        <a:xfrm flipH="1">
          <a:off x="6701893" y="6231031"/>
          <a:ext cx="974912" cy="762000"/>
        </a:xfrm>
        <a:prstGeom prst="line">
          <a:avLst/>
        </a:prstGeom>
        <a:ln w="1270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408214</xdr:colOff>
      <xdr:row>37</xdr:row>
      <xdr:rowOff>110524</xdr:rowOff>
    </xdr:from>
    <xdr:to>
      <xdr:col>11</xdr:col>
      <xdr:colOff>542426</xdr:colOff>
      <xdr:row>46</xdr:row>
      <xdr:rowOff>27214</xdr:rowOff>
    </xdr:to>
    <xdr:cxnSp macro="">
      <xdr:nvCxnSpPr>
        <xdr:cNvPr id="28" name="Connecteur droit 27"/>
        <xdr:cNvCxnSpPr/>
      </xdr:nvCxnSpPr>
      <xdr:spPr>
        <a:xfrm flipH="1">
          <a:off x="6504214" y="7282849"/>
          <a:ext cx="2420212" cy="1631190"/>
        </a:xfrm>
        <a:prstGeom prst="line">
          <a:avLst/>
        </a:prstGeom>
        <a:ln w="1270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163288</xdr:colOff>
      <xdr:row>30</xdr:row>
      <xdr:rowOff>54427</xdr:rowOff>
    </xdr:from>
    <xdr:to>
      <xdr:col>8</xdr:col>
      <xdr:colOff>95249</xdr:colOff>
      <xdr:row>43</xdr:row>
      <xdr:rowOff>40821</xdr:rowOff>
    </xdr:to>
    <xdr:sp macro="" textlink="">
      <xdr:nvSpPr>
        <xdr:cNvPr id="29" name="Rectangle à coins arrondis 28"/>
        <xdr:cNvSpPr/>
      </xdr:nvSpPr>
      <xdr:spPr>
        <a:xfrm>
          <a:off x="163288" y="5893252"/>
          <a:ext cx="6027961" cy="2462894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Arial Narrow" pitchFamily="34" charset="0"/>
            </a:rPr>
            <a:t>Véhicule</a:t>
          </a:r>
          <a:r>
            <a:rPr lang="fr-FR" sz="1600" baseline="0">
              <a:solidFill>
                <a:sysClr val="windowText" lastClr="000000"/>
              </a:solidFill>
              <a:latin typeface="Arial Narrow" pitchFamily="34" charset="0"/>
            </a:rPr>
            <a:t> venant en contre sens du sens 2 sur A71 avant la Bifurcation  A71/A85 peut aller en direction de </a:t>
          </a:r>
          <a:r>
            <a:rPr lang="fr-FR" sz="1600" baseline="0">
              <a:solidFill>
                <a:srgbClr val="0000FF"/>
              </a:solidFill>
              <a:latin typeface="Arial Narrow" pitchFamily="34" charset="0"/>
            </a:rPr>
            <a:t>:</a:t>
          </a:r>
        </a:p>
        <a:p>
          <a:pPr algn="ctr"/>
          <a:endParaRPr lang="fr-FR" sz="1600" baseline="0">
            <a:solidFill>
              <a:srgbClr val="0000FF"/>
            </a:solidFill>
            <a:latin typeface="Arial Narrow" pitchFamily="34" charset="0"/>
          </a:endParaRPr>
        </a:p>
        <a:p>
          <a:pPr algn="ctr"/>
          <a:r>
            <a:rPr lang="fr-FR" sz="1800" b="1" baseline="0">
              <a:solidFill>
                <a:srgbClr val="0000FF"/>
              </a:solidFill>
              <a:latin typeface="Arial Narrow" pitchFamily="34" charset="0"/>
            </a:rPr>
            <a:t>VIERZON Nord / Centre sur A71 en contre sens du sens 2 vers VIERZON / BOURGES</a:t>
          </a:r>
        </a:p>
        <a:p>
          <a:pPr algn="ctr"/>
          <a:endParaRPr lang="fr-FR" sz="1600" b="1" baseline="0">
            <a:solidFill>
              <a:srgbClr val="0000FF"/>
            </a:solidFill>
            <a:latin typeface="Arial Narrow" pitchFamily="34" charset="0"/>
          </a:endParaRPr>
        </a:p>
        <a:p>
          <a:pPr algn="ctr"/>
          <a:r>
            <a:rPr lang="fr-FR" sz="1800" b="1" baseline="0">
              <a:solidFill>
                <a:srgbClr val="FF0000"/>
              </a:solidFill>
              <a:latin typeface="Arial Narrow" pitchFamily="34" charset="0"/>
            </a:rPr>
            <a:t>ROMORANTIN (Villefranche) sur A85 en contre sens du sens 1 vers TOURS</a:t>
          </a:r>
          <a:endParaRPr lang="fr-FR" sz="1800" b="1">
            <a:solidFill>
              <a:srgbClr val="FF0000"/>
            </a:solidFill>
            <a:latin typeface="Arial Narrow" pitchFamily="34" charset="0"/>
          </a:endParaRPr>
        </a:p>
      </xdr:txBody>
    </xdr:sp>
    <xdr:clientData/>
  </xdr:twoCellAnchor>
  <xdr:twoCellAnchor>
    <xdr:from>
      <xdr:col>12</xdr:col>
      <xdr:colOff>450796</xdr:colOff>
      <xdr:row>23</xdr:row>
      <xdr:rowOff>58973</xdr:rowOff>
    </xdr:from>
    <xdr:to>
      <xdr:col>14</xdr:col>
      <xdr:colOff>421255</xdr:colOff>
      <xdr:row>25</xdr:row>
      <xdr:rowOff>148573</xdr:rowOff>
    </xdr:to>
    <xdr:sp macro="" textlink="">
      <xdr:nvSpPr>
        <xdr:cNvPr id="30" name="Rectangle 29"/>
        <xdr:cNvSpPr/>
      </xdr:nvSpPr>
      <xdr:spPr>
        <a:xfrm>
          <a:off x="9594796" y="4507148"/>
          <a:ext cx="1494459" cy="480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u="sng">
              <a:solidFill>
                <a:srgbClr val="C00000"/>
              </a:solidFill>
              <a:latin typeface="Arial Narrow" pitchFamily="34" charset="0"/>
            </a:rPr>
            <a:t>A71</a:t>
          </a:r>
          <a:r>
            <a:rPr lang="fr-FR" sz="1600" b="1" u="sng" baseline="0">
              <a:solidFill>
                <a:srgbClr val="C00000"/>
              </a:solidFill>
              <a:latin typeface="Arial Narrow" pitchFamily="34" charset="0"/>
            </a:rPr>
            <a:t> Sens 2</a:t>
          </a:r>
          <a:endParaRPr lang="fr-FR" sz="1600" b="1" u="sng">
            <a:solidFill>
              <a:srgbClr val="C00000"/>
            </a:solidFill>
            <a:latin typeface="Arial Narrow" pitchFamily="34" charset="0"/>
          </a:endParaRPr>
        </a:p>
      </xdr:txBody>
    </xdr:sp>
    <xdr:clientData/>
  </xdr:twoCellAnchor>
  <xdr:twoCellAnchor>
    <xdr:from>
      <xdr:col>5</xdr:col>
      <xdr:colOff>217689</xdr:colOff>
      <xdr:row>46</xdr:row>
      <xdr:rowOff>54429</xdr:rowOff>
    </xdr:from>
    <xdr:to>
      <xdr:col>7</xdr:col>
      <xdr:colOff>188148</xdr:colOff>
      <xdr:row>48</xdr:row>
      <xdr:rowOff>157636</xdr:rowOff>
    </xdr:to>
    <xdr:sp macro="" textlink="">
      <xdr:nvSpPr>
        <xdr:cNvPr id="31" name="Rectangle 30"/>
        <xdr:cNvSpPr/>
      </xdr:nvSpPr>
      <xdr:spPr>
        <a:xfrm>
          <a:off x="4027689" y="8941254"/>
          <a:ext cx="1494459" cy="48420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u="sng">
              <a:solidFill>
                <a:srgbClr val="C00000"/>
              </a:solidFill>
              <a:latin typeface="Arial Narrow" pitchFamily="34" charset="0"/>
            </a:rPr>
            <a:t>A71</a:t>
          </a:r>
          <a:r>
            <a:rPr lang="fr-FR" sz="1600" b="1" u="sng" baseline="0">
              <a:solidFill>
                <a:srgbClr val="C00000"/>
              </a:solidFill>
              <a:latin typeface="Arial Narrow" pitchFamily="34" charset="0"/>
            </a:rPr>
            <a:t> Sens 1</a:t>
          </a:r>
          <a:endParaRPr lang="fr-FR" sz="1600" b="1" u="sng">
            <a:solidFill>
              <a:srgbClr val="C00000"/>
            </a:solidFill>
            <a:latin typeface="Arial Narrow" pitchFamily="34" charset="0"/>
          </a:endParaRPr>
        </a:p>
      </xdr:txBody>
    </xdr:sp>
    <xdr:clientData/>
  </xdr:twoCellAnchor>
  <xdr:twoCellAnchor>
    <xdr:from>
      <xdr:col>6</xdr:col>
      <xdr:colOff>13607</xdr:colOff>
      <xdr:row>13</xdr:row>
      <xdr:rowOff>54429</xdr:rowOff>
    </xdr:from>
    <xdr:to>
      <xdr:col>7</xdr:col>
      <xdr:colOff>746066</xdr:colOff>
      <xdr:row>15</xdr:row>
      <xdr:rowOff>157636</xdr:rowOff>
    </xdr:to>
    <xdr:sp macro="" textlink="">
      <xdr:nvSpPr>
        <xdr:cNvPr id="32" name="Rectangle 31"/>
        <xdr:cNvSpPr/>
      </xdr:nvSpPr>
      <xdr:spPr>
        <a:xfrm>
          <a:off x="4585607" y="2559504"/>
          <a:ext cx="1494459" cy="5032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u="sng">
              <a:solidFill>
                <a:srgbClr val="C00000"/>
              </a:solidFill>
              <a:latin typeface="Arial Narrow" pitchFamily="34" charset="0"/>
            </a:rPr>
            <a:t>A85</a:t>
          </a:r>
          <a:r>
            <a:rPr lang="fr-FR" sz="1600" b="1" u="sng" baseline="0">
              <a:solidFill>
                <a:srgbClr val="C00000"/>
              </a:solidFill>
              <a:latin typeface="Arial Narrow" pitchFamily="34" charset="0"/>
            </a:rPr>
            <a:t> Sens 2</a:t>
          </a:r>
          <a:endParaRPr lang="fr-FR" sz="1600" b="1" u="sng">
            <a:solidFill>
              <a:srgbClr val="C00000"/>
            </a:solidFill>
            <a:latin typeface="Arial Narrow" pitchFamily="34" charset="0"/>
          </a:endParaRPr>
        </a:p>
      </xdr:txBody>
    </xdr:sp>
    <xdr:clientData/>
  </xdr:twoCellAnchor>
  <xdr:twoCellAnchor>
    <xdr:from>
      <xdr:col>4</xdr:col>
      <xdr:colOff>612321</xdr:colOff>
      <xdr:row>19</xdr:row>
      <xdr:rowOff>40822</xdr:rowOff>
    </xdr:from>
    <xdr:to>
      <xdr:col>6</xdr:col>
      <xdr:colOff>582780</xdr:colOff>
      <xdr:row>21</xdr:row>
      <xdr:rowOff>144029</xdr:rowOff>
    </xdr:to>
    <xdr:sp macro="" textlink="">
      <xdr:nvSpPr>
        <xdr:cNvPr id="33" name="Rectangle 32"/>
        <xdr:cNvSpPr/>
      </xdr:nvSpPr>
      <xdr:spPr>
        <a:xfrm>
          <a:off x="3660321" y="3707947"/>
          <a:ext cx="1494459" cy="49373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u="sng">
              <a:solidFill>
                <a:srgbClr val="C00000"/>
              </a:solidFill>
              <a:latin typeface="Arial Narrow" pitchFamily="34" charset="0"/>
            </a:rPr>
            <a:t>A85</a:t>
          </a:r>
          <a:r>
            <a:rPr lang="fr-FR" sz="1600" b="1" u="sng" baseline="0">
              <a:solidFill>
                <a:srgbClr val="C00000"/>
              </a:solidFill>
              <a:latin typeface="Arial Narrow" pitchFamily="34" charset="0"/>
            </a:rPr>
            <a:t> Sens 1</a:t>
          </a:r>
          <a:endParaRPr lang="fr-FR" sz="1600" b="1" u="sng">
            <a:solidFill>
              <a:srgbClr val="C00000"/>
            </a:solidFill>
            <a:latin typeface="Arial Narrow" pitchFamily="34" charset="0"/>
          </a:endParaRPr>
        </a:p>
      </xdr:txBody>
    </xdr:sp>
    <xdr:clientData/>
  </xdr:twoCellAnchor>
  <xdr:twoCellAnchor>
    <xdr:from>
      <xdr:col>3</xdr:col>
      <xdr:colOff>748393</xdr:colOff>
      <xdr:row>9</xdr:row>
      <xdr:rowOff>13607</xdr:rowOff>
    </xdr:from>
    <xdr:to>
      <xdr:col>8</xdr:col>
      <xdr:colOff>666750</xdr:colOff>
      <xdr:row>24</xdr:row>
      <xdr:rowOff>81644</xdr:rowOff>
    </xdr:to>
    <xdr:cxnSp macro="">
      <xdr:nvCxnSpPr>
        <xdr:cNvPr id="34" name="Connecteur droit 33"/>
        <xdr:cNvCxnSpPr/>
      </xdr:nvCxnSpPr>
      <xdr:spPr>
        <a:xfrm flipH="1" flipV="1">
          <a:off x="3034393" y="1737632"/>
          <a:ext cx="3728357" cy="2982687"/>
        </a:xfrm>
        <a:prstGeom prst="line">
          <a:avLst/>
        </a:prstGeom>
        <a:ln w="2286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598714</xdr:colOff>
      <xdr:row>10</xdr:row>
      <xdr:rowOff>40821</xdr:rowOff>
    </xdr:from>
    <xdr:to>
      <xdr:col>8</xdr:col>
      <xdr:colOff>530679</xdr:colOff>
      <xdr:row>25</xdr:row>
      <xdr:rowOff>108858</xdr:rowOff>
    </xdr:to>
    <xdr:cxnSp macro="">
      <xdr:nvCxnSpPr>
        <xdr:cNvPr id="35" name="Connecteur droit 34"/>
        <xdr:cNvCxnSpPr/>
      </xdr:nvCxnSpPr>
      <xdr:spPr>
        <a:xfrm flipH="1" flipV="1">
          <a:off x="2884714" y="1964871"/>
          <a:ext cx="3741965" cy="2982687"/>
        </a:xfrm>
        <a:prstGeom prst="line">
          <a:avLst/>
        </a:prstGeom>
        <a:ln w="2286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632095</xdr:colOff>
      <xdr:row>12</xdr:row>
      <xdr:rowOff>72338</xdr:rowOff>
    </xdr:from>
    <xdr:to>
      <xdr:col>6</xdr:col>
      <xdr:colOff>241738</xdr:colOff>
      <xdr:row>13</xdr:row>
      <xdr:rowOff>189539</xdr:rowOff>
    </xdr:to>
    <xdr:sp macro="" textlink="">
      <xdr:nvSpPr>
        <xdr:cNvPr id="36" name="Soleil 35"/>
        <xdr:cNvSpPr/>
      </xdr:nvSpPr>
      <xdr:spPr>
        <a:xfrm rot="405073">
          <a:off x="4442095" y="2386913"/>
          <a:ext cx="371643" cy="307701"/>
        </a:xfrm>
        <a:prstGeom prst="sun">
          <a:avLst/>
        </a:prstGeom>
        <a:solidFill>
          <a:srgbClr val="FF00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13608</xdr:colOff>
      <xdr:row>16</xdr:row>
      <xdr:rowOff>54428</xdr:rowOff>
    </xdr:from>
    <xdr:to>
      <xdr:col>5</xdr:col>
      <xdr:colOff>385251</xdr:colOff>
      <xdr:row>17</xdr:row>
      <xdr:rowOff>171629</xdr:rowOff>
    </xdr:to>
    <xdr:sp macro="" textlink="">
      <xdr:nvSpPr>
        <xdr:cNvPr id="37" name="Soleil 36"/>
        <xdr:cNvSpPr/>
      </xdr:nvSpPr>
      <xdr:spPr>
        <a:xfrm rot="405073">
          <a:off x="3823608" y="3150053"/>
          <a:ext cx="371643" cy="307701"/>
        </a:xfrm>
        <a:prstGeom prst="sun">
          <a:avLst/>
        </a:prstGeom>
        <a:solidFill>
          <a:srgbClr val="FF00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639536</xdr:colOff>
      <xdr:row>8</xdr:row>
      <xdr:rowOff>122464</xdr:rowOff>
    </xdr:from>
    <xdr:to>
      <xdr:col>4</xdr:col>
      <xdr:colOff>585107</xdr:colOff>
      <xdr:row>13</xdr:row>
      <xdr:rowOff>0</xdr:rowOff>
    </xdr:to>
    <xdr:cxnSp macro="">
      <xdr:nvCxnSpPr>
        <xdr:cNvPr id="38" name="Connecteur droit 37"/>
        <xdr:cNvCxnSpPr/>
      </xdr:nvCxnSpPr>
      <xdr:spPr>
        <a:xfrm flipH="1">
          <a:off x="2925536" y="1655989"/>
          <a:ext cx="707571" cy="849086"/>
        </a:xfrm>
        <a:prstGeom prst="line">
          <a:avLst/>
        </a:prstGeom>
        <a:ln w="12700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81643</xdr:colOff>
      <xdr:row>13</xdr:row>
      <xdr:rowOff>68037</xdr:rowOff>
    </xdr:from>
    <xdr:to>
      <xdr:col>4</xdr:col>
      <xdr:colOff>381001</xdr:colOff>
      <xdr:row>15</xdr:row>
      <xdr:rowOff>95251</xdr:rowOff>
    </xdr:to>
    <xdr:sp macro="" textlink="">
      <xdr:nvSpPr>
        <xdr:cNvPr id="39" name="Rectangle 38"/>
        <xdr:cNvSpPr/>
      </xdr:nvSpPr>
      <xdr:spPr>
        <a:xfrm>
          <a:off x="2367643" y="2573112"/>
          <a:ext cx="1061358" cy="42726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tx1"/>
              </a:solidFill>
              <a:latin typeface="Arial Narrow" pitchFamily="34" charset="0"/>
            </a:rPr>
            <a:t>192+362</a:t>
          </a:r>
        </a:p>
      </xdr:txBody>
    </xdr:sp>
    <xdr:clientData/>
  </xdr:twoCellAnchor>
  <xdr:twoCellAnchor>
    <xdr:from>
      <xdr:col>6</xdr:col>
      <xdr:colOff>340181</xdr:colOff>
      <xdr:row>12</xdr:row>
      <xdr:rowOff>54429</xdr:rowOff>
    </xdr:from>
    <xdr:to>
      <xdr:col>7</xdr:col>
      <xdr:colOff>639536</xdr:colOff>
      <xdr:row>12</xdr:row>
      <xdr:rowOff>68037</xdr:rowOff>
    </xdr:to>
    <xdr:cxnSp macro="">
      <xdr:nvCxnSpPr>
        <xdr:cNvPr id="40" name="Connecteur droit avec flèche 39"/>
        <xdr:cNvCxnSpPr/>
      </xdr:nvCxnSpPr>
      <xdr:spPr>
        <a:xfrm flipH="1">
          <a:off x="4912181" y="2369004"/>
          <a:ext cx="1061355" cy="1360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517071</xdr:colOff>
      <xdr:row>18</xdr:row>
      <xdr:rowOff>0</xdr:rowOff>
    </xdr:from>
    <xdr:to>
      <xdr:col>4</xdr:col>
      <xdr:colOff>680357</xdr:colOff>
      <xdr:row>20</xdr:row>
      <xdr:rowOff>122464</xdr:rowOff>
    </xdr:to>
    <xdr:cxnSp macro="">
      <xdr:nvCxnSpPr>
        <xdr:cNvPr id="41" name="Connecteur droit avec flèche 40"/>
        <xdr:cNvCxnSpPr/>
      </xdr:nvCxnSpPr>
      <xdr:spPr>
        <a:xfrm flipV="1">
          <a:off x="2803071" y="3476625"/>
          <a:ext cx="925286" cy="50346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571502</xdr:colOff>
      <xdr:row>25</xdr:row>
      <xdr:rowOff>54429</xdr:rowOff>
    </xdr:from>
    <xdr:to>
      <xdr:col>12</xdr:col>
      <xdr:colOff>340179</xdr:colOff>
      <xdr:row>28</xdr:row>
      <xdr:rowOff>136071</xdr:rowOff>
    </xdr:to>
    <xdr:cxnSp macro="">
      <xdr:nvCxnSpPr>
        <xdr:cNvPr id="42" name="Connecteur droit avec flèche 41"/>
        <xdr:cNvCxnSpPr/>
      </xdr:nvCxnSpPr>
      <xdr:spPr>
        <a:xfrm flipH="1">
          <a:off x="8953502" y="4893129"/>
          <a:ext cx="530677" cy="662667"/>
        </a:xfrm>
        <a:prstGeom prst="straightConnector1">
          <a:avLst/>
        </a:prstGeom>
        <a:ln w="63500">
          <a:solidFill>
            <a:srgbClr val="FF0000"/>
          </a:solidFill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176893</xdr:colOff>
      <xdr:row>42</xdr:row>
      <xdr:rowOff>68035</xdr:rowOff>
    </xdr:from>
    <xdr:to>
      <xdr:col>8</xdr:col>
      <xdr:colOff>707570</xdr:colOff>
      <xdr:row>45</xdr:row>
      <xdr:rowOff>163284</xdr:rowOff>
    </xdr:to>
    <xdr:cxnSp macro="">
      <xdr:nvCxnSpPr>
        <xdr:cNvPr id="43" name="Connecteur droit avec flèche 42"/>
        <xdr:cNvCxnSpPr/>
      </xdr:nvCxnSpPr>
      <xdr:spPr>
        <a:xfrm flipH="1">
          <a:off x="6272893" y="8192860"/>
          <a:ext cx="530677" cy="666749"/>
        </a:xfrm>
        <a:prstGeom prst="straightConnector1">
          <a:avLst/>
        </a:prstGeom>
        <a:ln w="63500">
          <a:solidFill>
            <a:srgbClr val="FF0000"/>
          </a:solidFill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625931</xdr:colOff>
      <xdr:row>26</xdr:row>
      <xdr:rowOff>2</xdr:rowOff>
    </xdr:from>
    <xdr:to>
      <xdr:col>9</xdr:col>
      <xdr:colOff>435428</xdr:colOff>
      <xdr:row>28</xdr:row>
      <xdr:rowOff>81643</xdr:rowOff>
    </xdr:to>
    <xdr:cxnSp macro="">
      <xdr:nvCxnSpPr>
        <xdr:cNvPr id="44" name="Connecteur droit avec flèche 43"/>
        <xdr:cNvCxnSpPr/>
      </xdr:nvCxnSpPr>
      <xdr:spPr>
        <a:xfrm flipH="1" flipV="1">
          <a:off x="6721931" y="5038727"/>
          <a:ext cx="571497" cy="462641"/>
        </a:xfrm>
        <a:prstGeom prst="straightConnector1">
          <a:avLst/>
        </a:prstGeom>
        <a:ln w="63500">
          <a:solidFill>
            <a:srgbClr val="FF0000"/>
          </a:solidFill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160220</xdr:colOff>
      <xdr:row>32</xdr:row>
      <xdr:rowOff>55157</xdr:rowOff>
    </xdr:from>
    <xdr:to>
      <xdr:col>10</xdr:col>
      <xdr:colOff>105758</xdr:colOff>
      <xdr:row>37</xdr:row>
      <xdr:rowOff>148318</xdr:rowOff>
    </xdr:to>
    <xdr:cxnSp macro="">
      <xdr:nvCxnSpPr>
        <xdr:cNvPr id="45" name="Connecteur droit 44"/>
        <xdr:cNvCxnSpPr/>
      </xdr:nvCxnSpPr>
      <xdr:spPr>
        <a:xfrm flipH="1">
          <a:off x="7018220" y="6274982"/>
          <a:ext cx="707538" cy="1045661"/>
        </a:xfrm>
        <a:prstGeom prst="line">
          <a:avLst/>
        </a:prstGeom>
        <a:ln w="1270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124041</xdr:colOff>
      <xdr:row>4</xdr:row>
      <xdr:rowOff>68036</xdr:rowOff>
    </xdr:from>
    <xdr:to>
      <xdr:col>16</xdr:col>
      <xdr:colOff>244904</xdr:colOff>
      <xdr:row>53</xdr:row>
      <xdr:rowOff>112059</xdr:rowOff>
    </xdr:to>
    <xdr:cxnSp macro="">
      <xdr:nvCxnSpPr>
        <xdr:cNvPr id="46" name="Connecteur droit 45"/>
        <xdr:cNvCxnSpPr/>
      </xdr:nvCxnSpPr>
      <xdr:spPr>
        <a:xfrm flipH="1">
          <a:off x="4696041" y="830036"/>
          <a:ext cx="7740863" cy="9502348"/>
        </a:xfrm>
        <a:prstGeom prst="line">
          <a:avLst/>
        </a:prstGeom>
        <a:ln w="254000">
          <a:solidFill>
            <a:schemeClr val="tx1">
              <a:lumMod val="65000"/>
              <a:lumOff val="3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163286</xdr:colOff>
      <xdr:row>19</xdr:row>
      <xdr:rowOff>108857</xdr:rowOff>
    </xdr:from>
    <xdr:to>
      <xdr:col>11</xdr:col>
      <xdr:colOff>522491</xdr:colOff>
      <xdr:row>33</xdr:row>
      <xdr:rowOff>81644</xdr:rowOff>
    </xdr:to>
    <xdr:cxnSp macro="">
      <xdr:nvCxnSpPr>
        <xdr:cNvPr id="47" name="Connecteur droit 46"/>
        <xdr:cNvCxnSpPr/>
      </xdr:nvCxnSpPr>
      <xdr:spPr>
        <a:xfrm>
          <a:off x="5497286" y="3796393"/>
          <a:ext cx="3407205" cy="2735037"/>
        </a:xfrm>
        <a:prstGeom prst="line">
          <a:avLst/>
        </a:prstGeom>
        <a:ln w="1270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417153</xdr:colOff>
      <xdr:row>35</xdr:row>
      <xdr:rowOff>3201</xdr:rowOff>
    </xdr:from>
    <xdr:to>
      <xdr:col>10</xdr:col>
      <xdr:colOff>312964</xdr:colOff>
      <xdr:row>41</xdr:row>
      <xdr:rowOff>81643</xdr:rowOff>
    </xdr:to>
    <xdr:sp macro="" textlink="">
      <xdr:nvSpPr>
        <xdr:cNvPr id="48" name="Arc 47"/>
        <xdr:cNvSpPr/>
      </xdr:nvSpPr>
      <xdr:spPr>
        <a:xfrm>
          <a:off x="6513153" y="6794526"/>
          <a:ext cx="1419811" cy="1221442"/>
        </a:xfrm>
        <a:prstGeom prst="arc">
          <a:avLst>
            <a:gd name="adj1" fmla="val 1936450"/>
            <a:gd name="adj2" fmla="val 13794164"/>
          </a:avLst>
        </a:prstGeom>
        <a:ln w="1270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291168</xdr:colOff>
      <xdr:row>14</xdr:row>
      <xdr:rowOff>133350</xdr:rowOff>
    </xdr:from>
    <xdr:to>
      <xdr:col>16</xdr:col>
      <xdr:colOff>411216</xdr:colOff>
      <xdr:row>20</xdr:row>
      <xdr:rowOff>65314</xdr:rowOff>
    </xdr:to>
    <xdr:grpSp>
      <xdr:nvGrpSpPr>
        <xdr:cNvPr id="49" name="Groupe 48"/>
        <xdr:cNvGrpSpPr/>
      </xdr:nvGrpSpPr>
      <xdr:grpSpPr>
        <a:xfrm>
          <a:off x="10197168" y="2854779"/>
          <a:ext cx="2406048" cy="1088571"/>
          <a:chOff x="9991725" y="7305675"/>
          <a:chExt cx="2406048" cy="1047750"/>
        </a:xfrm>
      </xdr:grpSpPr>
      <xdr:cxnSp macro="">
        <xdr:nvCxnSpPr>
          <xdr:cNvPr id="50" name="Connecteur droit 49"/>
          <xdr:cNvCxnSpPr/>
        </xdr:nvCxnSpPr>
        <xdr:spPr>
          <a:xfrm flipH="1" flipV="1">
            <a:off x="9991725" y="7305675"/>
            <a:ext cx="1038226" cy="895352"/>
          </a:xfrm>
          <a:prstGeom prst="line">
            <a:avLst/>
          </a:prstGeom>
          <a:ln w="63500">
            <a:solidFill>
              <a:schemeClr val="accent6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51" name="Rectangle 50"/>
          <xdr:cNvSpPr/>
        </xdr:nvSpPr>
        <xdr:spPr>
          <a:xfrm>
            <a:off x="11029950" y="8029575"/>
            <a:ext cx="1367823" cy="323850"/>
          </a:xfrm>
          <a:prstGeom prst="rect">
            <a:avLst/>
          </a:prstGeom>
          <a:solidFill>
            <a:schemeClr val="accent6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600" b="1" u="sng">
                <a:solidFill>
                  <a:schemeClr val="bg1"/>
                </a:solidFill>
                <a:latin typeface="Arial Narrow" pitchFamily="34" charset="0"/>
              </a:rPr>
              <a:t>Salbris</a:t>
            </a:r>
          </a:p>
        </xdr:txBody>
      </xdr:sp>
    </xdr:grpSp>
    <xdr:clientData/>
  </xdr:twoCellAnchor>
  <xdr:twoCellAnchor>
    <xdr:from>
      <xdr:col>6</xdr:col>
      <xdr:colOff>6939</xdr:colOff>
      <xdr:row>50</xdr:row>
      <xdr:rowOff>78442</xdr:rowOff>
    </xdr:from>
    <xdr:to>
      <xdr:col>10</xdr:col>
      <xdr:colOff>231297</xdr:colOff>
      <xdr:row>55</xdr:row>
      <xdr:rowOff>136070</xdr:rowOff>
    </xdr:to>
    <xdr:grpSp>
      <xdr:nvGrpSpPr>
        <xdr:cNvPr id="53" name="Groupe 52"/>
        <xdr:cNvGrpSpPr/>
      </xdr:nvGrpSpPr>
      <xdr:grpSpPr>
        <a:xfrm>
          <a:off x="4578939" y="9766728"/>
          <a:ext cx="3272358" cy="1010128"/>
          <a:chOff x="9934575" y="10134600"/>
          <a:chExt cx="3272358" cy="1010128"/>
        </a:xfrm>
      </xdr:grpSpPr>
      <xdr:cxnSp macro="">
        <xdr:nvCxnSpPr>
          <xdr:cNvPr id="54" name="Connecteur droit 53"/>
          <xdr:cNvCxnSpPr/>
        </xdr:nvCxnSpPr>
        <xdr:spPr>
          <a:xfrm flipH="1" flipV="1">
            <a:off x="9934575" y="10134600"/>
            <a:ext cx="1085851" cy="819152"/>
          </a:xfrm>
          <a:prstGeom prst="line">
            <a:avLst/>
          </a:prstGeom>
          <a:ln w="63500">
            <a:solidFill>
              <a:schemeClr val="accent6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55" name="Rectangle 54"/>
          <xdr:cNvSpPr/>
        </xdr:nvSpPr>
        <xdr:spPr>
          <a:xfrm>
            <a:off x="11020425" y="10782299"/>
            <a:ext cx="2186508" cy="362429"/>
          </a:xfrm>
          <a:prstGeom prst="rect">
            <a:avLst/>
          </a:prstGeom>
          <a:solidFill>
            <a:schemeClr val="accent6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600" b="1" u="sng">
                <a:solidFill>
                  <a:schemeClr val="bg1"/>
                </a:solidFill>
                <a:latin typeface="Arial Narrow" pitchFamily="34" charset="0"/>
              </a:rPr>
              <a:t>Vierzon Nord / Centre</a:t>
            </a:r>
          </a:p>
        </xdr:txBody>
      </xdr:sp>
    </xdr:grpSp>
    <xdr:clientData/>
  </xdr:twoCellAnchor>
  <xdr:twoCellAnchor editAs="oneCell">
    <xdr:from>
      <xdr:col>14</xdr:col>
      <xdr:colOff>293914</xdr:colOff>
      <xdr:row>10</xdr:row>
      <xdr:rowOff>51708</xdr:rowOff>
    </xdr:from>
    <xdr:to>
      <xdr:col>15</xdr:col>
      <xdr:colOff>620483</xdr:colOff>
      <xdr:row>13</xdr:row>
      <xdr:rowOff>146956</xdr:rowOff>
    </xdr:to>
    <xdr:pic>
      <xdr:nvPicPr>
        <xdr:cNvPr id="56" name="il_fi" descr="http://www.renders-graphiques.fr/image/upload/normal/ford_voiture_5.png" title="0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9387840">
          <a:off x="10961914" y="1983922"/>
          <a:ext cx="1088569" cy="680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557892</xdr:colOff>
      <xdr:row>46</xdr:row>
      <xdr:rowOff>13607</xdr:rowOff>
    </xdr:from>
    <xdr:to>
      <xdr:col>12</xdr:col>
      <xdr:colOff>326571</xdr:colOff>
      <xdr:row>48</xdr:row>
      <xdr:rowOff>54428</xdr:rowOff>
    </xdr:to>
    <xdr:sp macro="" textlink="">
      <xdr:nvSpPr>
        <xdr:cNvPr id="13" name="Rectangle à coins arrondis 12">
          <a:hlinkClick xmlns:r="http://schemas.openxmlformats.org/officeDocument/2006/relationships" r:id="rId2"/>
        </xdr:cNvPr>
        <xdr:cNvSpPr/>
      </xdr:nvSpPr>
      <xdr:spPr>
        <a:xfrm>
          <a:off x="7415892" y="8939893"/>
          <a:ext cx="2054679" cy="421821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u="sng">
              <a:solidFill>
                <a:srgbClr val="C00000"/>
              </a:solidFill>
              <a:latin typeface="Arial Narrow" panose="020B0606020202030204" pitchFamily="34" charset="0"/>
            </a:rPr>
            <a:t>Retour vers MAGECS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166462</xdr:colOff>
      <xdr:row>33</xdr:row>
      <xdr:rowOff>139274</xdr:rowOff>
    </xdr:from>
    <xdr:to>
      <xdr:col>10</xdr:col>
      <xdr:colOff>625904</xdr:colOff>
      <xdr:row>40</xdr:row>
      <xdr:rowOff>38421</xdr:rowOff>
    </xdr:to>
    <xdr:cxnSp macro="">
      <xdr:nvCxnSpPr>
        <xdr:cNvPr id="2" name="Connecteur droit 1"/>
        <xdr:cNvCxnSpPr/>
      </xdr:nvCxnSpPr>
      <xdr:spPr>
        <a:xfrm flipH="1">
          <a:off x="7786462" y="6549599"/>
          <a:ext cx="459442" cy="1232647"/>
        </a:xfrm>
        <a:prstGeom prst="line">
          <a:avLst/>
        </a:prstGeom>
        <a:ln w="1270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104775</xdr:colOff>
      <xdr:row>0</xdr:row>
      <xdr:rowOff>114300</xdr:rowOff>
    </xdr:from>
    <xdr:to>
      <xdr:col>9</xdr:col>
      <xdr:colOff>633852</xdr:colOff>
      <xdr:row>20</xdr:row>
      <xdr:rowOff>159124</xdr:rowOff>
    </xdr:to>
    <xdr:grpSp>
      <xdr:nvGrpSpPr>
        <xdr:cNvPr id="3" name="Groupe 2"/>
        <xdr:cNvGrpSpPr/>
      </xdr:nvGrpSpPr>
      <xdr:grpSpPr>
        <a:xfrm>
          <a:off x="104775" y="114300"/>
          <a:ext cx="7387077" cy="3941415"/>
          <a:chOff x="123265" y="190500"/>
          <a:chExt cx="7387077" cy="3854824"/>
        </a:xfrm>
      </xdr:grpSpPr>
      <xdr:pic>
        <xdr:nvPicPr>
          <xdr:cNvPr id="4" name="Picture 52" descr="logo-VINCI-Autoroutes_medium"/>
          <xdr:cNvPicPr>
            <a:picLocks noChangeAspect="1" noChangeArrowheads="1"/>
          </xdr:cNvPicPr>
        </xdr:nvPicPr>
        <xdr:blipFill>
          <a:blip xmlns:r="http://schemas.openxmlformats.org/officeDocument/2006/relationships" r:embed="rId1"/>
          <a:srcRect/>
          <a:stretch>
            <a:fillRect/>
          </a:stretch>
        </xdr:blipFill>
        <xdr:spPr bwMode="auto">
          <a:xfrm>
            <a:off x="5235549" y="271342"/>
            <a:ext cx="2274793" cy="7381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5" name="Rectangle 4"/>
          <xdr:cNvSpPr/>
        </xdr:nvSpPr>
        <xdr:spPr>
          <a:xfrm>
            <a:off x="134471" y="190500"/>
            <a:ext cx="4863353" cy="773206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" name="Rectangle 5"/>
          <xdr:cNvSpPr/>
        </xdr:nvSpPr>
        <xdr:spPr>
          <a:xfrm>
            <a:off x="123265" y="190500"/>
            <a:ext cx="1064559" cy="3854824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wordArtVert" rtlCol="0" anchor="ctr"/>
          <a:lstStyle/>
          <a:p>
            <a:pPr algn="l"/>
            <a:r>
              <a:rPr lang="fr-FR" sz="3600" b="1">
                <a:solidFill>
                  <a:srgbClr val="FF0000"/>
                </a:solidFill>
                <a:latin typeface="Arial Narrow" pitchFamily="34" charset="0"/>
              </a:rPr>
              <a:t>MAGECS</a:t>
            </a:r>
          </a:p>
        </xdr:txBody>
      </xdr:sp>
      <xdr:sp macro="" textlink="">
        <xdr:nvSpPr>
          <xdr:cNvPr id="7" name="Rectangle 6"/>
          <xdr:cNvSpPr/>
        </xdr:nvSpPr>
        <xdr:spPr>
          <a:xfrm>
            <a:off x="750793" y="437030"/>
            <a:ext cx="4157383" cy="43703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600">
                <a:latin typeface="Arial Narrow" pitchFamily="34" charset="0"/>
              </a:rPr>
              <a:t>oyen</a:t>
            </a:r>
            <a:r>
              <a:rPr lang="fr-FR" sz="1600" baseline="0">
                <a:latin typeface="Arial Narrow" pitchFamily="34" charset="0"/>
              </a:rPr>
              <a:t> d'aide à la Gestion d'Evènements Contre Sens</a:t>
            </a:r>
            <a:endParaRPr lang="fr-FR" sz="1600">
              <a:latin typeface="Arial Narrow" pitchFamily="34" charset="0"/>
            </a:endParaRPr>
          </a:p>
        </xdr:txBody>
      </xdr:sp>
    </xdr:grpSp>
    <xdr:clientData/>
  </xdr:twoCellAnchor>
  <xdr:twoCellAnchor>
    <xdr:from>
      <xdr:col>0</xdr:col>
      <xdr:colOff>179614</xdr:colOff>
      <xdr:row>21</xdr:row>
      <xdr:rowOff>164885</xdr:rowOff>
    </xdr:from>
    <xdr:to>
      <xdr:col>2</xdr:col>
      <xdr:colOff>136071</xdr:colOff>
      <xdr:row>25</xdr:row>
      <xdr:rowOff>40822</xdr:rowOff>
    </xdr:to>
    <xdr:grpSp>
      <xdr:nvGrpSpPr>
        <xdr:cNvPr id="8" name="Groupe 7">
          <a:hlinkClick xmlns:r="http://schemas.openxmlformats.org/officeDocument/2006/relationships" r:id="rId2"/>
        </xdr:cNvPr>
        <xdr:cNvGrpSpPr/>
      </xdr:nvGrpSpPr>
      <xdr:grpSpPr>
        <a:xfrm>
          <a:off x="179614" y="4269294"/>
          <a:ext cx="1480457" cy="672573"/>
          <a:chOff x="10429875" y="590549"/>
          <a:chExt cx="1298761" cy="504825"/>
        </a:xfrm>
      </xdr:grpSpPr>
      <xdr:sp macro="" textlink="">
        <xdr:nvSpPr>
          <xdr:cNvPr id="9" name="Multiplier 8"/>
          <xdr:cNvSpPr/>
        </xdr:nvSpPr>
        <xdr:spPr>
          <a:xfrm>
            <a:off x="10429875" y="590549"/>
            <a:ext cx="466725" cy="504825"/>
          </a:xfrm>
          <a:prstGeom prst="mathMultiply">
            <a:avLst/>
          </a:prstGeom>
          <a:solidFill>
            <a:srgbClr val="FF0000"/>
          </a:solidFill>
          <a:ln w="63500">
            <a:solidFill>
              <a:srgbClr val="C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0" name="Rectangle 9"/>
          <xdr:cNvSpPr/>
        </xdr:nvSpPr>
        <xdr:spPr>
          <a:xfrm>
            <a:off x="10832165" y="600075"/>
            <a:ext cx="896471" cy="4762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 b="1" u="sng">
                <a:solidFill>
                  <a:srgbClr val="C00000"/>
                </a:solidFill>
                <a:latin typeface="Arial Narrow" pitchFamily="34" charset="0"/>
              </a:rPr>
              <a:t>Retour</a:t>
            </a:r>
            <a:endParaRPr lang="fr-FR" sz="1200" b="1" u="sng" baseline="0">
              <a:solidFill>
                <a:srgbClr val="C00000"/>
              </a:solidFill>
              <a:latin typeface="Arial Narrow" pitchFamily="34" charset="0"/>
            </a:endParaRPr>
          </a:p>
          <a:p>
            <a:pPr algn="ctr"/>
            <a:r>
              <a:rPr lang="fr-FR" sz="1200" b="1" u="sng" baseline="0">
                <a:solidFill>
                  <a:srgbClr val="C00000"/>
                </a:solidFill>
                <a:latin typeface="Arial Narrow" pitchFamily="34" charset="0"/>
              </a:rPr>
              <a:t>Synoptique</a:t>
            </a:r>
            <a:endParaRPr lang="fr-FR" sz="1200" b="1" u="sng">
              <a:solidFill>
                <a:srgbClr val="C00000"/>
              </a:solidFill>
              <a:latin typeface="Arial Narrow" pitchFamily="34" charset="0"/>
            </a:endParaRPr>
          </a:p>
        </xdr:txBody>
      </xdr:sp>
    </xdr:grpSp>
    <xdr:clientData/>
  </xdr:twoCellAnchor>
  <xdr:twoCellAnchor>
    <xdr:from>
      <xdr:col>11</xdr:col>
      <xdr:colOff>13607</xdr:colOff>
      <xdr:row>24</xdr:row>
      <xdr:rowOff>89809</xdr:rowOff>
    </xdr:from>
    <xdr:to>
      <xdr:col>11</xdr:col>
      <xdr:colOff>744310</xdr:colOff>
      <xdr:row>28</xdr:row>
      <xdr:rowOff>13607</xdr:rowOff>
    </xdr:to>
    <xdr:cxnSp macro="">
      <xdr:nvCxnSpPr>
        <xdr:cNvPr id="14" name="Connecteur droit 13"/>
        <xdr:cNvCxnSpPr/>
      </xdr:nvCxnSpPr>
      <xdr:spPr>
        <a:xfrm flipV="1">
          <a:off x="8395607" y="4728484"/>
          <a:ext cx="730703" cy="704848"/>
        </a:xfrm>
        <a:prstGeom prst="line">
          <a:avLst/>
        </a:prstGeom>
        <a:ln w="1270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693964</xdr:colOff>
      <xdr:row>23</xdr:row>
      <xdr:rowOff>95250</xdr:rowOff>
    </xdr:from>
    <xdr:to>
      <xdr:col>9</xdr:col>
      <xdr:colOff>721179</xdr:colOff>
      <xdr:row>29</xdr:row>
      <xdr:rowOff>136071</xdr:rowOff>
    </xdr:to>
    <xdr:cxnSp macro="">
      <xdr:nvCxnSpPr>
        <xdr:cNvPr id="15" name="Connecteur droit 14"/>
        <xdr:cNvCxnSpPr/>
      </xdr:nvCxnSpPr>
      <xdr:spPr>
        <a:xfrm>
          <a:off x="6027964" y="4543425"/>
          <a:ext cx="1551215" cy="1240971"/>
        </a:xfrm>
        <a:prstGeom prst="line">
          <a:avLst/>
        </a:prstGeom>
        <a:ln w="1270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203443</xdr:colOff>
      <xdr:row>32</xdr:row>
      <xdr:rowOff>74520</xdr:rowOff>
    </xdr:from>
    <xdr:to>
      <xdr:col>11</xdr:col>
      <xdr:colOff>679693</xdr:colOff>
      <xdr:row>38</xdr:row>
      <xdr:rowOff>141196</xdr:rowOff>
    </xdr:to>
    <xdr:sp macro="" textlink="">
      <xdr:nvSpPr>
        <xdr:cNvPr id="16" name="Arc 15"/>
        <xdr:cNvSpPr/>
      </xdr:nvSpPr>
      <xdr:spPr>
        <a:xfrm>
          <a:off x="7823443" y="6294345"/>
          <a:ext cx="1238250" cy="1209676"/>
        </a:xfrm>
        <a:prstGeom prst="arc">
          <a:avLst>
            <a:gd name="adj1" fmla="val 19033482"/>
            <a:gd name="adj2" fmla="val 2634272"/>
          </a:avLst>
        </a:prstGeom>
        <a:ln w="1270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426680</xdr:colOff>
      <xdr:row>45</xdr:row>
      <xdr:rowOff>157682</xdr:rowOff>
    </xdr:from>
    <xdr:to>
      <xdr:col>8</xdr:col>
      <xdr:colOff>464218</xdr:colOff>
      <xdr:row>50</xdr:row>
      <xdr:rowOff>1361</xdr:rowOff>
    </xdr:to>
    <xdr:cxnSp macro="">
      <xdr:nvCxnSpPr>
        <xdr:cNvPr id="17" name="Connecteur droit 16"/>
        <xdr:cNvCxnSpPr/>
      </xdr:nvCxnSpPr>
      <xdr:spPr>
        <a:xfrm flipH="1">
          <a:off x="5760680" y="8854007"/>
          <a:ext cx="799538" cy="796179"/>
        </a:xfrm>
        <a:prstGeom prst="line">
          <a:avLst/>
        </a:prstGeom>
        <a:ln w="1270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6378</xdr:colOff>
      <xdr:row>28</xdr:row>
      <xdr:rowOff>142073</xdr:rowOff>
    </xdr:from>
    <xdr:to>
      <xdr:col>10</xdr:col>
      <xdr:colOff>158778</xdr:colOff>
      <xdr:row>33</xdr:row>
      <xdr:rowOff>103973</xdr:rowOff>
    </xdr:to>
    <xdr:sp macro="" textlink="">
      <xdr:nvSpPr>
        <xdr:cNvPr id="18" name="Arc 17"/>
        <xdr:cNvSpPr/>
      </xdr:nvSpPr>
      <xdr:spPr>
        <a:xfrm>
          <a:off x="6864378" y="5561798"/>
          <a:ext cx="914400" cy="952500"/>
        </a:xfrm>
        <a:prstGeom prst="arc">
          <a:avLst>
            <a:gd name="adj1" fmla="val 18618199"/>
            <a:gd name="adj2" fmla="val 2067667"/>
          </a:avLst>
        </a:prstGeom>
        <a:ln w="1270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788</xdr:colOff>
      <xdr:row>12</xdr:row>
      <xdr:rowOff>68022</xdr:rowOff>
    </xdr:from>
    <xdr:to>
      <xdr:col>15</xdr:col>
      <xdr:colOff>122452</xdr:colOff>
      <xdr:row>61</xdr:row>
      <xdr:rowOff>170475</xdr:rowOff>
    </xdr:to>
    <xdr:cxnSp macro="">
      <xdr:nvCxnSpPr>
        <xdr:cNvPr id="19" name="Connecteur droit 18"/>
        <xdr:cNvCxnSpPr/>
      </xdr:nvCxnSpPr>
      <xdr:spPr>
        <a:xfrm flipH="1">
          <a:off x="3810788" y="2382597"/>
          <a:ext cx="7741664" cy="9532203"/>
        </a:xfrm>
        <a:prstGeom prst="line">
          <a:avLst/>
        </a:prstGeom>
        <a:ln w="254000">
          <a:solidFill>
            <a:schemeClr val="tx1">
              <a:lumMod val="65000"/>
              <a:lumOff val="3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134686</xdr:colOff>
      <xdr:row>20</xdr:row>
      <xdr:rowOff>95250</xdr:rowOff>
    </xdr:from>
    <xdr:to>
      <xdr:col>10</xdr:col>
      <xdr:colOff>23187</xdr:colOff>
      <xdr:row>29</xdr:row>
      <xdr:rowOff>56029</xdr:rowOff>
    </xdr:to>
    <xdr:cxnSp macro="">
      <xdr:nvCxnSpPr>
        <xdr:cNvPr id="20" name="Connecteur droit 19"/>
        <xdr:cNvCxnSpPr/>
      </xdr:nvCxnSpPr>
      <xdr:spPr>
        <a:xfrm>
          <a:off x="5468686" y="3952875"/>
          <a:ext cx="2174501" cy="1751479"/>
        </a:xfrm>
        <a:prstGeom prst="line">
          <a:avLst/>
        </a:prstGeom>
        <a:ln w="1270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29935</xdr:colOff>
      <xdr:row>23</xdr:row>
      <xdr:rowOff>180975</xdr:rowOff>
    </xdr:from>
    <xdr:to>
      <xdr:col>11</xdr:col>
      <xdr:colOff>182335</xdr:colOff>
      <xdr:row>28</xdr:row>
      <xdr:rowOff>142875</xdr:rowOff>
    </xdr:to>
    <xdr:sp macro="" textlink="">
      <xdr:nvSpPr>
        <xdr:cNvPr id="21" name="Arc 20"/>
        <xdr:cNvSpPr/>
      </xdr:nvSpPr>
      <xdr:spPr>
        <a:xfrm>
          <a:off x="7649935" y="4629150"/>
          <a:ext cx="914400" cy="933450"/>
        </a:xfrm>
        <a:prstGeom prst="arc">
          <a:avLst>
            <a:gd name="adj1" fmla="val 1886746"/>
            <a:gd name="adj2" fmla="val 7975451"/>
          </a:avLst>
        </a:prstGeom>
        <a:ln w="1270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734786</xdr:colOff>
      <xdr:row>21</xdr:row>
      <xdr:rowOff>54429</xdr:rowOff>
    </xdr:from>
    <xdr:to>
      <xdr:col>10</xdr:col>
      <xdr:colOff>210891</xdr:colOff>
      <xdr:row>28</xdr:row>
      <xdr:rowOff>47628</xdr:rowOff>
    </xdr:to>
    <xdr:cxnSp macro="">
      <xdr:nvCxnSpPr>
        <xdr:cNvPr id="22" name="Connecteur droit 21"/>
        <xdr:cNvCxnSpPr/>
      </xdr:nvCxnSpPr>
      <xdr:spPr>
        <a:xfrm flipH="1" flipV="1">
          <a:off x="6068786" y="4112079"/>
          <a:ext cx="1762105" cy="1355274"/>
        </a:xfrm>
        <a:prstGeom prst="line">
          <a:avLst/>
        </a:prstGeom>
        <a:ln w="1270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553784</xdr:colOff>
      <xdr:row>8</xdr:row>
      <xdr:rowOff>122466</xdr:rowOff>
    </xdr:from>
    <xdr:to>
      <xdr:col>14</xdr:col>
      <xdr:colOff>205220</xdr:colOff>
      <xdr:row>12</xdr:row>
      <xdr:rowOff>171251</xdr:rowOff>
    </xdr:to>
    <xdr:sp macro="" textlink="">
      <xdr:nvSpPr>
        <xdr:cNvPr id="23" name="Pentagone 22"/>
        <xdr:cNvSpPr/>
      </xdr:nvSpPr>
      <xdr:spPr>
        <a:xfrm rot="5400000" flipV="1">
          <a:off x="10251584" y="1864191"/>
          <a:ext cx="829835" cy="413436"/>
        </a:xfrm>
        <a:prstGeom prst="homePlat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 b="1" u="sng">
              <a:solidFill>
                <a:srgbClr val="FFFF00"/>
              </a:solidFill>
              <a:latin typeface="Arial Narrow" pitchFamily="34" charset="0"/>
            </a:rPr>
            <a:t>A71</a:t>
          </a:r>
        </a:p>
      </xdr:txBody>
    </xdr:sp>
    <xdr:clientData/>
  </xdr:twoCellAnchor>
  <xdr:twoCellAnchor>
    <xdr:from>
      <xdr:col>6</xdr:col>
      <xdr:colOff>687134</xdr:colOff>
      <xdr:row>24</xdr:row>
      <xdr:rowOff>38102</xdr:rowOff>
    </xdr:from>
    <xdr:to>
      <xdr:col>8</xdr:col>
      <xdr:colOff>1133</xdr:colOff>
      <xdr:row>26</xdr:row>
      <xdr:rowOff>30633</xdr:rowOff>
    </xdr:to>
    <xdr:sp macro="" textlink="">
      <xdr:nvSpPr>
        <xdr:cNvPr id="24" name="Pentagone 23"/>
        <xdr:cNvSpPr/>
      </xdr:nvSpPr>
      <xdr:spPr>
        <a:xfrm rot="19820008">
          <a:off x="5259134" y="4676777"/>
          <a:ext cx="837999" cy="392581"/>
        </a:xfrm>
        <a:prstGeom prst="homePlat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 b="1" u="sng">
              <a:solidFill>
                <a:srgbClr val="FFFF00"/>
              </a:solidFill>
              <a:latin typeface="Arial Narrow" pitchFamily="34" charset="0"/>
            </a:rPr>
            <a:t>A85</a:t>
          </a:r>
        </a:p>
      </xdr:txBody>
    </xdr:sp>
    <xdr:clientData/>
  </xdr:twoCellAnchor>
  <xdr:twoCellAnchor>
    <xdr:from>
      <xdr:col>12</xdr:col>
      <xdr:colOff>416353</xdr:colOff>
      <xdr:row>33</xdr:row>
      <xdr:rowOff>115661</xdr:rowOff>
    </xdr:from>
    <xdr:to>
      <xdr:col>15</xdr:col>
      <xdr:colOff>92503</xdr:colOff>
      <xdr:row>39</xdr:row>
      <xdr:rowOff>39461</xdr:rowOff>
    </xdr:to>
    <xdr:sp macro="" textlink="">
      <xdr:nvSpPr>
        <xdr:cNvPr id="25" name="Rectangle 24"/>
        <xdr:cNvSpPr/>
      </xdr:nvSpPr>
      <xdr:spPr>
        <a:xfrm>
          <a:off x="9560353" y="6525986"/>
          <a:ext cx="1962150" cy="1066800"/>
        </a:xfrm>
        <a:prstGeom prst="rect">
          <a:avLst/>
        </a:prstGeom>
        <a:solidFill>
          <a:schemeClr val="bg1"/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0000FF"/>
              </a:solidFill>
              <a:latin typeface="Arial Narrow" pitchFamily="34" charset="0"/>
            </a:rPr>
            <a:t>Bif A71 / A85            </a:t>
          </a:r>
        </a:p>
        <a:p>
          <a:pPr algn="ctr"/>
          <a:r>
            <a:rPr lang="fr-FR" sz="1600" b="1">
              <a:solidFill>
                <a:srgbClr val="0000FF"/>
              </a:solidFill>
              <a:latin typeface="Arial Narrow" pitchFamily="34" charset="0"/>
            </a:rPr>
            <a:t> PR 171+871 / 205+830</a:t>
          </a:r>
        </a:p>
        <a:p>
          <a:pPr algn="ctr"/>
          <a:r>
            <a:rPr lang="fr-FR" sz="1600" b="1">
              <a:solidFill>
                <a:srgbClr val="0000FF"/>
              </a:solidFill>
              <a:latin typeface="Arial Narrow" pitchFamily="34" charset="0"/>
            </a:rPr>
            <a:t>Le THEILLAY</a:t>
          </a:r>
        </a:p>
      </xdr:txBody>
    </xdr:sp>
    <xdr:clientData/>
  </xdr:twoCellAnchor>
  <xdr:twoCellAnchor>
    <xdr:from>
      <xdr:col>8</xdr:col>
      <xdr:colOff>637111</xdr:colOff>
      <xdr:row>28</xdr:row>
      <xdr:rowOff>150478</xdr:rowOff>
    </xdr:from>
    <xdr:to>
      <xdr:col>10</xdr:col>
      <xdr:colOff>27511</xdr:colOff>
      <xdr:row>33</xdr:row>
      <xdr:rowOff>112378</xdr:rowOff>
    </xdr:to>
    <xdr:sp macro="" textlink="">
      <xdr:nvSpPr>
        <xdr:cNvPr id="26" name="Arc 25"/>
        <xdr:cNvSpPr/>
      </xdr:nvSpPr>
      <xdr:spPr>
        <a:xfrm>
          <a:off x="6733111" y="5570203"/>
          <a:ext cx="914400" cy="952500"/>
        </a:xfrm>
        <a:prstGeom prst="arc">
          <a:avLst>
            <a:gd name="adj1" fmla="val 18618199"/>
            <a:gd name="adj2" fmla="val 2067667"/>
          </a:avLst>
        </a:prstGeom>
        <a:ln w="1270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605893</xdr:colOff>
      <xdr:row>32</xdr:row>
      <xdr:rowOff>11206</xdr:rowOff>
    </xdr:from>
    <xdr:to>
      <xdr:col>10</xdr:col>
      <xdr:colOff>56805</xdr:colOff>
      <xdr:row>36</xdr:row>
      <xdr:rowOff>11206</xdr:rowOff>
    </xdr:to>
    <xdr:cxnSp macro="">
      <xdr:nvCxnSpPr>
        <xdr:cNvPr id="27" name="Connecteur droit 26"/>
        <xdr:cNvCxnSpPr/>
      </xdr:nvCxnSpPr>
      <xdr:spPr>
        <a:xfrm flipH="1">
          <a:off x="6701893" y="6231031"/>
          <a:ext cx="974912" cy="762000"/>
        </a:xfrm>
        <a:prstGeom prst="line">
          <a:avLst/>
        </a:prstGeom>
        <a:ln w="1270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408214</xdr:colOff>
      <xdr:row>37</xdr:row>
      <xdr:rowOff>110524</xdr:rowOff>
    </xdr:from>
    <xdr:to>
      <xdr:col>11</xdr:col>
      <xdr:colOff>542426</xdr:colOff>
      <xdr:row>46</xdr:row>
      <xdr:rowOff>27214</xdr:rowOff>
    </xdr:to>
    <xdr:cxnSp macro="">
      <xdr:nvCxnSpPr>
        <xdr:cNvPr id="28" name="Connecteur droit 27"/>
        <xdr:cNvCxnSpPr/>
      </xdr:nvCxnSpPr>
      <xdr:spPr>
        <a:xfrm flipH="1">
          <a:off x="6504214" y="7282849"/>
          <a:ext cx="2420212" cy="1631190"/>
        </a:xfrm>
        <a:prstGeom prst="line">
          <a:avLst/>
        </a:prstGeom>
        <a:ln w="1270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163288</xdr:colOff>
      <xdr:row>30</xdr:row>
      <xdr:rowOff>54427</xdr:rowOff>
    </xdr:from>
    <xdr:to>
      <xdr:col>8</xdr:col>
      <xdr:colOff>95249</xdr:colOff>
      <xdr:row>43</xdr:row>
      <xdr:rowOff>40821</xdr:rowOff>
    </xdr:to>
    <xdr:sp macro="" textlink="">
      <xdr:nvSpPr>
        <xdr:cNvPr id="29" name="Rectangle à coins arrondis 28"/>
        <xdr:cNvSpPr/>
      </xdr:nvSpPr>
      <xdr:spPr>
        <a:xfrm>
          <a:off x="163288" y="5893252"/>
          <a:ext cx="6027961" cy="2462894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Arial Narrow" pitchFamily="34" charset="0"/>
            </a:rPr>
            <a:t>Véhicule</a:t>
          </a:r>
          <a:r>
            <a:rPr lang="fr-FR" sz="1600" baseline="0">
              <a:solidFill>
                <a:sysClr val="windowText" lastClr="000000"/>
              </a:solidFill>
              <a:latin typeface="Arial Narrow" pitchFamily="34" charset="0"/>
            </a:rPr>
            <a:t> venant en contre sens du sens 1 sur A71 avant la Bifurcation  A71/A85 peut aller en direction de </a:t>
          </a:r>
          <a:r>
            <a:rPr lang="fr-FR" sz="1600" baseline="0">
              <a:solidFill>
                <a:srgbClr val="0000FF"/>
              </a:solidFill>
              <a:latin typeface="Arial Narrow" pitchFamily="34" charset="0"/>
            </a:rPr>
            <a:t>:</a:t>
          </a:r>
        </a:p>
        <a:p>
          <a:pPr algn="ctr"/>
          <a:endParaRPr lang="fr-FR" sz="1600" baseline="0">
            <a:solidFill>
              <a:srgbClr val="0000FF"/>
            </a:solidFill>
            <a:latin typeface="Arial Narrow" pitchFamily="34" charset="0"/>
          </a:endParaRPr>
        </a:p>
        <a:p>
          <a:pPr algn="ctr"/>
          <a:r>
            <a:rPr lang="fr-FR" sz="1800" b="1" baseline="0">
              <a:solidFill>
                <a:srgbClr val="0000FF"/>
              </a:solidFill>
              <a:latin typeface="Arial Narrow" pitchFamily="34" charset="0"/>
            </a:rPr>
            <a:t>SALBRIS sur A71 en contre sens du sens 1 vers ORLEANS</a:t>
          </a:r>
        </a:p>
        <a:p>
          <a:pPr algn="ctr"/>
          <a:endParaRPr lang="fr-FR" sz="1600" b="1" baseline="0">
            <a:solidFill>
              <a:srgbClr val="0000FF"/>
            </a:solidFill>
            <a:latin typeface="Arial Narrow" pitchFamily="34" charset="0"/>
          </a:endParaRPr>
        </a:p>
        <a:p>
          <a:pPr algn="ctr"/>
          <a:r>
            <a:rPr lang="fr-FR" sz="1800" b="1" baseline="0">
              <a:solidFill>
                <a:srgbClr val="FF0000"/>
              </a:solidFill>
              <a:latin typeface="Arial Narrow" pitchFamily="34" charset="0"/>
            </a:rPr>
            <a:t>ROMORANTIN (Villefranche) sur A85 en contre sens du sens 1 vers TOURS</a:t>
          </a:r>
          <a:endParaRPr lang="fr-FR" sz="1800" b="1">
            <a:solidFill>
              <a:srgbClr val="FF0000"/>
            </a:solidFill>
            <a:latin typeface="Arial Narrow" pitchFamily="34" charset="0"/>
          </a:endParaRPr>
        </a:p>
      </xdr:txBody>
    </xdr:sp>
    <xdr:clientData/>
  </xdr:twoCellAnchor>
  <xdr:twoCellAnchor>
    <xdr:from>
      <xdr:col>12</xdr:col>
      <xdr:colOff>450796</xdr:colOff>
      <xdr:row>23</xdr:row>
      <xdr:rowOff>58973</xdr:rowOff>
    </xdr:from>
    <xdr:to>
      <xdr:col>14</xdr:col>
      <xdr:colOff>421255</xdr:colOff>
      <xdr:row>25</xdr:row>
      <xdr:rowOff>148573</xdr:rowOff>
    </xdr:to>
    <xdr:sp macro="" textlink="">
      <xdr:nvSpPr>
        <xdr:cNvPr id="30" name="Rectangle 29"/>
        <xdr:cNvSpPr/>
      </xdr:nvSpPr>
      <xdr:spPr>
        <a:xfrm>
          <a:off x="9594796" y="4507148"/>
          <a:ext cx="1494459" cy="480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u="sng">
              <a:solidFill>
                <a:srgbClr val="C00000"/>
              </a:solidFill>
              <a:latin typeface="Arial Narrow" pitchFamily="34" charset="0"/>
            </a:rPr>
            <a:t>A71</a:t>
          </a:r>
          <a:r>
            <a:rPr lang="fr-FR" sz="1600" b="1" u="sng" baseline="0">
              <a:solidFill>
                <a:srgbClr val="C00000"/>
              </a:solidFill>
              <a:latin typeface="Arial Narrow" pitchFamily="34" charset="0"/>
            </a:rPr>
            <a:t> Sens 2</a:t>
          </a:r>
          <a:endParaRPr lang="fr-FR" sz="1600" b="1" u="sng">
            <a:solidFill>
              <a:srgbClr val="C00000"/>
            </a:solidFill>
            <a:latin typeface="Arial Narrow" pitchFamily="34" charset="0"/>
          </a:endParaRPr>
        </a:p>
      </xdr:txBody>
    </xdr:sp>
    <xdr:clientData/>
  </xdr:twoCellAnchor>
  <xdr:twoCellAnchor>
    <xdr:from>
      <xdr:col>5</xdr:col>
      <xdr:colOff>217689</xdr:colOff>
      <xdr:row>46</xdr:row>
      <xdr:rowOff>54429</xdr:rowOff>
    </xdr:from>
    <xdr:to>
      <xdr:col>7</xdr:col>
      <xdr:colOff>188148</xdr:colOff>
      <xdr:row>48</xdr:row>
      <xdr:rowOff>157636</xdr:rowOff>
    </xdr:to>
    <xdr:sp macro="" textlink="">
      <xdr:nvSpPr>
        <xdr:cNvPr id="31" name="Rectangle 30"/>
        <xdr:cNvSpPr/>
      </xdr:nvSpPr>
      <xdr:spPr>
        <a:xfrm>
          <a:off x="4027689" y="8941254"/>
          <a:ext cx="1494459" cy="48420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u="sng">
              <a:solidFill>
                <a:srgbClr val="C00000"/>
              </a:solidFill>
              <a:latin typeface="Arial Narrow" pitchFamily="34" charset="0"/>
            </a:rPr>
            <a:t>A71</a:t>
          </a:r>
          <a:r>
            <a:rPr lang="fr-FR" sz="1600" b="1" u="sng" baseline="0">
              <a:solidFill>
                <a:srgbClr val="C00000"/>
              </a:solidFill>
              <a:latin typeface="Arial Narrow" pitchFamily="34" charset="0"/>
            </a:rPr>
            <a:t> Sens 1</a:t>
          </a:r>
          <a:endParaRPr lang="fr-FR" sz="1600" b="1" u="sng">
            <a:solidFill>
              <a:srgbClr val="C00000"/>
            </a:solidFill>
            <a:latin typeface="Arial Narrow" pitchFamily="34" charset="0"/>
          </a:endParaRPr>
        </a:p>
      </xdr:txBody>
    </xdr:sp>
    <xdr:clientData/>
  </xdr:twoCellAnchor>
  <xdr:twoCellAnchor>
    <xdr:from>
      <xdr:col>6</xdr:col>
      <xdr:colOff>13607</xdr:colOff>
      <xdr:row>13</xdr:row>
      <xdr:rowOff>54429</xdr:rowOff>
    </xdr:from>
    <xdr:to>
      <xdr:col>7</xdr:col>
      <xdr:colOff>746066</xdr:colOff>
      <xdr:row>15</xdr:row>
      <xdr:rowOff>157636</xdr:rowOff>
    </xdr:to>
    <xdr:sp macro="" textlink="">
      <xdr:nvSpPr>
        <xdr:cNvPr id="32" name="Rectangle 31"/>
        <xdr:cNvSpPr/>
      </xdr:nvSpPr>
      <xdr:spPr>
        <a:xfrm>
          <a:off x="4585607" y="2559504"/>
          <a:ext cx="1494459" cy="50325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u="sng">
              <a:solidFill>
                <a:srgbClr val="C00000"/>
              </a:solidFill>
              <a:latin typeface="Arial Narrow" pitchFamily="34" charset="0"/>
            </a:rPr>
            <a:t>A85</a:t>
          </a:r>
          <a:r>
            <a:rPr lang="fr-FR" sz="1600" b="1" u="sng" baseline="0">
              <a:solidFill>
                <a:srgbClr val="C00000"/>
              </a:solidFill>
              <a:latin typeface="Arial Narrow" pitchFamily="34" charset="0"/>
            </a:rPr>
            <a:t> Sens 2</a:t>
          </a:r>
          <a:endParaRPr lang="fr-FR" sz="1600" b="1" u="sng">
            <a:solidFill>
              <a:srgbClr val="C00000"/>
            </a:solidFill>
            <a:latin typeface="Arial Narrow" pitchFamily="34" charset="0"/>
          </a:endParaRPr>
        </a:p>
      </xdr:txBody>
    </xdr:sp>
    <xdr:clientData/>
  </xdr:twoCellAnchor>
  <xdr:twoCellAnchor>
    <xdr:from>
      <xdr:col>4</xdr:col>
      <xdr:colOff>612321</xdr:colOff>
      <xdr:row>19</xdr:row>
      <xdr:rowOff>40822</xdr:rowOff>
    </xdr:from>
    <xdr:to>
      <xdr:col>6</xdr:col>
      <xdr:colOff>582780</xdr:colOff>
      <xdr:row>21</xdr:row>
      <xdr:rowOff>144029</xdr:rowOff>
    </xdr:to>
    <xdr:sp macro="" textlink="">
      <xdr:nvSpPr>
        <xdr:cNvPr id="33" name="Rectangle 32"/>
        <xdr:cNvSpPr/>
      </xdr:nvSpPr>
      <xdr:spPr>
        <a:xfrm>
          <a:off x="3660321" y="3707947"/>
          <a:ext cx="1494459" cy="49373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u="sng">
              <a:solidFill>
                <a:srgbClr val="C00000"/>
              </a:solidFill>
              <a:latin typeface="Arial Narrow" pitchFamily="34" charset="0"/>
            </a:rPr>
            <a:t>A85</a:t>
          </a:r>
          <a:r>
            <a:rPr lang="fr-FR" sz="1600" b="1" u="sng" baseline="0">
              <a:solidFill>
                <a:srgbClr val="C00000"/>
              </a:solidFill>
              <a:latin typeface="Arial Narrow" pitchFamily="34" charset="0"/>
            </a:rPr>
            <a:t> Sens 1</a:t>
          </a:r>
          <a:endParaRPr lang="fr-FR" sz="1600" b="1" u="sng">
            <a:solidFill>
              <a:srgbClr val="C00000"/>
            </a:solidFill>
            <a:latin typeface="Arial Narrow" pitchFamily="34" charset="0"/>
          </a:endParaRPr>
        </a:p>
      </xdr:txBody>
    </xdr:sp>
    <xdr:clientData/>
  </xdr:twoCellAnchor>
  <xdr:twoCellAnchor>
    <xdr:from>
      <xdr:col>3</xdr:col>
      <xdr:colOff>748393</xdr:colOff>
      <xdr:row>9</xdr:row>
      <xdr:rowOff>13607</xdr:rowOff>
    </xdr:from>
    <xdr:to>
      <xdr:col>8</xdr:col>
      <xdr:colOff>666750</xdr:colOff>
      <xdr:row>24</xdr:row>
      <xdr:rowOff>81644</xdr:rowOff>
    </xdr:to>
    <xdr:cxnSp macro="">
      <xdr:nvCxnSpPr>
        <xdr:cNvPr id="34" name="Connecteur droit 33"/>
        <xdr:cNvCxnSpPr/>
      </xdr:nvCxnSpPr>
      <xdr:spPr>
        <a:xfrm flipH="1" flipV="1">
          <a:off x="3034393" y="1737632"/>
          <a:ext cx="3728357" cy="2982687"/>
        </a:xfrm>
        <a:prstGeom prst="line">
          <a:avLst/>
        </a:prstGeom>
        <a:ln w="2286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598714</xdr:colOff>
      <xdr:row>10</xdr:row>
      <xdr:rowOff>40821</xdr:rowOff>
    </xdr:from>
    <xdr:to>
      <xdr:col>8</xdr:col>
      <xdr:colOff>530679</xdr:colOff>
      <xdr:row>25</xdr:row>
      <xdr:rowOff>108858</xdr:rowOff>
    </xdr:to>
    <xdr:cxnSp macro="">
      <xdr:nvCxnSpPr>
        <xdr:cNvPr id="35" name="Connecteur droit 34"/>
        <xdr:cNvCxnSpPr/>
      </xdr:nvCxnSpPr>
      <xdr:spPr>
        <a:xfrm flipH="1" flipV="1">
          <a:off x="2884714" y="1964871"/>
          <a:ext cx="3741965" cy="2982687"/>
        </a:xfrm>
        <a:prstGeom prst="line">
          <a:avLst/>
        </a:prstGeom>
        <a:ln w="2286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632095</xdr:colOff>
      <xdr:row>12</xdr:row>
      <xdr:rowOff>72338</xdr:rowOff>
    </xdr:from>
    <xdr:to>
      <xdr:col>6</xdr:col>
      <xdr:colOff>241738</xdr:colOff>
      <xdr:row>13</xdr:row>
      <xdr:rowOff>189539</xdr:rowOff>
    </xdr:to>
    <xdr:sp macro="" textlink="">
      <xdr:nvSpPr>
        <xdr:cNvPr id="36" name="Soleil 35"/>
        <xdr:cNvSpPr/>
      </xdr:nvSpPr>
      <xdr:spPr>
        <a:xfrm rot="405073">
          <a:off x="4442095" y="2386913"/>
          <a:ext cx="371643" cy="307701"/>
        </a:xfrm>
        <a:prstGeom prst="sun">
          <a:avLst/>
        </a:prstGeom>
        <a:solidFill>
          <a:srgbClr val="FF00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13608</xdr:colOff>
      <xdr:row>16</xdr:row>
      <xdr:rowOff>54428</xdr:rowOff>
    </xdr:from>
    <xdr:to>
      <xdr:col>5</xdr:col>
      <xdr:colOff>385251</xdr:colOff>
      <xdr:row>17</xdr:row>
      <xdr:rowOff>171629</xdr:rowOff>
    </xdr:to>
    <xdr:sp macro="" textlink="">
      <xdr:nvSpPr>
        <xdr:cNvPr id="37" name="Soleil 36"/>
        <xdr:cNvSpPr/>
      </xdr:nvSpPr>
      <xdr:spPr>
        <a:xfrm rot="405073">
          <a:off x="3823608" y="3150053"/>
          <a:ext cx="371643" cy="307701"/>
        </a:xfrm>
        <a:prstGeom prst="sun">
          <a:avLst/>
        </a:prstGeom>
        <a:solidFill>
          <a:srgbClr val="FF00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639536</xdr:colOff>
      <xdr:row>8</xdr:row>
      <xdr:rowOff>122464</xdr:rowOff>
    </xdr:from>
    <xdr:to>
      <xdr:col>4</xdr:col>
      <xdr:colOff>585107</xdr:colOff>
      <xdr:row>13</xdr:row>
      <xdr:rowOff>0</xdr:rowOff>
    </xdr:to>
    <xdr:cxnSp macro="">
      <xdr:nvCxnSpPr>
        <xdr:cNvPr id="38" name="Connecteur droit 37"/>
        <xdr:cNvCxnSpPr/>
      </xdr:nvCxnSpPr>
      <xdr:spPr>
        <a:xfrm flipH="1">
          <a:off x="2925536" y="1655989"/>
          <a:ext cx="707571" cy="849086"/>
        </a:xfrm>
        <a:prstGeom prst="line">
          <a:avLst/>
        </a:prstGeom>
        <a:ln w="12700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81643</xdr:colOff>
      <xdr:row>13</xdr:row>
      <xdr:rowOff>68037</xdr:rowOff>
    </xdr:from>
    <xdr:to>
      <xdr:col>4</xdr:col>
      <xdr:colOff>381001</xdr:colOff>
      <xdr:row>15</xdr:row>
      <xdr:rowOff>95251</xdr:rowOff>
    </xdr:to>
    <xdr:sp macro="" textlink="">
      <xdr:nvSpPr>
        <xdr:cNvPr id="39" name="Rectangle 38"/>
        <xdr:cNvSpPr/>
      </xdr:nvSpPr>
      <xdr:spPr>
        <a:xfrm>
          <a:off x="2367643" y="2573112"/>
          <a:ext cx="1061358" cy="42726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tx1"/>
              </a:solidFill>
              <a:latin typeface="Arial Narrow" pitchFamily="34" charset="0"/>
            </a:rPr>
            <a:t>192+362</a:t>
          </a:r>
        </a:p>
      </xdr:txBody>
    </xdr:sp>
    <xdr:clientData/>
  </xdr:twoCellAnchor>
  <xdr:twoCellAnchor>
    <xdr:from>
      <xdr:col>6</xdr:col>
      <xdr:colOff>340181</xdr:colOff>
      <xdr:row>12</xdr:row>
      <xdr:rowOff>54429</xdr:rowOff>
    </xdr:from>
    <xdr:to>
      <xdr:col>7</xdr:col>
      <xdr:colOff>639536</xdr:colOff>
      <xdr:row>12</xdr:row>
      <xdr:rowOff>68037</xdr:rowOff>
    </xdr:to>
    <xdr:cxnSp macro="">
      <xdr:nvCxnSpPr>
        <xdr:cNvPr id="40" name="Connecteur droit avec flèche 39"/>
        <xdr:cNvCxnSpPr/>
      </xdr:nvCxnSpPr>
      <xdr:spPr>
        <a:xfrm flipH="1">
          <a:off x="4912181" y="2369004"/>
          <a:ext cx="1061355" cy="1360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517071</xdr:colOff>
      <xdr:row>18</xdr:row>
      <xdr:rowOff>0</xdr:rowOff>
    </xdr:from>
    <xdr:to>
      <xdr:col>4</xdr:col>
      <xdr:colOff>680357</xdr:colOff>
      <xdr:row>20</xdr:row>
      <xdr:rowOff>122464</xdr:rowOff>
    </xdr:to>
    <xdr:cxnSp macro="">
      <xdr:nvCxnSpPr>
        <xdr:cNvPr id="41" name="Connecteur droit avec flèche 40"/>
        <xdr:cNvCxnSpPr/>
      </xdr:nvCxnSpPr>
      <xdr:spPr>
        <a:xfrm flipV="1">
          <a:off x="2803071" y="3476625"/>
          <a:ext cx="925286" cy="50346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95258</xdr:colOff>
      <xdr:row>20</xdr:row>
      <xdr:rowOff>108863</xdr:rowOff>
    </xdr:from>
    <xdr:to>
      <xdr:col>7</xdr:col>
      <xdr:colOff>666755</xdr:colOff>
      <xdr:row>22</xdr:row>
      <xdr:rowOff>163290</xdr:rowOff>
    </xdr:to>
    <xdr:cxnSp macro="">
      <xdr:nvCxnSpPr>
        <xdr:cNvPr id="42" name="Connecteur droit avec flèche 41"/>
        <xdr:cNvCxnSpPr/>
      </xdr:nvCxnSpPr>
      <xdr:spPr>
        <a:xfrm flipH="1" flipV="1">
          <a:off x="5429258" y="3966488"/>
          <a:ext cx="571497" cy="454477"/>
        </a:xfrm>
        <a:prstGeom prst="straightConnector1">
          <a:avLst/>
        </a:prstGeom>
        <a:ln w="63500">
          <a:solidFill>
            <a:srgbClr val="FF0000"/>
          </a:solidFill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160220</xdr:colOff>
      <xdr:row>32</xdr:row>
      <xdr:rowOff>55157</xdr:rowOff>
    </xdr:from>
    <xdr:to>
      <xdr:col>10</xdr:col>
      <xdr:colOff>105758</xdr:colOff>
      <xdr:row>37</xdr:row>
      <xdr:rowOff>148318</xdr:rowOff>
    </xdr:to>
    <xdr:cxnSp macro="">
      <xdr:nvCxnSpPr>
        <xdr:cNvPr id="43" name="Connecteur droit 42"/>
        <xdr:cNvCxnSpPr/>
      </xdr:nvCxnSpPr>
      <xdr:spPr>
        <a:xfrm flipH="1">
          <a:off x="7018220" y="6274982"/>
          <a:ext cx="707538" cy="1045661"/>
        </a:xfrm>
        <a:prstGeom prst="line">
          <a:avLst/>
        </a:prstGeom>
        <a:ln w="1270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545874</xdr:colOff>
      <xdr:row>11</xdr:row>
      <xdr:rowOff>81629</xdr:rowOff>
    </xdr:from>
    <xdr:to>
      <xdr:col>14</xdr:col>
      <xdr:colOff>666737</xdr:colOff>
      <xdr:row>60</xdr:row>
      <xdr:rowOff>166473</xdr:rowOff>
    </xdr:to>
    <xdr:cxnSp macro="">
      <xdr:nvCxnSpPr>
        <xdr:cNvPr id="44" name="Connecteur droit 43"/>
        <xdr:cNvCxnSpPr/>
      </xdr:nvCxnSpPr>
      <xdr:spPr>
        <a:xfrm flipH="1">
          <a:off x="3593874" y="2205704"/>
          <a:ext cx="7740863" cy="9514594"/>
        </a:xfrm>
        <a:prstGeom prst="line">
          <a:avLst/>
        </a:prstGeom>
        <a:ln w="254000">
          <a:solidFill>
            <a:schemeClr val="tx1">
              <a:lumMod val="65000"/>
              <a:lumOff val="3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93866</xdr:colOff>
      <xdr:row>19</xdr:row>
      <xdr:rowOff>81644</xdr:rowOff>
    </xdr:from>
    <xdr:to>
      <xdr:col>11</xdr:col>
      <xdr:colOff>522491</xdr:colOff>
      <xdr:row>33</xdr:row>
      <xdr:rowOff>81644</xdr:rowOff>
    </xdr:to>
    <xdr:cxnSp macro="">
      <xdr:nvCxnSpPr>
        <xdr:cNvPr id="45" name="Connecteur droit 44"/>
        <xdr:cNvCxnSpPr/>
      </xdr:nvCxnSpPr>
      <xdr:spPr>
        <a:xfrm>
          <a:off x="5427866" y="3748769"/>
          <a:ext cx="3476625" cy="2743200"/>
        </a:xfrm>
        <a:prstGeom prst="line">
          <a:avLst/>
        </a:prstGeom>
        <a:ln w="1270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417153</xdr:colOff>
      <xdr:row>35</xdr:row>
      <xdr:rowOff>3201</xdr:rowOff>
    </xdr:from>
    <xdr:to>
      <xdr:col>10</xdr:col>
      <xdr:colOff>312964</xdr:colOff>
      <xdr:row>41</xdr:row>
      <xdr:rowOff>81643</xdr:rowOff>
    </xdr:to>
    <xdr:sp macro="" textlink="">
      <xdr:nvSpPr>
        <xdr:cNvPr id="46" name="Arc 45"/>
        <xdr:cNvSpPr/>
      </xdr:nvSpPr>
      <xdr:spPr>
        <a:xfrm>
          <a:off x="6513153" y="6794526"/>
          <a:ext cx="1419811" cy="1221442"/>
        </a:xfrm>
        <a:prstGeom prst="arc">
          <a:avLst>
            <a:gd name="adj1" fmla="val 1936450"/>
            <a:gd name="adj2" fmla="val 13794164"/>
          </a:avLst>
        </a:prstGeom>
        <a:ln w="1270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291168</xdr:colOff>
      <xdr:row>14</xdr:row>
      <xdr:rowOff>133350</xdr:rowOff>
    </xdr:from>
    <xdr:to>
      <xdr:col>16</xdr:col>
      <xdr:colOff>411216</xdr:colOff>
      <xdr:row>20</xdr:row>
      <xdr:rowOff>65314</xdr:rowOff>
    </xdr:to>
    <xdr:grpSp>
      <xdr:nvGrpSpPr>
        <xdr:cNvPr id="47" name="Groupe 46"/>
        <xdr:cNvGrpSpPr/>
      </xdr:nvGrpSpPr>
      <xdr:grpSpPr>
        <a:xfrm>
          <a:off x="10197168" y="2869623"/>
          <a:ext cx="2406048" cy="1092282"/>
          <a:chOff x="9991725" y="7305675"/>
          <a:chExt cx="2406048" cy="1047750"/>
        </a:xfrm>
      </xdr:grpSpPr>
      <xdr:cxnSp macro="">
        <xdr:nvCxnSpPr>
          <xdr:cNvPr id="48" name="Connecteur droit 47"/>
          <xdr:cNvCxnSpPr/>
        </xdr:nvCxnSpPr>
        <xdr:spPr>
          <a:xfrm flipH="1" flipV="1">
            <a:off x="9991725" y="7305675"/>
            <a:ext cx="1038226" cy="895352"/>
          </a:xfrm>
          <a:prstGeom prst="line">
            <a:avLst/>
          </a:prstGeom>
          <a:ln w="63500">
            <a:solidFill>
              <a:schemeClr val="accent6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49" name="Rectangle 48"/>
          <xdr:cNvSpPr/>
        </xdr:nvSpPr>
        <xdr:spPr>
          <a:xfrm>
            <a:off x="11029950" y="8029575"/>
            <a:ext cx="1367823" cy="323850"/>
          </a:xfrm>
          <a:prstGeom prst="rect">
            <a:avLst/>
          </a:prstGeom>
          <a:solidFill>
            <a:schemeClr val="accent6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600" b="1" u="sng">
                <a:solidFill>
                  <a:schemeClr val="bg1"/>
                </a:solidFill>
                <a:latin typeface="Arial Narrow" pitchFamily="34" charset="0"/>
              </a:rPr>
              <a:t>Salbris</a:t>
            </a:r>
          </a:p>
        </xdr:txBody>
      </xdr:sp>
    </xdr:grpSp>
    <xdr:clientData/>
  </xdr:twoCellAnchor>
  <xdr:twoCellAnchor>
    <xdr:from>
      <xdr:col>6</xdr:col>
      <xdr:colOff>6939</xdr:colOff>
      <xdr:row>50</xdr:row>
      <xdr:rowOff>78442</xdr:rowOff>
    </xdr:from>
    <xdr:to>
      <xdr:col>10</xdr:col>
      <xdr:colOff>231297</xdr:colOff>
      <xdr:row>55</xdr:row>
      <xdr:rowOff>136070</xdr:rowOff>
    </xdr:to>
    <xdr:grpSp>
      <xdr:nvGrpSpPr>
        <xdr:cNvPr id="51" name="Groupe 50"/>
        <xdr:cNvGrpSpPr/>
      </xdr:nvGrpSpPr>
      <xdr:grpSpPr>
        <a:xfrm>
          <a:off x="4578939" y="9793942"/>
          <a:ext cx="3272358" cy="1010128"/>
          <a:chOff x="9934575" y="10134600"/>
          <a:chExt cx="3272358" cy="1010128"/>
        </a:xfrm>
      </xdr:grpSpPr>
      <xdr:cxnSp macro="">
        <xdr:nvCxnSpPr>
          <xdr:cNvPr id="52" name="Connecteur droit 51"/>
          <xdr:cNvCxnSpPr/>
        </xdr:nvCxnSpPr>
        <xdr:spPr>
          <a:xfrm flipH="1" flipV="1">
            <a:off x="9934575" y="10134600"/>
            <a:ext cx="1085851" cy="819152"/>
          </a:xfrm>
          <a:prstGeom prst="line">
            <a:avLst/>
          </a:prstGeom>
          <a:ln w="63500">
            <a:solidFill>
              <a:schemeClr val="accent6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53" name="Rectangle 52"/>
          <xdr:cNvSpPr/>
        </xdr:nvSpPr>
        <xdr:spPr>
          <a:xfrm>
            <a:off x="11020425" y="10782299"/>
            <a:ext cx="2186508" cy="362429"/>
          </a:xfrm>
          <a:prstGeom prst="rect">
            <a:avLst/>
          </a:prstGeom>
          <a:solidFill>
            <a:schemeClr val="accent6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600" b="1" u="sng">
                <a:solidFill>
                  <a:schemeClr val="bg1"/>
                </a:solidFill>
                <a:latin typeface="Arial Narrow" pitchFamily="34" charset="0"/>
              </a:rPr>
              <a:t>Vierzon Nord / Centre</a:t>
            </a:r>
          </a:p>
        </xdr:txBody>
      </xdr:sp>
    </xdr:grpSp>
    <xdr:clientData/>
  </xdr:twoCellAnchor>
  <xdr:twoCellAnchor>
    <xdr:from>
      <xdr:col>7</xdr:col>
      <xdr:colOff>136071</xdr:colOff>
      <xdr:row>45</xdr:row>
      <xdr:rowOff>149679</xdr:rowOff>
    </xdr:from>
    <xdr:to>
      <xdr:col>7</xdr:col>
      <xdr:colOff>571500</xdr:colOff>
      <xdr:row>48</xdr:row>
      <xdr:rowOff>95250</xdr:rowOff>
    </xdr:to>
    <xdr:cxnSp macro="">
      <xdr:nvCxnSpPr>
        <xdr:cNvPr id="54" name="Connecteur droit avec flèche 53"/>
        <xdr:cNvCxnSpPr/>
      </xdr:nvCxnSpPr>
      <xdr:spPr>
        <a:xfrm flipV="1">
          <a:off x="5470071" y="8846004"/>
          <a:ext cx="435429" cy="517071"/>
        </a:xfrm>
        <a:prstGeom prst="straightConnector1">
          <a:avLst/>
        </a:prstGeom>
        <a:ln w="63500">
          <a:solidFill>
            <a:srgbClr val="FF0000"/>
          </a:solidFill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122464</xdr:colOff>
      <xdr:row>22</xdr:row>
      <xdr:rowOff>54429</xdr:rowOff>
    </xdr:from>
    <xdr:to>
      <xdr:col>12</xdr:col>
      <xdr:colOff>503464</xdr:colOff>
      <xdr:row>24</xdr:row>
      <xdr:rowOff>122463</xdr:rowOff>
    </xdr:to>
    <xdr:cxnSp macro="">
      <xdr:nvCxnSpPr>
        <xdr:cNvPr id="55" name="Connecteur droit avec flèche 54"/>
        <xdr:cNvCxnSpPr/>
      </xdr:nvCxnSpPr>
      <xdr:spPr>
        <a:xfrm flipV="1">
          <a:off x="9266464" y="4312104"/>
          <a:ext cx="381000" cy="449034"/>
        </a:xfrm>
        <a:prstGeom prst="straightConnector1">
          <a:avLst/>
        </a:prstGeom>
        <a:ln w="63500">
          <a:solidFill>
            <a:srgbClr val="FF0000"/>
          </a:solidFill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219600</xdr:colOff>
      <xdr:row>51</xdr:row>
      <xdr:rowOff>151982</xdr:rowOff>
    </xdr:from>
    <xdr:to>
      <xdr:col>6</xdr:col>
      <xdr:colOff>106799</xdr:colOff>
      <xdr:row>57</xdr:row>
      <xdr:rowOff>91198</xdr:rowOff>
    </xdr:to>
    <xdr:pic>
      <xdr:nvPicPr>
        <xdr:cNvPr id="56" name="il_fi" descr="http://www.renders-graphiques.fr/image/upload/normal/ford_voiture_5.png" title="0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7642420" flipH="1">
          <a:off x="3813092" y="10247276"/>
          <a:ext cx="1082216" cy="6491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408215</xdr:colOff>
      <xdr:row>1</xdr:row>
      <xdr:rowOff>176891</xdr:rowOff>
    </xdr:from>
    <xdr:to>
      <xdr:col>14</xdr:col>
      <xdr:colOff>81644</xdr:colOff>
      <xdr:row>3</xdr:row>
      <xdr:rowOff>190498</xdr:rowOff>
    </xdr:to>
    <xdr:sp macro="" textlink="">
      <xdr:nvSpPr>
        <xdr:cNvPr id="11" name="Rectangle à coins arrondis 10">
          <a:hlinkClick xmlns:r="http://schemas.openxmlformats.org/officeDocument/2006/relationships" r:id="rId4"/>
        </xdr:cNvPr>
        <xdr:cNvSpPr/>
      </xdr:nvSpPr>
      <xdr:spPr>
        <a:xfrm>
          <a:off x="8790215" y="367391"/>
          <a:ext cx="1959429" cy="394607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u="sng">
              <a:solidFill>
                <a:srgbClr val="C00000"/>
              </a:solidFill>
              <a:latin typeface="Arial Narrow" panose="020B0606020202030204" pitchFamily="34" charset="0"/>
            </a:rPr>
            <a:t>Retour</a:t>
          </a:r>
          <a:r>
            <a:rPr lang="fr-FR" sz="1400" b="1" u="sng" baseline="0">
              <a:solidFill>
                <a:srgbClr val="C00000"/>
              </a:solidFill>
              <a:latin typeface="Arial Narrow" panose="020B0606020202030204" pitchFamily="34" charset="0"/>
            </a:rPr>
            <a:t> vers MAGECS</a:t>
          </a:r>
          <a:endParaRPr lang="fr-FR" sz="1400" b="1" u="sng">
            <a:solidFill>
              <a:srgbClr val="C00000"/>
            </a:solidFill>
            <a:latin typeface="Arial Narrow" panose="020B0606020202030204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302559</xdr:colOff>
      <xdr:row>33</xdr:row>
      <xdr:rowOff>112059</xdr:rowOff>
    </xdr:from>
    <xdr:to>
      <xdr:col>8</xdr:col>
      <xdr:colOff>1</xdr:colOff>
      <xdr:row>40</xdr:row>
      <xdr:rowOff>11206</xdr:rowOff>
    </xdr:to>
    <xdr:cxnSp macro="">
      <xdr:nvCxnSpPr>
        <xdr:cNvPr id="2" name="Connecteur droit 1"/>
        <xdr:cNvCxnSpPr/>
      </xdr:nvCxnSpPr>
      <xdr:spPr>
        <a:xfrm flipH="1">
          <a:off x="5636559" y="6436659"/>
          <a:ext cx="459442" cy="1232647"/>
        </a:xfrm>
        <a:prstGeom prst="line">
          <a:avLst/>
        </a:prstGeom>
        <a:ln w="1270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104775</xdr:colOff>
      <xdr:row>0</xdr:row>
      <xdr:rowOff>114300</xdr:rowOff>
    </xdr:from>
    <xdr:to>
      <xdr:col>9</xdr:col>
      <xdr:colOff>633852</xdr:colOff>
      <xdr:row>20</xdr:row>
      <xdr:rowOff>159124</xdr:rowOff>
    </xdr:to>
    <xdr:grpSp>
      <xdr:nvGrpSpPr>
        <xdr:cNvPr id="3" name="Groupe 2"/>
        <xdr:cNvGrpSpPr/>
      </xdr:nvGrpSpPr>
      <xdr:grpSpPr>
        <a:xfrm>
          <a:off x="104775" y="114300"/>
          <a:ext cx="7387077" cy="3854824"/>
          <a:chOff x="123265" y="190500"/>
          <a:chExt cx="7387077" cy="3854824"/>
        </a:xfrm>
      </xdr:grpSpPr>
      <xdr:pic>
        <xdr:nvPicPr>
          <xdr:cNvPr id="4" name="Picture 52" descr="logo-VINCI-Autoroutes_medium"/>
          <xdr:cNvPicPr>
            <a:picLocks noChangeAspect="1" noChangeArrowheads="1"/>
          </xdr:cNvPicPr>
        </xdr:nvPicPr>
        <xdr:blipFill>
          <a:blip xmlns:r="http://schemas.openxmlformats.org/officeDocument/2006/relationships" r:embed="rId1"/>
          <a:srcRect/>
          <a:stretch>
            <a:fillRect/>
          </a:stretch>
        </xdr:blipFill>
        <xdr:spPr bwMode="auto">
          <a:xfrm>
            <a:off x="5235549" y="271342"/>
            <a:ext cx="2274793" cy="7381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5" name="Rectangle 4"/>
          <xdr:cNvSpPr/>
        </xdr:nvSpPr>
        <xdr:spPr>
          <a:xfrm>
            <a:off x="134471" y="190500"/>
            <a:ext cx="4863353" cy="773206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" name="Rectangle 5"/>
          <xdr:cNvSpPr/>
        </xdr:nvSpPr>
        <xdr:spPr>
          <a:xfrm>
            <a:off x="123265" y="190500"/>
            <a:ext cx="1064559" cy="3854824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wordArtVert" rtlCol="0" anchor="ctr"/>
          <a:lstStyle/>
          <a:p>
            <a:pPr algn="l"/>
            <a:r>
              <a:rPr lang="fr-FR" sz="3600" b="1">
                <a:solidFill>
                  <a:srgbClr val="FF0000"/>
                </a:solidFill>
                <a:latin typeface="Arial Narrow" pitchFamily="34" charset="0"/>
              </a:rPr>
              <a:t>MAGECS</a:t>
            </a:r>
          </a:p>
        </xdr:txBody>
      </xdr:sp>
      <xdr:sp macro="" textlink="">
        <xdr:nvSpPr>
          <xdr:cNvPr id="7" name="Rectangle 6"/>
          <xdr:cNvSpPr/>
        </xdr:nvSpPr>
        <xdr:spPr>
          <a:xfrm>
            <a:off x="750793" y="437030"/>
            <a:ext cx="4157383" cy="43703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600">
                <a:latin typeface="Arial Narrow" pitchFamily="34" charset="0"/>
              </a:rPr>
              <a:t>oyen</a:t>
            </a:r>
            <a:r>
              <a:rPr lang="fr-FR" sz="1600" baseline="0">
                <a:latin typeface="Arial Narrow" pitchFamily="34" charset="0"/>
              </a:rPr>
              <a:t> d'aide à la Gestion d'Evènements Contre Sens</a:t>
            </a:r>
            <a:endParaRPr lang="fr-FR" sz="1600">
              <a:latin typeface="Arial Narrow" pitchFamily="34" charset="0"/>
            </a:endParaRPr>
          </a:p>
        </xdr:txBody>
      </xdr:sp>
    </xdr:grpSp>
    <xdr:clientData/>
  </xdr:twoCellAnchor>
  <xdr:twoCellAnchor>
    <xdr:from>
      <xdr:col>0</xdr:col>
      <xdr:colOff>315686</xdr:colOff>
      <xdr:row>22</xdr:row>
      <xdr:rowOff>1601</xdr:rowOff>
    </xdr:from>
    <xdr:to>
      <xdr:col>2</xdr:col>
      <xdr:colOff>585107</xdr:colOff>
      <xdr:row>25</xdr:row>
      <xdr:rowOff>68036</xdr:rowOff>
    </xdr:to>
    <xdr:grpSp>
      <xdr:nvGrpSpPr>
        <xdr:cNvPr id="8" name="Groupe 7">
          <a:hlinkClick xmlns:r="http://schemas.openxmlformats.org/officeDocument/2006/relationships" r:id="rId2"/>
        </xdr:cNvPr>
        <xdr:cNvGrpSpPr/>
      </xdr:nvGrpSpPr>
      <xdr:grpSpPr>
        <a:xfrm>
          <a:off x="315686" y="4192601"/>
          <a:ext cx="1793421" cy="637935"/>
          <a:chOff x="10429875" y="590549"/>
          <a:chExt cx="1298761" cy="504825"/>
        </a:xfrm>
      </xdr:grpSpPr>
      <xdr:sp macro="" textlink="">
        <xdr:nvSpPr>
          <xdr:cNvPr id="9" name="Multiplier 8"/>
          <xdr:cNvSpPr/>
        </xdr:nvSpPr>
        <xdr:spPr>
          <a:xfrm>
            <a:off x="10429875" y="590549"/>
            <a:ext cx="466725" cy="504825"/>
          </a:xfrm>
          <a:prstGeom prst="mathMultiply">
            <a:avLst/>
          </a:prstGeom>
          <a:solidFill>
            <a:srgbClr val="FF0000"/>
          </a:solidFill>
          <a:ln w="63500">
            <a:solidFill>
              <a:srgbClr val="C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0" name="Rectangle 9"/>
          <xdr:cNvSpPr/>
        </xdr:nvSpPr>
        <xdr:spPr>
          <a:xfrm>
            <a:off x="10832165" y="600075"/>
            <a:ext cx="896471" cy="4762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 u="sng">
                <a:solidFill>
                  <a:srgbClr val="C00000"/>
                </a:solidFill>
                <a:latin typeface="Arial Narrow" pitchFamily="34" charset="0"/>
              </a:rPr>
              <a:t>Retour Synoptique</a:t>
            </a:r>
          </a:p>
        </xdr:txBody>
      </xdr:sp>
    </xdr:grpSp>
    <xdr:clientData/>
  </xdr:twoCellAnchor>
  <xdr:twoCellAnchor>
    <xdr:from>
      <xdr:col>10</xdr:col>
      <xdr:colOff>40821</xdr:colOff>
      <xdr:row>0</xdr:row>
      <xdr:rowOff>47223</xdr:rowOff>
    </xdr:from>
    <xdr:to>
      <xdr:col>12</xdr:col>
      <xdr:colOff>410615</xdr:colOff>
      <xdr:row>4</xdr:row>
      <xdr:rowOff>42180</xdr:rowOff>
    </xdr:to>
    <xdr:grpSp>
      <xdr:nvGrpSpPr>
        <xdr:cNvPr id="11" name="Groupe 10"/>
        <xdr:cNvGrpSpPr/>
      </xdr:nvGrpSpPr>
      <xdr:grpSpPr>
        <a:xfrm>
          <a:off x="7660821" y="47223"/>
          <a:ext cx="1893794" cy="756957"/>
          <a:chOff x="5165914" y="-83656"/>
          <a:chExt cx="1893794" cy="677566"/>
        </a:xfrm>
      </xdr:grpSpPr>
      <xdr:sp macro="" textlink="">
        <xdr:nvSpPr>
          <xdr:cNvPr id="12" name="Rectangle 11"/>
          <xdr:cNvSpPr/>
        </xdr:nvSpPr>
        <xdr:spPr>
          <a:xfrm>
            <a:off x="5165914" y="190497"/>
            <a:ext cx="1893794" cy="403413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>
                <a:solidFill>
                  <a:srgbClr val="000066"/>
                </a:solidFill>
                <a:latin typeface="Arial Narrow" pitchFamily="34" charset="0"/>
              </a:rPr>
              <a:t>Centre de Vierzon</a:t>
            </a:r>
          </a:p>
        </xdr:txBody>
      </xdr:sp>
      <xdr:pic>
        <xdr:nvPicPr>
          <xdr:cNvPr id="13" name="Picture 343" descr="Cofiroute_4c copie"/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490884" y="-83656"/>
            <a:ext cx="1311088" cy="3953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7</xdr:col>
      <xdr:colOff>666750</xdr:colOff>
      <xdr:row>24</xdr:row>
      <xdr:rowOff>76201</xdr:rowOff>
    </xdr:from>
    <xdr:to>
      <xdr:col>8</xdr:col>
      <xdr:colOff>676275</xdr:colOff>
      <xdr:row>28</xdr:row>
      <xdr:rowOff>76200</xdr:rowOff>
    </xdr:to>
    <xdr:cxnSp macro="">
      <xdr:nvCxnSpPr>
        <xdr:cNvPr id="14" name="Connecteur droit 13"/>
        <xdr:cNvCxnSpPr/>
      </xdr:nvCxnSpPr>
      <xdr:spPr>
        <a:xfrm flipV="1">
          <a:off x="6000750" y="4648201"/>
          <a:ext cx="771525" cy="761999"/>
        </a:xfrm>
        <a:prstGeom prst="line">
          <a:avLst/>
        </a:prstGeom>
        <a:ln w="1270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87407</xdr:colOff>
      <xdr:row>32</xdr:row>
      <xdr:rowOff>46352</xdr:rowOff>
    </xdr:from>
    <xdr:to>
      <xdr:col>7</xdr:col>
      <xdr:colOff>32945</xdr:colOff>
      <xdr:row>37</xdr:row>
      <xdr:rowOff>139513</xdr:rowOff>
    </xdr:to>
    <xdr:cxnSp macro="">
      <xdr:nvCxnSpPr>
        <xdr:cNvPr id="15" name="Connecteur droit 14"/>
        <xdr:cNvCxnSpPr/>
      </xdr:nvCxnSpPr>
      <xdr:spPr>
        <a:xfrm flipH="1">
          <a:off x="4659407" y="6180452"/>
          <a:ext cx="707538" cy="1045661"/>
        </a:xfrm>
        <a:prstGeom prst="line">
          <a:avLst/>
        </a:prstGeom>
        <a:ln w="1270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85725</xdr:colOff>
      <xdr:row>20</xdr:row>
      <xdr:rowOff>180975</xdr:rowOff>
    </xdr:from>
    <xdr:to>
      <xdr:col>7</xdr:col>
      <xdr:colOff>0</xdr:colOff>
      <xdr:row>30</xdr:row>
      <xdr:rowOff>66675</xdr:rowOff>
    </xdr:to>
    <xdr:cxnSp macro="">
      <xdr:nvCxnSpPr>
        <xdr:cNvPr id="16" name="Connecteur droit 15"/>
        <xdr:cNvCxnSpPr/>
      </xdr:nvCxnSpPr>
      <xdr:spPr>
        <a:xfrm>
          <a:off x="3133725" y="3990975"/>
          <a:ext cx="2200275" cy="1828800"/>
        </a:xfrm>
        <a:prstGeom prst="line">
          <a:avLst/>
        </a:prstGeom>
        <a:ln w="1270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244288</xdr:colOff>
      <xdr:row>32</xdr:row>
      <xdr:rowOff>169769</xdr:rowOff>
    </xdr:from>
    <xdr:to>
      <xdr:col>8</xdr:col>
      <xdr:colOff>720538</xdr:colOff>
      <xdr:row>39</xdr:row>
      <xdr:rowOff>45945</xdr:rowOff>
    </xdr:to>
    <xdr:sp macro="" textlink="">
      <xdr:nvSpPr>
        <xdr:cNvPr id="17" name="Arc 16"/>
        <xdr:cNvSpPr/>
      </xdr:nvSpPr>
      <xdr:spPr>
        <a:xfrm>
          <a:off x="5578288" y="6303869"/>
          <a:ext cx="1238250" cy="1209676"/>
        </a:xfrm>
        <a:prstGeom prst="arc">
          <a:avLst>
            <a:gd name="adj1" fmla="val 19033482"/>
            <a:gd name="adj2" fmla="val 2634272"/>
          </a:avLst>
        </a:prstGeom>
        <a:ln w="1270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399491</xdr:colOff>
      <xdr:row>46</xdr:row>
      <xdr:rowOff>89647</xdr:rowOff>
    </xdr:from>
    <xdr:to>
      <xdr:col>5</xdr:col>
      <xdr:colOff>437029</xdr:colOff>
      <xdr:row>50</xdr:row>
      <xdr:rowOff>123826</xdr:rowOff>
    </xdr:to>
    <xdr:cxnSp macro="">
      <xdr:nvCxnSpPr>
        <xdr:cNvPr id="18" name="Connecteur droit 17"/>
        <xdr:cNvCxnSpPr/>
      </xdr:nvCxnSpPr>
      <xdr:spPr>
        <a:xfrm flipH="1">
          <a:off x="3447491" y="8890747"/>
          <a:ext cx="799538" cy="796179"/>
        </a:xfrm>
        <a:prstGeom prst="line">
          <a:avLst/>
        </a:prstGeom>
        <a:ln w="1270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700367</xdr:colOff>
      <xdr:row>28</xdr:row>
      <xdr:rowOff>137271</xdr:rowOff>
    </xdr:from>
    <xdr:to>
      <xdr:col>7</xdr:col>
      <xdr:colOff>90767</xdr:colOff>
      <xdr:row>33</xdr:row>
      <xdr:rowOff>99171</xdr:rowOff>
    </xdr:to>
    <xdr:sp macro="" textlink="">
      <xdr:nvSpPr>
        <xdr:cNvPr id="19" name="Arc 18"/>
        <xdr:cNvSpPr/>
      </xdr:nvSpPr>
      <xdr:spPr>
        <a:xfrm>
          <a:off x="4510367" y="5471271"/>
          <a:ext cx="914400" cy="952500"/>
        </a:xfrm>
        <a:prstGeom prst="arc">
          <a:avLst>
            <a:gd name="adj1" fmla="val 18618199"/>
            <a:gd name="adj2" fmla="val 2067667"/>
          </a:avLst>
        </a:prstGeom>
        <a:ln w="1270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326571</xdr:colOff>
      <xdr:row>9</xdr:row>
      <xdr:rowOff>27214</xdr:rowOff>
    </xdr:from>
    <xdr:to>
      <xdr:col>12</xdr:col>
      <xdr:colOff>666751</xdr:colOff>
      <xdr:row>59</xdr:row>
      <xdr:rowOff>108857</xdr:rowOff>
    </xdr:to>
    <xdr:cxnSp macro="">
      <xdr:nvCxnSpPr>
        <xdr:cNvPr id="20" name="Connecteur droit 19"/>
        <xdr:cNvCxnSpPr/>
      </xdr:nvCxnSpPr>
      <xdr:spPr>
        <a:xfrm flipH="1">
          <a:off x="1850571" y="1741714"/>
          <a:ext cx="7960180" cy="9644743"/>
        </a:xfrm>
        <a:prstGeom prst="line">
          <a:avLst/>
        </a:prstGeom>
        <a:ln w="317500">
          <a:solidFill>
            <a:schemeClr val="tx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68036</xdr:colOff>
      <xdr:row>7</xdr:row>
      <xdr:rowOff>176893</xdr:rowOff>
    </xdr:from>
    <xdr:to>
      <xdr:col>12</xdr:col>
      <xdr:colOff>408215</xdr:colOff>
      <xdr:row>58</xdr:row>
      <xdr:rowOff>54429</xdr:rowOff>
    </xdr:to>
    <xdr:cxnSp macro="">
      <xdr:nvCxnSpPr>
        <xdr:cNvPr id="21" name="Connecteur droit 20"/>
        <xdr:cNvCxnSpPr/>
      </xdr:nvCxnSpPr>
      <xdr:spPr>
        <a:xfrm flipH="1">
          <a:off x="1592036" y="1510393"/>
          <a:ext cx="7960179" cy="9631136"/>
        </a:xfrm>
        <a:prstGeom prst="line">
          <a:avLst/>
        </a:prstGeom>
        <a:ln w="317500">
          <a:solidFill>
            <a:schemeClr val="tx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20</xdr:row>
      <xdr:rowOff>0</xdr:rowOff>
    </xdr:from>
    <xdr:to>
      <xdr:col>8</xdr:col>
      <xdr:colOff>590550</xdr:colOff>
      <xdr:row>34</xdr:row>
      <xdr:rowOff>0</xdr:rowOff>
    </xdr:to>
    <xdr:cxnSp macro="">
      <xdr:nvCxnSpPr>
        <xdr:cNvPr id="22" name="Connecteur droit 21"/>
        <xdr:cNvCxnSpPr/>
      </xdr:nvCxnSpPr>
      <xdr:spPr>
        <a:xfrm>
          <a:off x="3209925" y="3810000"/>
          <a:ext cx="3476625" cy="2705100"/>
        </a:xfrm>
        <a:prstGeom prst="line">
          <a:avLst/>
        </a:prstGeom>
        <a:ln w="1270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66675</xdr:colOff>
      <xdr:row>20</xdr:row>
      <xdr:rowOff>95250</xdr:rowOff>
    </xdr:from>
    <xdr:to>
      <xdr:col>6</xdr:col>
      <xdr:colOff>717176</xdr:colOff>
      <xdr:row>29</xdr:row>
      <xdr:rowOff>56029</xdr:rowOff>
    </xdr:to>
    <xdr:cxnSp macro="">
      <xdr:nvCxnSpPr>
        <xdr:cNvPr id="23" name="Connecteur droit 22"/>
        <xdr:cNvCxnSpPr/>
      </xdr:nvCxnSpPr>
      <xdr:spPr>
        <a:xfrm>
          <a:off x="3114675" y="3905250"/>
          <a:ext cx="2174501" cy="1713379"/>
        </a:xfrm>
        <a:prstGeom prst="line">
          <a:avLst/>
        </a:prstGeom>
        <a:ln w="1270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723900</xdr:colOff>
      <xdr:row>23</xdr:row>
      <xdr:rowOff>180975</xdr:rowOff>
    </xdr:from>
    <xdr:to>
      <xdr:col>8</xdr:col>
      <xdr:colOff>114300</xdr:colOff>
      <xdr:row>28</xdr:row>
      <xdr:rowOff>142875</xdr:rowOff>
    </xdr:to>
    <xdr:sp macro="" textlink="">
      <xdr:nvSpPr>
        <xdr:cNvPr id="24" name="Arc 23"/>
        <xdr:cNvSpPr/>
      </xdr:nvSpPr>
      <xdr:spPr>
        <a:xfrm>
          <a:off x="5295900" y="4562475"/>
          <a:ext cx="914400" cy="914400"/>
        </a:xfrm>
        <a:prstGeom prst="arc">
          <a:avLst>
            <a:gd name="adj1" fmla="val 1886746"/>
            <a:gd name="adj2" fmla="val 7975451"/>
          </a:avLst>
        </a:prstGeom>
        <a:ln w="1270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238125</xdr:colOff>
      <xdr:row>20</xdr:row>
      <xdr:rowOff>0</xdr:rowOff>
    </xdr:from>
    <xdr:to>
      <xdr:col>7</xdr:col>
      <xdr:colOff>142876</xdr:colOff>
      <xdr:row>28</xdr:row>
      <xdr:rowOff>47626</xdr:rowOff>
    </xdr:to>
    <xdr:cxnSp macro="">
      <xdr:nvCxnSpPr>
        <xdr:cNvPr id="25" name="Connecteur droit 24"/>
        <xdr:cNvCxnSpPr/>
      </xdr:nvCxnSpPr>
      <xdr:spPr>
        <a:xfrm flipH="1" flipV="1">
          <a:off x="3286125" y="3810000"/>
          <a:ext cx="2190751" cy="1571626"/>
        </a:xfrm>
        <a:prstGeom prst="line">
          <a:avLst/>
        </a:prstGeom>
        <a:ln w="1270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104776</xdr:colOff>
      <xdr:row>11</xdr:row>
      <xdr:rowOff>122464</xdr:rowOff>
    </xdr:from>
    <xdr:to>
      <xdr:col>10</xdr:col>
      <xdr:colOff>518212</xdr:colOff>
      <xdr:row>16</xdr:row>
      <xdr:rowOff>7963</xdr:rowOff>
    </xdr:to>
    <xdr:sp macro="" textlink="">
      <xdr:nvSpPr>
        <xdr:cNvPr id="26" name="Pentagone 25"/>
        <xdr:cNvSpPr/>
      </xdr:nvSpPr>
      <xdr:spPr>
        <a:xfrm rot="6807882" flipV="1">
          <a:off x="7512494" y="2430246"/>
          <a:ext cx="837999" cy="413436"/>
        </a:xfrm>
        <a:prstGeom prst="homePlat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 b="1" u="sng">
              <a:solidFill>
                <a:srgbClr val="FFFF00"/>
              </a:solidFill>
              <a:latin typeface="Arial Narrow" pitchFamily="34" charset="0"/>
            </a:rPr>
            <a:t>A71</a:t>
          </a:r>
        </a:p>
      </xdr:txBody>
    </xdr:sp>
    <xdr:clientData/>
  </xdr:twoCellAnchor>
  <xdr:twoCellAnchor>
    <xdr:from>
      <xdr:col>3</xdr:col>
      <xdr:colOff>619123</xdr:colOff>
      <xdr:row>24</xdr:row>
      <xdr:rowOff>38102</xdr:rowOff>
    </xdr:from>
    <xdr:to>
      <xdr:col>4</xdr:col>
      <xdr:colOff>695122</xdr:colOff>
      <xdr:row>26</xdr:row>
      <xdr:rowOff>30633</xdr:rowOff>
    </xdr:to>
    <xdr:sp macro="" textlink="">
      <xdr:nvSpPr>
        <xdr:cNvPr id="27" name="Pentagone 26"/>
        <xdr:cNvSpPr/>
      </xdr:nvSpPr>
      <xdr:spPr>
        <a:xfrm rot="19820008">
          <a:off x="2905123" y="4610102"/>
          <a:ext cx="837999" cy="373531"/>
        </a:xfrm>
        <a:prstGeom prst="homePlat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 b="1" u="sng">
              <a:solidFill>
                <a:srgbClr val="FFFF00"/>
              </a:solidFill>
              <a:latin typeface="Arial Narrow" pitchFamily="34" charset="0"/>
            </a:rPr>
            <a:t>A85</a:t>
          </a:r>
        </a:p>
      </xdr:txBody>
    </xdr:sp>
    <xdr:clientData/>
  </xdr:twoCellAnchor>
  <xdr:twoCellAnchor>
    <xdr:from>
      <xdr:col>2</xdr:col>
      <xdr:colOff>700928</xdr:colOff>
      <xdr:row>50</xdr:row>
      <xdr:rowOff>78442</xdr:rowOff>
    </xdr:from>
    <xdr:to>
      <xdr:col>6</xdr:col>
      <xdr:colOff>106601</xdr:colOff>
      <xdr:row>55</xdr:row>
      <xdr:rowOff>97492</xdr:rowOff>
    </xdr:to>
    <xdr:grpSp>
      <xdr:nvGrpSpPr>
        <xdr:cNvPr id="28" name="Groupe 27"/>
        <xdr:cNvGrpSpPr/>
      </xdr:nvGrpSpPr>
      <xdr:grpSpPr>
        <a:xfrm>
          <a:off x="2224928" y="9644263"/>
          <a:ext cx="2453673" cy="971550"/>
          <a:chOff x="9934575" y="10134600"/>
          <a:chExt cx="2453673" cy="971550"/>
        </a:xfrm>
      </xdr:grpSpPr>
      <xdr:cxnSp macro="">
        <xdr:nvCxnSpPr>
          <xdr:cNvPr id="29" name="Connecteur droit 28"/>
          <xdr:cNvCxnSpPr/>
        </xdr:nvCxnSpPr>
        <xdr:spPr>
          <a:xfrm flipH="1" flipV="1">
            <a:off x="9934575" y="10134600"/>
            <a:ext cx="1085851" cy="819152"/>
          </a:xfrm>
          <a:prstGeom prst="line">
            <a:avLst/>
          </a:prstGeom>
          <a:ln w="63500">
            <a:solidFill>
              <a:schemeClr val="accent6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30" name="Rectangle 29"/>
          <xdr:cNvSpPr/>
        </xdr:nvSpPr>
        <xdr:spPr>
          <a:xfrm>
            <a:off x="11020425" y="10782300"/>
            <a:ext cx="1367823" cy="323850"/>
          </a:xfrm>
          <a:prstGeom prst="rect">
            <a:avLst/>
          </a:prstGeom>
          <a:solidFill>
            <a:schemeClr val="accent6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 u="sng">
                <a:solidFill>
                  <a:schemeClr val="bg1"/>
                </a:solidFill>
                <a:latin typeface="Arial Narrow" pitchFamily="34" charset="0"/>
              </a:rPr>
              <a:t>Vierzon Nord / Centre</a:t>
            </a:r>
          </a:p>
        </xdr:txBody>
      </xdr:sp>
    </xdr:grpSp>
    <xdr:clientData/>
  </xdr:twoCellAnchor>
  <xdr:twoCellAnchor>
    <xdr:from>
      <xdr:col>9</xdr:col>
      <xdr:colOff>304800</xdr:colOff>
      <xdr:row>18</xdr:row>
      <xdr:rowOff>38100</xdr:rowOff>
    </xdr:from>
    <xdr:to>
      <xdr:col>12</xdr:col>
      <xdr:colOff>424848</xdr:colOff>
      <xdr:row>23</xdr:row>
      <xdr:rowOff>133350</xdr:rowOff>
    </xdr:to>
    <xdr:grpSp>
      <xdr:nvGrpSpPr>
        <xdr:cNvPr id="31" name="Groupe 30"/>
        <xdr:cNvGrpSpPr/>
      </xdr:nvGrpSpPr>
      <xdr:grpSpPr>
        <a:xfrm>
          <a:off x="7162800" y="3467100"/>
          <a:ext cx="2406048" cy="1047750"/>
          <a:chOff x="9991725" y="7305675"/>
          <a:chExt cx="2406048" cy="1047750"/>
        </a:xfrm>
      </xdr:grpSpPr>
      <xdr:cxnSp macro="">
        <xdr:nvCxnSpPr>
          <xdr:cNvPr id="32" name="Connecteur droit 31"/>
          <xdr:cNvCxnSpPr/>
        </xdr:nvCxnSpPr>
        <xdr:spPr>
          <a:xfrm flipH="1" flipV="1">
            <a:off x="9991725" y="7305675"/>
            <a:ext cx="1038226" cy="895352"/>
          </a:xfrm>
          <a:prstGeom prst="line">
            <a:avLst/>
          </a:prstGeom>
          <a:ln w="63500">
            <a:solidFill>
              <a:schemeClr val="accent6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33" name="Rectangle 32"/>
          <xdr:cNvSpPr/>
        </xdr:nvSpPr>
        <xdr:spPr>
          <a:xfrm>
            <a:off x="11029950" y="8029575"/>
            <a:ext cx="1367823" cy="323850"/>
          </a:xfrm>
          <a:prstGeom prst="rect">
            <a:avLst/>
          </a:prstGeom>
          <a:solidFill>
            <a:schemeClr val="accent6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 u="sng">
                <a:solidFill>
                  <a:schemeClr val="bg1"/>
                </a:solidFill>
                <a:latin typeface="Arial Narrow" pitchFamily="34" charset="0"/>
              </a:rPr>
              <a:t>Salbris</a:t>
            </a:r>
          </a:p>
        </xdr:txBody>
      </xdr:sp>
    </xdr:grpSp>
    <xdr:clientData/>
  </xdr:twoCellAnchor>
  <xdr:twoCellAnchor>
    <xdr:from>
      <xdr:col>9</xdr:col>
      <xdr:colOff>348342</xdr:colOff>
      <xdr:row>33</xdr:row>
      <xdr:rowOff>115661</xdr:rowOff>
    </xdr:from>
    <xdr:to>
      <xdr:col>12</xdr:col>
      <xdr:colOff>24492</xdr:colOff>
      <xdr:row>39</xdr:row>
      <xdr:rowOff>39461</xdr:rowOff>
    </xdr:to>
    <xdr:sp macro="" textlink="">
      <xdr:nvSpPr>
        <xdr:cNvPr id="34" name="Rectangle 33"/>
        <xdr:cNvSpPr/>
      </xdr:nvSpPr>
      <xdr:spPr>
        <a:xfrm>
          <a:off x="7206342" y="6440261"/>
          <a:ext cx="1962150" cy="1066800"/>
        </a:xfrm>
        <a:prstGeom prst="rect">
          <a:avLst/>
        </a:prstGeom>
        <a:solidFill>
          <a:schemeClr val="bg1"/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0000FF"/>
              </a:solidFill>
              <a:latin typeface="Arial Narrow" pitchFamily="34" charset="0"/>
            </a:rPr>
            <a:t>Bif A71 / A85            </a:t>
          </a:r>
        </a:p>
        <a:p>
          <a:pPr algn="ctr"/>
          <a:r>
            <a:rPr lang="fr-FR" sz="1200" b="1">
              <a:solidFill>
                <a:srgbClr val="0000FF"/>
              </a:solidFill>
              <a:latin typeface="Arial Narrow" pitchFamily="34" charset="0"/>
            </a:rPr>
            <a:t> PR 171+871 / 205+830</a:t>
          </a:r>
        </a:p>
        <a:p>
          <a:pPr algn="ctr"/>
          <a:r>
            <a:rPr lang="fr-FR" sz="1200" b="1">
              <a:solidFill>
                <a:srgbClr val="0000FF"/>
              </a:solidFill>
              <a:latin typeface="Arial Narrow" pitchFamily="34" charset="0"/>
            </a:rPr>
            <a:t>Le THEILLAY</a:t>
          </a:r>
        </a:p>
      </xdr:txBody>
    </xdr:sp>
    <xdr:clientData/>
  </xdr:twoCellAnchor>
  <xdr:twoCellAnchor>
    <xdr:from>
      <xdr:col>5</xdr:col>
      <xdr:colOff>582707</xdr:colOff>
      <xdr:row>28</xdr:row>
      <xdr:rowOff>123264</xdr:rowOff>
    </xdr:from>
    <xdr:to>
      <xdr:col>6</xdr:col>
      <xdr:colOff>735107</xdr:colOff>
      <xdr:row>33</xdr:row>
      <xdr:rowOff>85164</xdr:rowOff>
    </xdr:to>
    <xdr:sp macro="" textlink="">
      <xdr:nvSpPr>
        <xdr:cNvPr id="35" name="Arc 34"/>
        <xdr:cNvSpPr/>
      </xdr:nvSpPr>
      <xdr:spPr>
        <a:xfrm>
          <a:off x="4392707" y="5457264"/>
          <a:ext cx="914400" cy="952500"/>
        </a:xfrm>
        <a:prstGeom prst="arc">
          <a:avLst>
            <a:gd name="adj1" fmla="val 18618199"/>
            <a:gd name="adj2" fmla="val 2067667"/>
          </a:avLst>
        </a:prstGeom>
        <a:ln w="1270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389964</xdr:colOff>
      <xdr:row>34</xdr:row>
      <xdr:rowOff>112059</xdr:rowOff>
    </xdr:from>
    <xdr:to>
      <xdr:col>7</xdr:col>
      <xdr:colOff>369794</xdr:colOff>
      <xdr:row>42</xdr:row>
      <xdr:rowOff>33617</xdr:rowOff>
    </xdr:to>
    <xdr:sp macro="" textlink="">
      <xdr:nvSpPr>
        <xdr:cNvPr id="36" name="Arc 35"/>
        <xdr:cNvSpPr/>
      </xdr:nvSpPr>
      <xdr:spPr>
        <a:xfrm>
          <a:off x="4199964" y="6627159"/>
          <a:ext cx="1503830" cy="1445558"/>
        </a:xfrm>
        <a:prstGeom prst="arc">
          <a:avLst>
            <a:gd name="adj1" fmla="val 960757"/>
            <a:gd name="adj2" fmla="val 13796854"/>
          </a:avLst>
        </a:prstGeom>
        <a:ln w="1270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537882</xdr:colOff>
      <xdr:row>32</xdr:row>
      <xdr:rowOff>11206</xdr:rowOff>
    </xdr:from>
    <xdr:to>
      <xdr:col>6</xdr:col>
      <xdr:colOff>750794</xdr:colOff>
      <xdr:row>36</xdr:row>
      <xdr:rowOff>11206</xdr:rowOff>
    </xdr:to>
    <xdr:cxnSp macro="">
      <xdr:nvCxnSpPr>
        <xdr:cNvPr id="37" name="Connecteur droit 36"/>
        <xdr:cNvCxnSpPr/>
      </xdr:nvCxnSpPr>
      <xdr:spPr>
        <a:xfrm flipH="1">
          <a:off x="4347882" y="6145306"/>
          <a:ext cx="974912" cy="762000"/>
        </a:xfrm>
        <a:prstGeom prst="line">
          <a:avLst/>
        </a:prstGeom>
        <a:ln w="1270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403412</xdr:colOff>
      <xdr:row>38</xdr:row>
      <xdr:rowOff>56094</xdr:rowOff>
    </xdr:from>
    <xdr:to>
      <xdr:col>8</xdr:col>
      <xdr:colOff>542450</xdr:colOff>
      <xdr:row>46</xdr:row>
      <xdr:rowOff>112059</xdr:rowOff>
    </xdr:to>
    <xdr:cxnSp macro="">
      <xdr:nvCxnSpPr>
        <xdr:cNvPr id="38" name="Connecteur droit 37"/>
        <xdr:cNvCxnSpPr>
          <a:stCxn id="17" idx="2"/>
        </xdr:cNvCxnSpPr>
      </xdr:nvCxnSpPr>
      <xdr:spPr>
        <a:xfrm flipH="1">
          <a:off x="4213412" y="7333194"/>
          <a:ext cx="2425038" cy="1579965"/>
        </a:xfrm>
        <a:prstGeom prst="line">
          <a:avLst/>
        </a:prstGeom>
        <a:ln w="1270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605121</xdr:colOff>
      <xdr:row>5</xdr:row>
      <xdr:rowOff>149678</xdr:rowOff>
    </xdr:from>
    <xdr:to>
      <xdr:col>9</xdr:col>
      <xdr:colOff>272143</xdr:colOff>
      <xdr:row>17</xdr:row>
      <xdr:rowOff>68034</xdr:rowOff>
    </xdr:to>
    <xdr:sp macro="" textlink="">
      <xdr:nvSpPr>
        <xdr:cNvPr id="40" name="Rectangle à coins arrondis 39"/>
        <xdr:cNvSpPr/>
      </xdr:nvSpPr>
      <xdr:spPr>
        <a:xfrm>
          <a:off x="1367121" y="1102178"/>
          <a:ext cx="5763022" cy="2204356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Arial Narrow" pitchFamily="34" charset="0"/>
            </a:rPr>
            <a:t>Véhicule</a:t>
          </a:r>
          <a:r>
            <a:rPr lang="fr-FR" sz="1600" baseline="0">
              <a:solidFill>
                <a:sysClr val="windowText" lastClr="000000"/>
              </a:solidFill>
              <a:latin typeface="Arial Narrow" pitchFamily="34" charset="0"/>
            </a:rPr>
            <a:t> venant en contre sens du sens 2 sur A85</a:t>
          </a:r>
        </a:p>
        <a:p>
          <a:pPr algn="ctr"/>
          <a:r>
            <a:rPr lang="fr-FR" sz="1600" baseline="0">
              <a:solidFill>
                <a:sysClr val="windowText" lastClr="000000"/>
              </a:solidFill>
              <a:latin typeface="Arial Narrow" pitchFamily="34" charset="0"/>
            </a:rPr>
            <a:t> peut aller en direction de :</a:t>
          </a:r>
        </a:p>
        <a:p>
          <a:pPr algn="ctr"/>
          <a:endParaRPr lang="fr-FR" sz="1800" baseline="0">
            <a:solidFill>
              <a:srgbClr val="FF0000"/>
            </a:solidFill>
            <a:latin typeface="Arial Narrow" pitchFamily="34" charset="0"/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="1" baseline="0">
              <a:solidFill>
                <a:srgbClr val="FF0000"/>
              </a:solidFill>
              <a:effectLst/>
              <a:latin typeface="Arial Narrow" pitchFamily="34" charset="0"/>
              <a:ea typeface="+mn-ea"/>
              <a:cs typeface="+mn-cs"/>
            </a:rPr>
            <a:t>SALBRIS sur A71 en contre sens du sens 1 vers ORLEANS</a:t>
          </a:r>
          <a:endParaRPr lang="fr-FR" sz="1800">
            <a:solidFill>
              <a:srgbClr val="FF0000"/>
            </a:solidFill>
            <a:effectLst/>
            <a:latin typeface="Arial Narrow" pitchFamily="34" charset="0"/>
          </a:endParaRPr>
        </a:p>
        <a:p>
          <a:pPr algn="ctr"/>
          <a:endParaRPr lang="fr-FR" sz="1600" baseline="0">
            <a:solidFill>
              <a:srgbClr val="0000FF"/>
            </a:solidFill>
            <a:latin typeface="Arial Narrow" pitchFamily="34" charset="0"/>
          </a:endParaRPr>
        </a:p>
        <a:p>
          <a:pPr algn="ctr"/>
          <a:r>
            <a:rPr lang="fr-FR" sz="1800" b="1" baseline="0">
              <a:solidFill>
                <a:srgbClr val="0000FF"/>
              </a:solidFill>
              <a:latin typeface="Arial Narrow" pitchFamily="34" charset="0"/>
            </a:rPr>
            <a:t>VIERZON Nord / Centre sur A71 en contre sens du sens 2 vers VIERZON  / BOURGES</a:t>
          </a:r>
        </a:p>
        <a:p>
          <a:pPr algn="ctr"/>
          <a:endParaRPr lang="fr-FR" sz="1600" b="1" baseline="0">
            <a:solidFill>
              <a:srgbClr val="0000FF"/>
            </a:solidFill>
            <a:latin typeface="Arial Narrow" pitchFamily="34" charset="0"/>
          </a:endParaRPr>
        </a:p>
      </xdr:txBody>
    </xdr:sp>
    <xdr:clientData/>
  </xdr:twoCellAnchor>
  <xdr:twoCellAnchor>
    <xdr:from>
      <xdr:col>9</xdr:col>
      <xdr:colOff>149678</xdr:colOff>
      <xdr:row>21</xdr:row>
      <xdr:rowOff>81643</xdr:rowOff>
    </xdr:from>
    <xdr:to>
      <xdr:col>9</xdr:col>
      <xdr:colOff>585107</xdr:colOff>
      <xdr:row>24</xdr:row>
      <xdr:rowOff>13610</xdr:rowOff>
    </xdr:to>
    <xdr:cxnSp macro="">
      <xdr:nvCxnSpPr>
        <xdr:cNvPr id="41" name="Connecteur droit avec flèche 40"/>
        <xdr:cNvCxnSpPr/>
      </xdr:nvCxnSpPr>
      <xdr:spPr>
        <a:xfrm flipV="1">
          <a:off x="7007678" y="4082143"/>
          <a:ext cx="435429" cy="503467"/>
        </a:xfrm>
        <a:prstGeom prst="straightConnector1">
          <a:avLst/>
        </a:prstGeom>
        <a:ln w="63500">
          <a:solidFill>
            <a:srgbClr val="FF0000"/>
          </a:solidFill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657945</xdr:colOff>
      <xdr:row>50</xdr:row>
      <xdr:rowOff>1605</xdr:rowOff>
    </xdr:from>
    <xdr:to>
      <xdr:col>4</xdr:col>
      <xdr:colOff>304159</xdr:colOff>
      <xdr:row>52</xdr:row>
      <xdr:rowOff>110458</xdr:rowOff>
    </xdr:to>
    <xdr:cxnSp macro="">
      <xdr:nvCxnSpPr>
        <xdr:cNvPr id="42" name="Connecteur droit avec flèche 41"/>
        <xdr:cNvCxnSpPr/>
      </xdr:nvCxnSpPr>
      <xdr:spPr>
        <a:xfrm flipH="1">
          <a:off x="2943945" y="9564705"/>
          <a:ext cx="408214" cy="489853"/>
        </a:xfrm>
        <a:prstGeom prst="straightConnector1">
          <a:avLst/>
        </a:prstGeom>
        <a:ln w="63500">
          <a:solidFill>
            <a:srgbClr val="FF0000"/>
          </a:solidFill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4</xdr:col>
      <xdr:colOff>110063</xdr:colOff>
      <xdr:row>18</xdr:row>
      <xdr:rowOff>175688</xdr:rowOff>
    </xdr:from>
    <xdr:to>
      <xdr:col>5</xdr:col>
      <xdr:colOff>430279</xdr:colOff>
      <xdr:row>22</xdr:row>
      <xdr:rowOff>62887</xdr:rowOff>
    </xdr:to>
    <xdr:pic>
      <xdr:nvPicPr>
        <xdr:cNvPr id="43" name="il_fi" descr="http://www.renders-graphiques.fr/image/upload/normal/ford_voiture_5.png" title="0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370243" flipH="1">
          <a:off x="3158063" y="3604688"/>
          <a:ext cx="1082216" cy="6491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13607</xdr:colOff>
      <xdr:row>36</xdr:row>
      <xdr:rowOff>108858</xdr:rowOff>
    </xdr:from>
    <xdr:to>
      <xdr:col>3</xdr:col>
      <xdr:colOff>326571</xdr:colOff>
      <xdr:row>38</xdr:row>
      <xdr:rowOff>176893</xdr:rowOff>
    </xdr:to>
    <xdr:sp macro="" textlink="">
      <xdr:nvSpPr>
        <xdr:cNvPr id="44" name="Rectangle à coins arrondis 43">
          <a:hlinkClick xmlns:r="http://schemas.openxmlformats.org/officeDocument/2006/relationships" r:id="rId2"/>
        </xdr:cNvPr>
        <xdr:cNvSpPr/>
      </xdr:nvSpPr>
      <xdr:spPr>
        <a:xfrm>
          <a:off x="775607" y="7007679"/>
          <a:ext cx="1836964" cy="449035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u="sng">
              <a:solidFill>
                <a:srgbClr val="C00000"/>
              </a:solidFill>
              <a:latin typeface="Arial Narrow" panose="020B0606020202030204" pitchFamily="34" charset="0"/>
            </a:rPr>
            <a:t>Retour vers MAGECS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114300</xdr:rowOff>
    </xdr:from>
    <xdr:to>
      <xdr:col>9</xdr:col>
      <xdr:colOff>639294</xdr:colOff>
      <xdr:row>20</xdr:row>
      <xdr:rowOff>159124</xdr:rowOff>
    </xdr:to>
    <xdr:grpSp>
      <xdr:nvGrpSpPr>
        <xdr:cNvPr id="2" name="Groupe 1"/>
        <xdr:cNvGrpSpPr/>
      </xdr:nvGrpSpPr>
      <xdr:grpSpPr>
        <a:xfrm>
          <a:off x="123825" y="114300"/>
          <a:ext cx="7373469" cy="3854824"/>
          <a:chOff x="123265" y="190500"/>
          <a:chExt cx="7373469" cy="3854824"/>
        </a:xfrm>
      </xdr:grpSpPr>
      <xdr:pic>
        <xdr:nvPicPr>
          <xdr:cNvPr id="3" name="Picture 52" descr="logo-VINCI-Autoroutes_medium"/>
          <xdr:cNvPicPr>
            <a:picLocks noChangeAspect="1" noChangeArrowheads="1"/>
          </xdr:cNvPicPr>
        </xdr:nvPicPr>
        <xdr:blipFill>
          <a:blip xmlns:r="http://schemas.openxmlformats.org/officeDocument/2006/relationships" r:embed="rId1"/>
          <a:srcRect/>
          <a:stretch>
            <a:fillRect/>
          </a:stretch>
        </xdr:blipFill>
        <xdr:spPr bwMode="auto">
          <a:xfrm>
            <a:off x="5221941" y="298556"/>
            <a:ext cx="2274793" cy="7381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4" name="Rectangle 3"/>
          <xdr:cNvSpPr/>
        </xdr:nvSpPr>
        <xdr:spPr>
          <a:xfrm>
            <a:off x="134471" y="190500"/>
            <a:ext cx="4863353" cy="773206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" name="Rectangle 4"/>
          <xdr:cNvSpPr/>
        </xdr:nvSpPr>
        <xdr:spPr>
          <a:xfrm>
            <a:off x="123265" y="190500"/>
            <a:ext cx="1064559" cy="3854824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wordArtVert" rtlCol="0" anchor="ctr"/>
          <a:lstStyle/>
          <a:p>
            <a:pPr algn="l"/>
            <a:r>
              <a:rPr lang="fr-FR" sz="3600" b="1">
                <a:solidFill>
                  <a:srgbClr val="FF0000"/>
                </a:solidFill>
                <a:latin typeface="Arial Narrow" pitchFamily="34" charset="0"/>
              </a:rPr>
              <a:t>MAGECS</a:t>
            </a:r>
          </a:p>
        </xdr:txBody>
      </xdr:sp>
      <xdr:sp macro="" textlink="">
        <xdr:nvSpPr>
          <xdr:cNvPr id="6" name="Rectangle 5"/>
          <xdr:cNvSpPr/>
        </xdr:nvSpPr>
        <xdr:spPr>
          <a:xfrm>
            <a:off x="750793" y="437030"/>
            <a:ext cx="4157383" cy="43703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600">
                <a:latin typeface="Arial Narrow" pitchFamily="34" charset="0"/>
              </a:rPr>
              <a:t>oyen</a:t>
            </a:r>
            <a:r>
              <a:rPr lang="fr-FR" sz="1600" baseline="0">
                <a:latin typeface="Arial Narrow" pitchFamily="34" charset="0"/>
              </a:rPr>
              <a:t> d'aide à la Gestion d'Evènements Contre Sens</a:t>
            </a:r>
            <a:endParaRPr lang="fr-FR" sz="1600">
              <a:latin typeface="Arial Narrow" pitchFamily="34" charset="0"/>
            </a:endParaRPr>
          </a:p>
        </xdr:txBody>
      </xdr:sp>
    </xdr:grpSp>
    <xdr:clientData/>
  </xdr:twoCellAnchor>
  <xdr:twoCellAnchor>
    <xdr:from>
      <xdr:col>0</xdr:col>
      <xdr:colOff>253144</xdr:colOff>
      <xdr:row>21</xdr:row>
      <xdr:rowOff>107037</xdr:rowOff>
    </xdr:from>
    <xdr:to>
      <xdr:col>2</xdr:col>
      <xdr:colOff>555415</xdr:colOff>
      <xdr:row>25</xdr:row>
      <xdr:rowOff>1</xdr:rowOff>
    </xdr:to>
    <xdr:grpSp>
      <xdr:nvGrpSpPr>
        <xdr:cNvPr id="7" name="Groupe 6">
          <a:hlinkClick xmlns:r="http://schemas.openxmlformats.org/officeDocument/2006/relationships" r:id="rId2"/>
        </xdr:cNvPr>
        <xdr:cNvGrpSpPr/>
      </xdr:nvGrpSpPr>
      <xdr:grpSpPr>
        <a:xfrm>
          <a:off x="253144" y="4107537"/>
          <a:ext cx="1826271" cy="654964"/>
          <a:chOff x="10429875" y="538595"/>
          <a:chExt cx="1826271" cy="654964"/>
        </a:xfrm>
      </xdr:grpSpPr>
      <xdr:sp macro="" textlink="">
        <xdr:nvSpPr>
          <xdr:cNvPr id="8" name="Multiplier 7"/>
          <xdr:cNvSpPr/>
        </xdr:nvSpPr>
        <xdr:spPr>
          <a:xfrm>
            <a:off x="10429875" y="538595"/>
            <a:ext cx="682038" cy="654964"/>
          </a:xfrm>
          <a:prstGeom prst="mathMultiply">
            <a:avLst/>
          </a:prstGeom>
          <a:solidFill>
            <a:srgbClr val="FF0000"/>
          </a:solidFill>
          <a:ln w="63500">
            <a:solidFill>
              <a:srgbClr val="C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9" name="Rectangle 8"/>
          <xdr:cNvSpPr/>
        </xdr:nvSpPr>
        <xdr:spPr>
          <a:xfrm>
            <a:off x="11070643" y="600075"/>
            <a:ext cx="1185503" cy="4762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r"/>
            <a:r>
              <a:rPr lang="fr-FR" sz="2400" b="1" u="sng">
                <a:solidFill>
                  <a:srgbClr val="C00000"/>
                </a:solidFill>
                <a:latin typeface="Arial Narrow" pitchFamily="34" charset="0"/>
              </a:rPr>
              <a:t>Retour </a:t>
            </a:r>
          </a:p>
        </xdr:txBody>
      </xdr:sp>
    </xdr:grpSp>
    <xdr:clientData/>
  </xdr:twoCellAnchor>
  <xdr:twoCellAnchor>
    <xdr:from>
      <xdr:col>13</xdr:col>
      <xdr:colOff>645646</xdr:colOff>
      <xdr:row>54</xdr:row>
      <xdr:rowOff>153429</xdr:rowOff>
    </xdr:from>
    <xdr:to>
      <xdr:col>17</xdr:col>
      <xdr:colOff>242234</xdr:colOff>
      <xdr:row>61</xdr:row>
      <xdr:rowOff>32913</xdr:rowOff>
    </xdr:to>
    <xdr:sp macro="" textlink="">
      <xdr:nvSpPr>
        <xdr:cNvPr id="10" name="Rectangle 9"/>
        <xdr:cNvSpPr/>
      </xdr:nvSpPr>
      <xdr:spPr>
        <a:xfrm>
          <a:off x="10551646" y="10440429"/>
          <a:ext cx="2644588" cy="1212984"/>
        </a:xfrm>
        <a:prstGeom prst="rect">
          <a:avLst/>
        </a:prstGeom>
        <a:solidFill>
          <a:schemeClr val="bg1"/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0000FF"/>
              </a:solidFill>
              <a:latin typeface="Arial Narrow" pitchFamily="34" charset="0"/>
            </a:rPr>
            <a:t>Bif A10 / A85          </a:t>
          </a:r>
        </a:p>
        <a:p>
          <a:pPr algn="ctr"/>
          <a:r>
            <a:rPr lang="fr-FR" sz="1600" b="1">
              <a:solidFill>
                <a:srgbClr val="0000FF"/>
              </a:solidFill>
              <a:latin typeface="Arial Narrow" pitchFamily="34" charset="0"/>
            </a:rPr>
            <a:t>  PR  100+439  / 217+522</a:t>
          </a:r>
        </a:p>
        <a:p>
          <a:pPr algn="ctr"/>
          <a:r>
            <a:rPr lang="fr-FR" sz="1600" b="1">
              <a:solidFill>
                <a:srgbClr val="0000FF"/>
              </a:solidFill>
              <a:latin typeface="Arial Narrow" pitchFamily="34" charset="0"/>
            </a:rPr>
            <a:t>La Croix de VEIGNE</a:t>
          </a:r>
        </a:p>
      </xdr:txBody>
    </xdr:sp>
    <xdr:clientData/>
  </xdr:twoCellAnchor>
  <xdr:twoCellAnchor>
    <xdr:from>
      <xdr:col>0</xdr:col>
      <xdr:colOff>468829</xdr:colOff>
      <xdr:row>32</xdr:row>
      <xdr:rowOff>55665</xdr:rowOff>
    </xdr:from>
    <xdr:to>
      <xdr:col>9</xdr:col>
      <xdr:colOff>17318</xdr:colOff>
      <xdr:row>55</xdr:row>
      <xdr:rowOff>138545</xdr:rowOff>
    </xdr:to>
    <xdr:sp macro="" textlink="">
      <xdr:nvSpPr>
        <xdr:cNvPr id="11" name="Rectangle à coins arrondis 10"/>
        <xdr:cNvSpPr/>
      </xdr:nvSpPr>
      <xdr:spPr>
        <a:xfrm>
          <a:off x="468829" y="6151665"/>
          <a:ext cx="6406489" cy="446438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solidFill>
                <a:sysClr val="windowText" lastClr="000000"/>
              </a:solidFill>
              <a:latin typeface="Arial Narrow" pitchFamily="34" charset="0"/>
            </a:rPr>
            <a:t>Véhicule</a:t>
          </a:r>
          <a:r>
            <a:rPr lang="fr-FR" sz="1800" baseline="0">
              <a:solidFill>
                <a:sysClr val="windowText" lastClr="000000"/>
              </a:solidFill>
              <a:latin typeface="Arial Narrow" pitchFamily="34" charset="0"/>
            </a:rPr>
            <a:t> venant en contre sens du sens 1 sur A85</a:t>
          </a:r>
        </a:p>
        <a:p>
          <a:pPr algn="ctr"/>
          <a:r>
            <a:rPr lang="fr-FR" sz="1800" baseline="0">
              <a:solidFill>
                <a:sysClr val="windowText" lastClr="000000"/>
              </a:solidFill>
              <a:latin typeface="Arial Narrow" pitchFamily="34" charset="0"/>
            </a:rPr>
            <a:t> peut aller en direction de :</a:t>
          </a:r>
        </a:p>
        <a:p>
          <a:pPr algn="ctr"/>
          <a:endParaRPr lang="fr-FR" sz="1800" baseline="0">
            <a:solidFill>
              <a:srgbClr val="FF0000"/>
            </a:solidFill>
            <a:latin typeface="Arial Narrow" pitchFamily="34" charset="0"/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="1" baseline="0">
              <a:solidFill>
                <a:srgbClr val="FF0000"/>
              </a:solidFill>
              <a:effectLst/>
              <a:latin typeface="Arial Narrow" pitchFamily="34" charset="0"/>
              <a:ea typeface="+mn-ea"/>
              <a:cs typeface="+mn-cs"/>
            </a:rPr>
            <a:t>Druye / Villandry sur A85 en contre sens du sens 1 en direction de  ANGERS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800" baseline="0">
            <a:solidFill>
              <a:srgbClr val="0000FF"/>
            </a:solidFill>
            <a:latin typeface="Arial Narrow" pitchFamily="34" charset="0"/>
          </a:endParaRPr>
        </a:p>
        <a:p>
          <a:pPr algn="ctr"/>
          <a:r>
            <a:rPr lang="fr-FR" sz="1800" b="1" baseline="0">
              <a:solidFill>
                <a:srgbClr val="0000FF"/>
              </a:solidFill>
              <a:latin typeface="Arial Narrow" pitchFamily="34" charset="0"/>
            </a:rPr>
            <a:t>Monts Sorigny / Barrière de Sorigny sur A10 en contre sens du sens 2 vers POITIERS / BORDEAUX</a:t>
          </a:r>
        </a:p>
        <a:p>
          <a:pPr algn="ctr"/>
          <a:endParaRPr lang="fr-FR" sz="1800" b="1" baseline="0">
            <a:solidFill>
              <a:srgbClr val="0000FF"/>
            </a:solidFill>
            <a:latin typeface="Arial Narrow" pitchFamily="34" charset="0"/>
          </a:endParaRPr>
        </a:p>
        <a:p>
          <a:pPr algn="ctr"/>
          <a:r>
            <a:rPr lang="fr-FR" sz="1800" b="1" baseline="0">
              <a:solidFill>
                <a:srgbClr val="0000FF"/>
              </a:solidFill>
              <a:latin typeface="Arial Narrow" pitchFamily="34" charset="0"/>
            </a:rPr>
            <a:t>La Thibaudière / Chambray sur A10 en contre sens du sens 1 vers TOURS / ORLEANS</a:t>
          </a:r>
        </a:p>
        <a:p>
          <a:pPr algn="ctr"/>
          <a:endParaRPr lang="fr-FR" sz="1800" b="1" baseline="0">
            <a:solidFill>
              <a:srgbClr val="0000FF"/>
            </a:solidFill>
            <a:latin typeface="Arial Narrow" pitchFamily="34" charset="0"/>
          </a:endParaRPr>
        </a:p>
        <a:p>
          <a:pPr algn="ctr"/>
          <a:r>
            <a:rPr lang="fr-FR" sz="1800" b="1" baseline="0">
              <a:solidFill>
                <a:srgbClr val="FF0000"/>
              </a:solidFill>
              <a:latin typeface="Arial Narrow" pitchFamily="34" charset="0"/>
            </a:rPr>
            <a:t>Barrière de Veigné sur A85 en contre sens du sens 2 en direction de VIERZON / BOURGES</a:t>
          </a:r>
        </a:p>
        <a:p>
          <a:pPr algn="ctr"/>
          <a:endParaRPr lang="fr-FR" sz="1800" b="1" baseline="0">
            <a:solidFill>
              <a:srgbClr val="0000FF"/>
            </a:solidFill>
            <a:latin typeface="Arial Narrow" pitchFamily="34" charset="0"/>
          </a:endParaRPr>
        </a:p>
      </xdr:txBody>
    </xdr:sp>
    <xdr:clientData/>
  </xdr:twoCellAnchor>
  <xdr:twoCellAnchor>
    <xdr:from>
      <xdr:col>4</xdr:col>
      <xdr:colOff>69273</xdr:colOff>
      <xdr:row>5</xdr:row>
      <xdr:rowOff>147198</xdr:rowOff>
    </xdr:from>
    <xdr:to>
      <xdr:col>24</xdr:col>
      <xdr:colOff>530497</xdr:colOff>
      <xdr:row>73</xdr:row>
      <xdr:rowOff>106776</xdr:rowOff>
    </xdr:to>
    <xdr:grpSp>
      <xdr:nvGrpSpPr>
        <xdr:cNvPr id="12" name="Groupe 11"/>
        <xdr:cNvGrpSpPr/>
      </xdr:nvGrpSpPr>
      <xdr:grpSpPr>
        <a:xfrm>
          <a:off x="3117273" y="1099698"/>
          <a:ext cx="15701224" cy="12913578"/>
          <a:chOff x="3117273" y="1099698"/>
          <a:chExt cx="15701224" cy="12913578"/>
        </a:xfrm>
      </xdr:grpSpPr>
      <xdr:cxnSp macro="">
        <xdr:nvCxnSpPr>
          <xdr:cNvPr id="13" name="Connecteur droit 12"/>
          <xdr:cNvCxnSpPr/>
        </xdr:nvCxnSpPr>
        <xdr:spPr>
          <a:xfrm>
            <a:off x="3515591" y="2268682"/>
            <a:ext cx="710046" cy="727364"/>
          </a:xfrm>
          <a:prstGeom prst="line">
            <a:avLst/>
          </a:prstGeom>
          <a:ln w="152400">
            <a:solidFill>
              <a:schemeClr val="accent1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grpSp>
        <xdr:nvGrpSpPr>
          <xdr:cNvPr id="14" name="Groupe 13"/>
          <xdr:cNvGrpSpPr/>
        </xdr:nvGrpSpPr>
        <xdr:grpSpPr>
          <a:xfrm>
            <a:off x="3117273" y="1099698"/>
            <a:ext cx="15701224" cy="12913578"/>
            <a:chOff x="640799" y="493568"/>
            <a:chExt cx="15701224" cy="12913578"/>
          </a:xfrm>
        </xdr:grpSpPr>
        <xdr:cxnSp macro="">
          <xdr:nvCxnSpPr>
            <xdr:cNvPr id="15" name="Connecteur droit 14"/>
            <xdr:cNvCxnSpPr/>
          </xdr:nvCxnSpPr>
          <xdr:spPr>
            <a:xfrm flipV="1">
              <a:off x="11443607" y="2667000"/>
              <a:ext cx="870857" cy="925286"/>
            </a:xfrm>
            <a:prstGeom prst="line">
              <a:avLst/>
            </a:prstGeom>
            <a:ln w="152400">
              <a:solidFill>
                <a:schemeClr val="accent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grpSp>
          <xdr:nvGrpSpPr>
            <xdr:cNvPr id="16" name="Groupe 15"/>
            <xdr:cNvGrpSpPr/>
          </xdr:nvGrpSpPr>
          <xdr:grpSpPr>
            <a:xfrm>
              <a:off x="640799" y="493568"/>
              <a:ext cx="15701224" cy="12913578"/>
              <a:chOff x="467619" y="493568"/>
              <a:chExt cx="15701224" cy="12913578"/>
            </a:xfrm>
          </xdr:grpSpPr>
          <xdr:sp macro="" textlink="">
            <xdr:nvSpPr>
              <xdr:cNvPr id="17" name="Rectangle 16"/>
              <xdr:cNvSpPr/>
            </xdr:nvSpPr>
            <xdr:spPr>
              <a:xfrm rot="21592935">
                <a:off x="6490717" y="3611810"/>
                <a:ext cx="1977431" cy="460000"/>
              </a:xfrm>
              <a:prstGeom prst="rect">
                <a:avLst/>
              </a:prstGeom>
              <a:solidFill>
                <a:schemeClr val="accent3">
                  <a:lumMod val="50000"/>
                </a:schemeClr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 u="sng">
                    <a:solidFill>
                      <a:srgbClr val="FFC000"/>
                    </a:solidFill>
                    <a:latin typeface="Arial Narrow" pitchFamily="34" charset="0"/>
                  </a:rPr>
                  <a:t>Candé</a:t>
                </a:r>
              </a:p>
            </xdr:txBody>
          </xdr:sp>
          <xdr:sp macro="" textlink="">
            <xdr:nvSpPr>
              <xdr:cNvPr id="18" name="Pentagone 17"/>
              <xdr:cNvSpPr/>
            </xdr:nvSpPr>
            <xdr:spPr>
              <a:xfrm rot="9847421" flipV="1">
                <a:off x="5510893" y="4095749"/>
                <a:ext cx="957412" cy="412176"/>
              </a:xfrm>
              <a:prstGeom prst="homePlate">
                <a:avLst/>
              </a:prstGeom>
              <a:solidFill>
                <a:srgbClr val="FF0000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vert="horz" rtlCol="0" anchor="ctr" anchorCtr="0"/>
              <a:lstStyle/>
              <a:p>
                <a:pPr algn="ctr"/>
                <a:r>
                  <a:rPr lang="fr-FR" sz="1400" b="1" u="sng">
                    <a:solidFill>
                      <a:srgbClr val="FFFF00"/>
                    </a:solidFill>
                    <a:latin typeface="Arial Narrow" pitchFamily="34" charset="0"/>
                  </a:rPr>
                  <a:t>A85 S2</a:t>
                </a:r>
              </a:p>
            </xdr:txBody>
          </xdr:sp>
          <xdr:grpSp>
            <xdr:nvGrpSpPr>
              <xdr:cNvPr id="19" name="Groupe 18"/>
              <xdr:cNvGrpSpPr/>
            </xdr:nvGrpSpPr>
            <xdr:grpSpPr>
              <a:xfrm>
                <a:off x="467619" y="493568"/>
                <a:ext cx="15701224" cy="12913578"/>
                <a:chOff x="623481" y="493568"/>
                <a:chExt cx="15701224" cy="12913578"/>
              </a:xfrm>
            </xdr:grpSpPr>
            <xdr:grpSp>
              <xdr:nvGrpSpPr>
                <xdr:cNvPr id="20" name="Groupe 19"/>
                <xdr:cNvGrpSpPr/>
              </xdr:nvGrpSpPr>
              <xdr:grpSpPr>
                <a:xfrm>
                  <a:off x="623481" y="493568"/>
                  <a:ext cx="15701224" cy="12913578"/>
                  <a:chOff x="623481" y="493568"/>
                  <a:chExt cx="15701224" cy="12913578"/>
                </a:xfrm>
              </xdr:grpSpPr>
              <xdr:cxnSp macro="">
                <xdr:nvCxnSpPr>
                  <xdr:cNvPr id="22" name="Connecteur droit 21"/>
                  <xdr:cNvCxnSpPr/>
                </xdr:nvCxnSpPr>
                <xdr:spPr>
                  <a:xfrm>
                    <a:off x="3306536" y="2653393"/>
                    <a:ext cx="899309" cy="550473"/>
                  </a:xfrm>
                  <a:prstGeom prst="line">
                    <a:avLst/>
                  </a:prstGeom>
                  <a:ln w="152400">
                    <a:solidFill>
                      <a:schemeClr val="accent1">
                        <a:lumMod val="75000"/>
                      </a:schemeClr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sp macro="" textlink="">
                <xdr:nvSpPr>
                  <xdr:cNvPr id="23" name="Arc 22"/>
                  <xdr:cNvSpPr/>
                </xdr:nvSpPr>
                <xdr:spPr>
                  <a:xfrm>
                    <a:off x="8640536" y="493568"/>
                    <a:ext cx="3429000" cy="3510643"/>
                  </a:xfrm>
                  <a:prstGeom prst="arc">
                    <a:avLst>
                      <a:gd name="adj1" fmla="val 2610416"/>
                      <a:gd name="adj2" fmla="val 7412780"/>
                    </a:avLst>
                  </a:prstGeom>
                  <a:ln w="152400">
                    <a:solidFill>
                      <a:schemeClr val="accent1">
                        <a:lumMod val="75000"/>
                      </a:schemeClr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endParaRPr lang="fr-FR" sz="1100"/>
                  </a:p>
                </xdr:txBody>
              </xdr:sp>
              <xdr:grpSp>
                <xdr:nvGrpSpPr>
                  <xdr:cNvPr id="24" name="Groupe 23"/>
                  <xdr:cNvGrpSpPr/>
                </xdr:nvGrpSpPr>
                <xdr:grpSpPr>
                  <a:xfrm>
                    <a:off x="623481" y="935188"/>
                    <a:ext cx="15701224" cy="12471958"/>
                    <a:chOff x="658117" y="952506"/>
                    <a:chExt cx="15701224" cy="12471958"/>
                  </a:xfrm>
                </xdr:grpSpPr>
                <xdr:cxnSp macro="">
                  <xdr:nvCxnSpPr>
                    <xdr:cNvPr id="25" name="Connecteur droit 24"/>
                    <xdr:cNvCxnSpPr/>
                  </xdr:nvCxnSpPr>
                  <xdr:spPr>
                    <a:xfrm flipH="1" flipV="1">
                      <a:off x="6953250" y="2435679"/>
                      <a:ext cx="2476500" cy="1279076"/>
                    </a:xfrm>
                    <a:prstGeom prst="line">
                      <a:avLst/>
                    </a:prstGeom>
                    <a:ln w="152400">
                      <a:solidFill>
                        <a:schemeClr val="accent1">
                          <a:lumMod val="75000"/>
                        </a:schemeClr>
                      </a:solidFill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  <xdr:sp macro="" textlink="">
                  <xdr:nvSpPr>
                    <xdr:cNvPr id="26" name="Arc 25"/>
                    <xdr:cNvSpPr/>
                  </xdr:nvSpPr>
                  <xdr:spPr>
                    <a:xfrm>
                      <a:off x="11308772" y="5472547"/>
                      <a:ext cx="2337956" cy="2355271"/>
                    </a:xfrm>
                    <a:prstGeom prst="arc">
                      <a:avLst>
                        <a:gd name="adj1" fmla="val 19184997"/>
                        <a:gd name="adj2" fmla="val 10518260"/>
                      </a:avLst>
                    </a:prstGeom>
                    <a:ln w="152400">
                      <a:solidFill>
                        <a:schemeClr val="accent1">
                          <a:lumMod val="75000"/>
                        </a:schemeClr>
                      </a:solidFill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  <xdr:txBody>
                    <a:bodyPr vertOverflow="clip" horzOverflow="clip" rtlCol="0" anchor="t"/>
                    <a:lstStyle/>
                    <a:p>
                      <a:pPr algn="l"/>
                      <a:endParaRPr lang="fr-FR" sz="1100"/>
                    </a:p>
                  </xdr:txBody>
                </xdr:sp>
                <xdr:grpSp>
                  <xdr:nvGrpSpPr>
                    <xdr:cNvPr id="27" name="Groupe 26"/>
                    <xdr:cNvGrpSpPr/>
                  </xdr:nvGrpSpPr>
                  <xdr:grpSpPr>
                    <a:xfrm>
                      <a:off x="658117" y="952506"/>
                      <a:ext cx="15701224" cy="12471958"/>
                      <a:chOff x="-2500197" y="-635294"/>
                      <a:chExt cx="15701224" cy="12517757"/>
                    </a:xfrm>
                  </xdr:grpSpPr>
                  <xdr:sp macro="" textlink="">
                    <xdr:nvSpPr>
                      <xdr:cNvPr id="41" name="Rectangle 40"/>
                      <xdr:cNvSpPr/>
                    </xdr:nvSpPr>
                    <xdr:spPr>
                      <a:xfrm rot="21592935">
                        <a:off x="11060459" y="11373306"/>
                        <a:ext cx="2140568" cy="509157"/>
                      </a:xfrm>
                      <a:prstGeom prst="rect">
                        <a:avLst/>
                      </a:prstGeom>
                      <a:solidFill>
                        <a:schemeClr val="accent3">
                          <a:lumMod val="50000"/>
                        </a:schemeClr>
                      </a:solidFill>
                      <a:ln>
                        <a:noFill/>
                      </a:ln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vertOverflow="clip" horzOverflow="clip" rtlCol="0" anchor="ctr"/>
                      <a:lstStyle/>
                      <a:p>
                        <a:pPr algn="ctr"/>
                        <a:r>
                          <a:rPr lang="fr-FR" sz="1800" b="1" u="sng">
                            <a:solidFill>
                              <a:srgbClr val="FFC000"/>
                            </a:solidFill>
                            <a:latin typeface="Arial Narrow" pitchFamily="34" charset="0"/>
                          </a:rPr>
                          <a:t>Barrière</a:t>
                        </a:r>
                        <a:r>
                          <a:rPr lang="fr-FR" sz="1800" b="1" u="sng" baseline="0">
                            <a:solidFill>
                              <a:srgbClr val="FFC000"/>
                            </a:solidFill>
                            <a:latin typeface="Arial Narrow" pitchFamily="34" charset="0"/>
                          </a:rPr>
                          <a:t> Veigné</a:t>
                        </a:r>
                        <a:endParaRPr lang="fr-FR" sz="1800" b="1" u="sng">
                          <a:solidFill>
                            <a:srgbClr val="FFC000"/>
                          </a:solidFill>
                          <a:latin typeface="Arial Narrow" pitchFamily="34" charset="0"/>
                        </a:endParaRPr>
                      </a:p>
                    </xdr:txBody>
                  </xdr:sp>
                  <xdr:grpSp>
                    <xdr:nvGrpSpPr>
                      <xdr:cNvPr id="42" name="Groupe 41"/>
                      <xdr:cNvGrpSpPr/>
                    </xdr:nvGrpSpPr>
                    <xdr:grpSpPr>
                      <a:xfrm>
                        <a:off x="-2500197" y="-635294"/>
                        <a:ext cx="15475007" cy="12306292"/>
                        <a:chOff x="-3126126" y="-1481887"/>
                        <a:chExt cx="15475007" cy="12254675"/>
                      </a:xfrm>
                    </xdr:grpSpPr>
                    <xdr:grpSp>
                      <xdr:nvGrpSpPr>
                        <xdr:cNvPr id="46" name="Groupe 45"/>
                        <xdr:cNvGrpSpPr/>
                      </xdr:nvGrpSpPr>
                      <xdr:grpSpPr>
                        <a:xfrm>
                          <a:off x="-3126126" y="-1481887"/>
                          <a:ext cx="15475007" cy="12254675"/>
                          <a:chOff x="-3126126" y="-1481887"/>
                          <a:chExt cx="15475007" cy="12254675"/>
                        </a:xfrm>
                      </xdr:grpSpPr>
                      <xdr:cxnSp macro="">
                        <xdr:nvCxnSpPr>
                          <xdr:cNvPr id="51" name="Connecteur droit 50"/>
                          <xdr:cNvCxnSpPr/>
                        </xdr:nvCxnSpPr>
                        <xdr:spPr>
                          <a:xfrm>
                            <a:off x="1792941" y="2633382"/>
                            <a:ext cx="638736" cy="627529"/>
                          </a:xfrm>
                          <a:prstGeom prst="line">
                            <a:avLst/>
                          </a:prstGeom>
                          <a:ln w="152400">
                            <a:solidFill>
                              <a:schemeClr val="accent1">
                                <a:lumMod val="75000"/>
                              </a:schemeClr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grpSp>
                        <xdr:nvGrpSpPr>
                          <xdr:cNvPr id="52" name="Groupe 51"/>
                          <xdr:cNvGrpSpPr/>
                        </xdr:nvGrpSpPr>
                        <xdr:grpSpPr>
                          <a:xfrm>
                            <a:off x="1781737" y="1389530"/>
                            <a:ext cx="5849469" cy="7070911"/>
                            <a:chOff x="1781737" y="1389530"/>
                            <a:chExt cx="5849469" cy="7070911"/>
                          </a:xfrm>
                        </xdr:grpSpPr>
                        <xdr:cxnSp macro="">
                          <xdr:nvCxnSpPr>
                            <xdr:cNvPr id="78" name="Connecteur droit 77"/>
                            <xdr:cNvCxnSpPr/>
                          </xdr:nvCxnSpPr>
                          <xdr:spPr>
                            <a:xfrm flipH="1">
                              <a:off x="1781737" y="7351058"/>
                              <a:ext cx="773204" cy="1109383"/>
                            </a:xfrm>
                            <a:prstGeom prst="line">
                              <a:avLst/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</xdr:cxnSp>
                        <xdr:cxnSp macro="">
                          <xdr:nvCxnSpPr>
                            <xdr:cNvPr id="79" name="Connecteur droit 78"/>
                            <xdr:cNvCxnSpPr/>
                          </xdr:nvCxnSpPr>
                          <xdr:spPr>
                            <a:xfrm flipH="1">
                              <a:off x="6386793" y="1389530"/>
                              <a:ext cx="1244413" cy="1305485"/>
                            </a:xfrm>
                            <a:prstGeom prst="line">
                              <a:avLst/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</xdr:cxnSp>
                        <xdr:cxnSp macro="">
                          <xdr:nvCxnSpPr>
                            <xdr:cNvPr id="80" name="Connecteur droit 79"/>
                            <xdr:cNvCxnSpPr/>
                          </xdr:nvCxnSpPr>
                          <xdr:spPr>
                            <a:xfrm flipH="1">
                              <a:off x="2514600" y="2627037"/>
                              <a:ext cx="3914775" cy="4752975"/>
                            </a:xfrm>
                            <a:prstGeom prst="line">
                              <a:avLst/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</xdr:cxnSp>
                        <xdr:sp macro="" textlink="">
                          <xdr:nvSpPr>
                            <xdr:cNvPr id="81" name="Arc 80"/>
                            <xdr:cNvSpPr/>
                          </xdr:nvSpPr>
                          <xdr:spPr>
                            <a:xfrm>
                              <a:off x="4352364" y="2862548"/>
                              <a:ext cx="1238250" cy="1209676"/>
                            </a:xfrm>
                            <a:prstGeom prst="arc">
                              <a:avLst>
                                <a:gd name="adj1" fmla="val 8326490"/>
                                <a:gd name="adj2" fmla="val 2984503"/>
                              </a:avLst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  <xdr:txBody>
                            <a:bodyPr vertOverflow="clip" horzOverflow="clip" rtlCol="0" anchor="t"/>
                            <a:lstStyle/>
                            <a:p>
                              <a:pPr algn="l"/>
                              <a:endParaRPr lang="fr-FR" sz="1100"/>
                            </a:p>
                          </xdr:txBody>
                        </xdr:sp>
                      </xdr:grpSp>
                      <xdr:grpSp>
                        <xdr:nvGrpSpPr>
                          <xdr:cNvPr id="53" name="Groupe 52"/>
                          <xdr:cNvGrpSpPr/>
                        </xdr:nvGrpSpPr>
                        <xdr:grpSpPr>
                          <a:xfrm>
                            <a:off x="3104029" y="4114239"/>
                            <a:ext cx="4896970" cy="3640232"/>
                            <a:chOff x="3104029" y="4114239"/>
                            <a:chExt cx="4896970" cy="3640232"/>
                          </a:xfrm>
                        </xdr:grpSpPr>
                        <xdr:grpSp>
                          <xdr:nvGrpSpPr>
                            <xdr:cNvPr id="72" name="Groupe 71"/>
                            <xdr:cNvGrpSpPr/>
                          </xdr:nvGrpSpPr>
                          <xdr:grpSpPr>
                            <a:xfrm>
                              <a:off x="4687422" y="5684742"/>
                              <a:ext cx="3313577" cy="1752901"/>
                              <a:chOff x="4765861" y="5516656"/>
                              <a:chExt cx="3313577" cy="1752901"/>
                            </a:xfrm>
                          </xdr:grpSpPr>
                          <xdr:sp macro="" textlink="">
                            <xdr:nvSpPr>
                              <xdr:cNvPr id="76" name="Arc 75"/>
                              <xdr:cNvSpPr/>
                            </xdr:nvSpPr>
                            <xdr:spPr>
                              <a:xfrm>
                                <a:off x="4765861" y="5516656"/>
                                <a:ext cx="1238250" cy="1209676"/>
                              </a:xfrm>
                              <a:prstGeom prst="arc">
                                <a:avLst>
                                  <a:gd name="adj1" fmla="val 13451838"/>
                                  <a:gd name="adj2" fmla="val 18441520"/>
                                </a:avLst>
                              </a:prstGeom>
                              <a:ln w="152400">
                                <a:solidFill>
                                  <a:schemeClr val="accent1">
                                    <a:lumMod val="75000"/>
                                  </a:schemeClr>
                                </a:solidFill>
                              </a:ln>
                            </xdr:spPr>
                            <xdr:style>
                              <a:lnRef idx="1">
                                <a:schemeClr val="accent1"/>
                              </a:lnRef>
                              <a:fillRef idx="0">
                                <a:schemeClr val="accent1"/>
                              </a:fillRef>
                              <a:effectRef idx="0">
                                <a:schemeClr val="accent1"/>
                              </a:effectRef>
                              <a:fontRef idx="minor">
                                <a:schemeClr val="tx1"/>
                              </a:fontRef>
                            </xdr:style>
                            <xdr:txBody>
                              <a:bodyPr vertOverflow="clip" horzOverflow="clip" rtlCol="0" anchor="t"/>
                              <a:lstStyle/>
                              <a:p>
                                <a:pPr algn="l"/>
                                <a:endParaRPr lang="fr-FR" sz="1100"/>
                              </a:p>
                            </xdr:txBody>
                          </xdr:sp>
                          <xdr:cxnSp macro="">
                            <xdr:nvCxnSpPr>
                              <xdr:cNvPr id="77" name="Connecteur droit 76"/>
                              <xdr:cNvCxnSpPr/>
                            </xdr:nvCxnSpPr>
                            <xdr:spPr>
                              <a:xfrm>
                                <a:off x="5657851" y="5581650"/>
                                <a:ext cx="2421587" cy="1687907"/>
                              </a:xfrm>
                              <a:prstGeom prst="line">
                                <a:avLst/>
                              </a:prstGeom>
                              <a:ln w="152400">
                                <a:solidFill>
                                  <a:schemeClr val="accent1">
                                    <a:lumMod val="75000"/>
                                  </a:schemeClr>
                                </a:solidFill>
                              </a:ln>
                            </xdr:spPr>
                            <xdr:style>
                              <a:lnRef idx="1">
                                <a:schemeClr val="accent1"/>
                              </a:lnRef>
                              <a:fillRef idx="0">
                                <a:schemeClr val="accent1"/>
                              </a:fillRef>
                              <a:effectRef idx="0">
                                <a:schemeClr val="accent1"/>
                              </a:effectRef>
                              <a:fontRef idx="minor">
                                <a:schemeClr val="tx1"/>
                              </a:fontRef>
                            </xdr:style>
                          </xdr:cxnSp>
                        </xdr:grpSp>
                        <xdr:cxnSp macro="">
                          <xdr:nvCxnSpPr>
                            <xdr:cNvPr id="73" name="Connecteur droit 72"/>
                            <xdr:cNvCxnSpPr/>
                          </xdr:nvCxnSpPr>
                          <xdr:spPr>
                            <a:xfrm flipH="1">
                              <a:off x="3104029" y="6653493"/>
                              <a:ext cx="1098177" cy="1100978"/>
                            </a:xfrm>
                            <a:prstGeom prst="line">
                              <a:avLst/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</xdr:cxnSp>
                        <xdr:sp macro="" textlink="">
                          <xdr:nvSpPr>
                            <xdr:cNvPr id="74" name="Arc 73"/>
                            <xdr:cNvSpPr/>
                          </xdr:nvSpPr>
                          <xdr:spPr>
                            <a:xfrm>
                              <a:off x="5976096" y="4114239"/>
                              <a:ext cx="1238250" cy="1209676"/>
                            </a:xfrm>
                            <a:prstGeom prst="arc">
                              <a:avLst>
                                <a:gd name="adj1" fmla="val 13107060"/>
                                <a:gd name="adj2" fmla="val 7609513"/>
                              </a:avLst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  <xdr:txBody>
                            <a:bodyPr vertOverflow="clip" horzOverflow="clip" rtlCol="0" anchor="t"/>
                            <a:lstStyle/>
                            <a:p>
                              <a:pPr algn="l"/>
                              <a:endParaRPr lang="fr-FR" sz="1100"/>
                            </a:p>
                          </xdr:txBody>
                        </xdr:sp>
                        <xdr:cxnSp macro="">
                          <xdr:nvCxnSpPr>
                            <xdr:cNvPr id="75" name="Connecteur droit 74"/>
                            <xdr:cNvCxnSpPr/>
                          </xdr:nvCxnSpPr>
                          <xdr:spPr>
                            <a:xfrm flipH="1">
                              <a:off x="4188199" y="4303059"/>
                              <a:ext cx="1952625" cy="2364442"/>
                            </a:xfrm>
                            <a:prstGeom prst="line">
                              <a:avLst/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</xdr:cxnSp>
                      </xdr:grpSp>
                      <xdr:grpSp>
                        <xdr:nvGrpSpPr>
                          <xdr:cNvPr id="54" name="Groupe 53"/>
                          <xdr:cNvGrpSpPr/>
                        </xdr:nvGrpSpPr>
                        <xdr:grpSpPr>
                          <a:xfrm>
                            <a:off x="7407088" y="1591235"/>
                            <a:ext cx="784412" cy="4975412"/>
                            <a:chOff x="7407088" y="1591235"/>
                            <a:chExt cx="784412" cy="4975412"/>
                          </a:xfrm>
                        </xdr:grpSpPr>
                        <xdr:cxnSp macro="">
                          <xdr:nvCxnSpPr>
                            <xdr:cNvPr id="69" name="Connecteur droit 68"/>
                            <xdr:cNvCxnSpPr/>
                          </xdr:nvCxnSpPr>
                          <xdr:spPr>
                            <a:xfrm flipV="1">
                              <a:off x="7407088" y="1591235"/>
                              <a:ext cx="784412" cy="1154207"/>
                            </a:xfrm>
                            <a:prstGeom prst="line">
                              <a:avLst/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</xdr:cxnSp>
                        <xdr:cxnSp macro="">
                          <xdr:nvCxnSpPr>
                            <xdr:cNvPr id="70" name="Connecteur droit 69"/>
                            <xdr:cNvCxnSpPr/>
                          </xdr:nvCxnSpPr>
                          <xdr:spPr>
                            <a:xfrm flipH="1" flipV="1">
                              <a:off x="7572938" y="5949203"/>
                              <a:ext cx="428062" cy="617444"/>
                            </a:xfrm>
                            <a:prstGeom prst="line">
                              <a:avLst/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</xdr:cxnSp>
                        <xdr:cxnSp macro="">
                          <xdr:nvCxnSpPr>
                            <xdr:cNvPr id="71" name="Connecteur droit 70"/>
                            <xdr:cNvCxnSpPr/>
                          </xdr:nvCxnSpPr>
                          <xdr:spPr>
                            <a:xfrm>
                              <a:off x="7418294" y="2711823"/>
                              <a:ext cx="168088" cy="3283324"/>
                            </a:xfrm>
                            <a:prstGeom prst="line">
                              <a:avLst/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</xdr:cxnSp>
                      </xdr:grpSp>
                      <xdr:cxnSp macro="">
                        <xdr:nvCxnSpPr>
                          <xdr:cNvPr id="55" name="Connecteur droit 54"/>
                          <xdr:cNvCxnSpPr/>
                        </xdr:nvCxnSpPr>
                        <xdr:spPr>
                          <a:xfrm flipH="1">
                            <a:off x="493348" y="-45258"/>
                            <a:ext cx="8866909" cy="10818046"/>
                          </a:xfrm>
                          <a:prstGeom prst="line">
                            <a:avLst/>
                          </a:prstGeom>
                          <a:ln w="304800">
                            <a:solidFill>
                              <a:schemeClr val="tx2">
                                <a:lumMod val="50000"/>
                              </a:schemeClr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cxnSp macro="">
                        <xdr:nvCxnSpPr>
                          <xdr:cNvPr id="56" name="Connecteur droit 55"/>
                          <xdr:cNvCxnSpPr/>
                        </xdr:nvCxnSpPr>
                        <xdr:spPr>
                          <a:xfrm flipH="1">
                            <a:off x="233576" y="-252965"/>
                            <a:ext cx="8849590" cy="10818047"/>
                          </a:xfrm>
                          <a:prstGeom prst="line">
                            <a:avLst/>
                          </a:prstGeom>
                          <a:ln w="304800">
                            <a:solidFill>
                              <a:schemeClr val="tx2">
                                <a:lumMod val="50000"/>
                              </a:schemeClr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cxnSp macro="">
                        <xdr:nvCxnSpPr>
                          <xdr:cNvPr id="57" name="Connecteur droit 56"/>
                          <xdr:cNvCxnSpPr/>
                        </xdr:nvCxnSpPr>
                        <xdr:spPr>
                          <a:xfrm>
                            <a:off x="-3126126" y="-1222255"/>
                            <a:ext cx="15284507" cy="11646393"/>
                          </a:xfrm>
                          <a:prstGeom prst="line">
                            <a:avLst/>
                          </a:prstGeom>
                          <a:ln w="304800">
                            <a:solidFill>
                              <a:schemeClr val="tx2">
                                <a:lumMod val="75000"/>
                              </a:schemeClr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sp macro="" textlink="">
                        <xdr:nvSpPr>
                          <xdr:cNvPr id="58" name="Arc 57"/>
                          <xdr:cNvSpPr/>
                        </xdr:nvSpPr>
                        <xdr:spPr>
                          <a:xfrm>
                            <a:off x="3098987" y="4453219"/>
                            <a:ext cx="1238250" cy="1209676"/>
                          </a:xfrm>
                          <a:prstGeom prst="arc">
                            <a:avLst>
                              <a:gd name="adj1" fmla="val 3587860"/>
                              <a:gd name="adj2" fmla="val 19272203"/>
                            </a:avLst>
                          </a:prstGeom>
                          <a:ln w="152400">
                            <a:solidFill>
                              <a:schemeClr val="accent1">
                                <a:lumMod val="75000"/>
                              </a:schemeClr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fr-FR" sz="1100"/>
                          </a:p>
                        </xdr:txBody>
                      </xdr:sp>
                      <xdr:grpSp>
                        <xdr:nvGrpSpPr>
                          <xdr:cNvPr id="59" name="Groupe 58"/>
                          <xdr:cNvGrpSpPr/>
                        </xdr:nvGrpSpPr>
                        <xdr:grpSpPr>
                          <a:xfrm>
                            <a:off x="2655794" y="2667000"/>
                            <a:ext cx="6779559" cy="5210735"/>
                            <a:chOff x="2655794" y="2667000"/>
                            <a:chExt cx="6779559" cy="5210735"/>
                          </a:xfrm>
                        </xdr:grpSpPr>
                        <xdr:cxnSp macro="">
                          <xdr:nvCxnSpPr>
                            <xdr:cNvPr id="66" name="Connecteur droit 65"/>
                            <xdr:cNvCxnSpPr/>
                          </xdr:nvCxnSpPr>
                          <xdr:spPr>
                            <a:xfrm>
                              <a:off x="8538882" y="6981264"/>
                              <a:ext cx="896471" cy="896471"/>
                            </a:xfrm>
                            <a:prstGeom prst="line">
                              <a:avLst/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</xdr:cxnSp>
                        <xdr:cxnSp macro="">
                          <xdr:nvCxnSpPr>
                            <xdr:cNvPr id="67" name="Connecteur droit 66"/>
                            <xdr:cNvCxnSpPr/>
                          </xdr:nvCxnSpPr>
                          <xdr:spPr>
                            <a:xfrm>
                              <a:off x="2655794" y="2667000"/>
                              <a:ext cx="1321174" cy="798977"/>
                            </a:xfrm>
                            <a:prstGeom prst="line">
                              <a:avLst/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</xdr:cxnSp>
                        <xdr:cxnSp macro="">
                          <xdr:nvCxnSpPr>
                            <xdr:cNvPr id="68" name="Connecteur droit 67"/>
                            <xdr:cNvCxnSpPr/>
                          </xdr:nvCxnSpPr>
                          <xdr:spPr>
                            <a:xfrm>
                              <a:off x="3910853" y="3417794"/>
                              <a:ext cx="4706471" cy="3630706"/>
                            </a:xfrm>
                            <a:prstGeom prst="line">
                              <a:avLst/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</xdr:cxnSp>
                      </xdr:grpSp>
                      <xdr:cxnSp macro="">
                        <xdr:nvCxnSpPr>
                          <xdr:cNvPr id="60" name="Connecteur droit 59"/>
                          <xdr:cNvCxnSpPr/>
                        </xdr:nvCxnSpPr>
                        <xdr:spPr>
                          <a:xfrm flipH="1" flipV="1">
                            <a:off x="-2918308" y="-1481887"/>
                            <a:ext cx="15267189" cy="11647631"/>
                          </a:xfrm>
                          <a:prstGeom prst="line">
                            <a:avLst/>
                          </a:prstGeom>
                          <a:ln w="304800">
                            <a:solidFill>
                              <a:schemeClr val="tx2">
                                <a:lumMod val="75000"/>
                              </a:schemeClr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cxnSp macro="">
                        <xdr:nvCxnSpPr>
                          <xdr:cNvPr id="61" name="Connecteur droit 60"/>
                          <xdr:cNvCxnSpPr/>
                        </xdr:nvCxnSpPr>
                        <xdr:spPr>
                          <a:xfrm>
                            <a:off x="4095749" y="4594683"/>
                            <a:ext cx="1567330" cy="1210051"/>
                          </a:xfrm>
                          <a:prstGeom prst="line">
                            <a:avLst/>
                          </a:prstGeom>
                          <a:ln w="152400">
                            <a:solidFill>
                              <a:schemeClr val="accent1">
                                <a:lumMod val="75000"/>
                              </a:schemeClr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grpSp>
                        <xdr:nvGrpSpPr>
                          <xdr:cNvPr id="62" name="Groupe 61"/>
                          <xdr:cNvGrpSpPr/>
                        </xdr:nvGrpSpPr>
                        <xdr:grpSpPr>
                          <a:xfrm>
                            <a:off x="1669676" y="3160059"/>
                            <a:ext cx="1262907" cy="4013381"/>
                            <a:chOff x="1669676" y="3160059"/>
                            <a:chExt cx="1262907" cy="4013381"/>
                          </a:xfrm>
                        </xdr:grpSpPr>
                        <xdr:cxnSp macro="">
                          <xdr:nvCxnSpPr>
                            <xdr:cNvPr id="63" name="Connecteur droit 62"/>
                            <xdr:cNvCxnSpPr/>
                          </xdr:nvCxnSpPr>
                          <xdr:spPr>
                            <a:xfrm>
                              <a:off x="2568281" y="3539268"/>
                              <a:ext cx="356962" cy="3100692"/>
                            </a:xfrm>
                            <a:prstGeom prst="line">
                              <a:avLst/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</xdr:cxnSp>
                        <xdr:sp macro="" textlink="">
                          <xdr:nvSpPr>
                            <xdr:cNvPr id="64" name="Arc 63"/>
                            <xdr:cNvSpPr/>
                          </xdr:nvSpPr>
                          <xdr:spPr>
                            <a:xfrm>
                              <a:off x="2018183" y="6259040"/>
                              <a:ext cx="914400" cy="914400"/>
                            </a:xfrm>
                            <a:prstGeom prst="arc">
                              <a:avLst>
                                <a:gd name="adj1" fmla="val 20809919"/>
                                <a:gd name="adj2" fmla="val 1965965"/>
                              </a:avLst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  <xdr:txBody>
                            <a:bodyPr vertOverflow="clip" horzOverflow="clip" rtlCol="0" anchor="t"/>
                            <a:lstStyle/>
                            <a:p>
                              <a:pPr algn="l"/>
                              <a:endParaRPr lang="fr-FR" sz="1100"/>
                            </a:p>
                          </xdr:txBody>
                        </xdr:sp>
                        <xdr:sp macro="" textlink="">
                          <xdr:nvSpPr>
                            <xdr:cNvPr id="65" name="Arc 64"/>
                            <xdr:cNvSpPr/>
                          </xdr:nvSpPr>
                          <xdr:spPr>
                            <a:xfrm rot="19248997">
                              <a:off x="1669676" y="3160059"/>
                              <a:ext cx="914400" cy="914400"/>
                            </a:xfrm>
                            <a:prstGeom prst="arc">
                              <a:avLst>
                                <a:gd name="adj1" fmla="val 20809919"/>
                                <a:gd name="adj2" fmla="val 1965965"/>
                              </a:avLst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  <xdr:txBody>
                            <a:bodyPr vertOverflow="clip" horzOverflow="clip" rtlCol="0" anchor="t"/>
                            <a:lstStyle/>
                            <a:p>
                              <a:pPr algn="l"/>
                              <a:endParaRPr lang="fr-FR" sz="1100"/>
                            </a:p>
                          </xdr:txBody>
                        </xdr:sp>
                      </xdr:grpSp>
                    </xdr:grpSp>
                    <xdr:sp macro="" textlink="">
                      <xdr:nvSpPr>
                        <xdr:cNvPr id="47" name="Pentagone 46"/>
                        <xdr:cNvSpPr/>
                      </xdr:nvSpPr>
                      <xdr:spPr>
                        <a:xfrm rot="9847421" flipV="1">
                          <a:off x="10963725" y="8857278"/>
                          <a:ext cx="957412" cy="411954"/>
                        </a:xfrm>
                        <a:prstGeom prst="homePlate">
                          <a:avLst/>
                        </a:prstGeom>
                        <a:solidFill>
                          <a:srgbClr val="FF0000"/>
                        </a:solidFill>
                        <a:ln>
                          <a:noFill/>
                        </a:ln>
                      </xdr:spPr>
                      <xdr:style>
                        <a:lnRef idx="2">
                          <a:schemeClr val="accent1">
                            <a:shade val="50000"/>
                          </a:schemeClr>
                        </a:lnRef>
                        <a:fillRef idx="1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lt1"/>
                        </a:fontRef>
                      </xdr:style>
                      <xdr:txBody>
                        <a:bodyPr vertOverflow="clip" horzOverflow="clip" vert="horz" rtlCol="0" anchor="ctr" anchorCtr="0"/>
                        <a:lstStyle/>
                        <a:p>
                          <a:pPr algn="ctr"/>
                          <a:r>
                            <a:rPr lang="fr-FR" sz="1400" b="1" u="sng">
                              <a:solidFill>
                                <a:srgbClr val="FFFF00"/>
                              </a:solidFill>
                              <a:latin typeface="Arial Narrow" pitchFamily="34" charset="0"/>
                            </a:rPr>
                            <a:t>A85 S2</a:t>
                          </a:r>
                        </a:p>
                      </xdr:txBody>
                    </xdr:sp>
                    <xdr:sp macro="" textlink="">
                      <xdr:nvSpPr>
                        <xdr:cNvPr id="48" name="Pentagone 47"/>
                        <xdr:cNvSpPr/>
                      </xdr:nvSpPr>
                      <xdr:spPr>
                        <a:xfrm rot="10800000" flipH="1" flipV="1">
                          <a:off x="7722925" y="92453"/>
                          <a:ext cx="951234" cy="413436"/>
                        </a:xfrm>
                        <a:prstGeom prst="homePlate">
                          <a:avLst/>
                        </a:prstGeom>
                        <a:solidFill>
                          <a:srgbClr val="FF0000"/>
                        </a:solidFill>
                        <a:ln>
                          <a:noFill/>
                        </a:ln>
                      </xdr:spPr>
                      <xdr:style>
                        <a:lnRef idx="2">
                          <a:schemeClr val="accent1">
                            <a:shade val="50000"/>
                          </a:schemeClr>
                        </a:lnRef>
                        <a:fillRef idx="1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lt1"/>
                        </a:fontRef>
                      </xdr:style>
                      <xdr:txBody>
                        <a:bodyPr vertOverflow="clip" horzOverflow="clip" vert="horz" rtlCol="0" anchor="ctr" anchorCtr="0"/>
                        <a:lstStyle/>
                        <a:p>
                          <a:pPr algn="ctr"/>
                          <a:r>
                            <a:rPr lang="fr-FR" sz="1400" b="1" u="sng">
                              <a:solidFill>
                                <a:srgbClr val="FFFF00"/>
                              </a:solidFill>
                              <a:latin typeface="Arial Narrow" pitchFamily="34" charset="0"/>
                            </a:rPr>
                            <a:t>A10 S1</a:t>
                          </a:r>
                        </a:p>
                      </xdr:txBody>
                    </xdr:sp>
                    <xdr:sp macro="" textlink="">
                      <xdr:nvSpPr>
                        <xdr:cNvPr id="49" name="Pentagone 48"/>
                        <xdr:cNvSpPr/>
                      </xdr:nvSpPr>
                      <xdr:spPr>
                        <a:xfrm rot="10411947" flipV="1">
                          <a:off x="1279821" y="9879469"/>
                          <a:ext cx="1090678" cy="413436"/>
                        </a:xfrm>
                        <a:prstGeom prst="homePlate">
                          <a:avLst/>
                        </a:prstGeom>
                        <a:solidFill>
                          <a:srgbClr val="FF0000"/>
                        </a:solidFill>
                        <a:ln>
                          <a:noFill/>
                        </a:ln>
                      </xdr:spPr>
                      <xdr:style>
                        <a:lnRef idx="2">
                          <a:schemeClr val="accent1">
                            <a:shade val="50000"/>
                          </a:schemeClr>
                        </a:lnRef>
                        <a:fillRef idx="1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lt1"/>
                        </a:fontRef>
                      </xdr:style>
                      <xdr:txBody>
                        <a:bodyPr vertOverflow="clip" horzOverflow="clip" rtlCol="0" anchor="ctr" anchorCtr="0"/>
                        <a:lstStyle/>
                        <a:p>
                          <a:pPr algn="ctr"/>
                          <a:r>
                            <a:rPr lang="fr-FR" sz="1400" b="1" u="sng">
                              <a:solidFill>
                                <a:srgbClr val="FFFF00"/>
                              </a:solidFill>
                              <a:latin typeface="Arial Narrow" pitchFamily="34" charset="0"/>
                            </a:rPr>
                            <a:t>A10 S2</a:t>
                          </a:r>
                        </a:p>
                      </xdr:txBody>
                    </xdr:sp>
                    <xdr:sp macro="" textlink="">
                      <xdr:nvSpPr>
                        <xdr:cNvPr id="50" name="Pentagone 49"/>
                        <xdr:cNvSpPr/>
                      </xdr:nvSpPr>
                      <xdr:spPr>
                        <a:xfrm rot="20599334">
                          <a:off x="1007478" y="2611957"/>
                          <a:ext cx="981740" cy="373531"/>
                        </a:xfrm>
                        <a:prstGeom prst="homePlate">
                          <a:avLst/>
                        </a:prstGeom>
                        <a:solidFill>
                          <a:srgbClr val="FF0000"/>
                        </a:solidFill>
                        <a:ln>
                          <a:noFill/>
                        </a:ln>
                      </xdr:spPr>
                      <xdr:style>
                        <a:lnRef idx="2">
                          <a:schemeClr val="accent1">
                            <a:shade val="50000"/>
                          </a:schemeClr>
                        </a:lnRef>
                        <a:fillRef idx="1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lt1"/>
                        </a:fontRef>
                      </xdr:style>
                      <xdr:txBody>
                        <a:bodyPr vertOverflow="clip" horzOverflow="clip" rtlCol="0" anchor="ctr" anchorCtr="0"/>
                        <a:lstStyle/>
                        <a:p>
                          <a:pPr algn="ctr"/>
                          <a:r>
                            <a:rPr lang="fr-FR" sz="1400" b="1" u="sng">
                              <a:solidFill>
                                <a:srgbClr val="FFFF00"/>
                              </a:solidFill>
                              <a:latin typeface="Arial Narrow" pitchFamily="34" charset="0"/>
                            </a:rPr>
                            <a:t>A85 S1</a:t>
                          </a:r>
                        </a:p>
                      </xdr:txBody>
                    </xdr:sp>
                  </xdr:grpSp>
                  <xdr:sp macro="" textlink="">
                    <xdr:nvSpPr>
                      <xdr:cNvPr id="43" name="Ellipse 42"/>
                      <xdr:cNvSpPr/>
                    </xdr:nvSpPr>
                    <xdr:spPr>
                      <a:xfrm rot="18364076">
                        <a:off x="11900128" y="10612653"/>
                        <a:ext cx="1205056" cy="502043"/>
                      </a:xfrm>
                      <a:prstGeom prst="ellipse">
                        <a:avLst/>
                      </a:prstGeom>
                      <a:solidFill>
                        <a:srgbClr val="00B050"/>
                      </a:solidFill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vertOverflow="clip" horzOverflow="clip" rtlCol="0" anchor="t"/>
                      <a:lstStyle/>
                      <a:p>
                        <a:pPr algn="l"/>
                        <a:endParaRPr lang="fr-FR" sz="1100"/>
                      </a:p>
                    </xdr:txBody>
                  </xdr:sp>
                  <xdr:cxnSp macro="">
                    <xdr:nvCxnSpPr>
                      <xdr:cNvPr id="44" name="Connecteur droit avec flèche 43"/>
                      <xdr:cNvCxnSpPr/>
                    </xdr:nvCxnSpPr>
                    <xdr:spPr>
                      <a:xfrm flipV="1">
                        <a:off x="7925348" y="1902446"/>
                        <a:ext cx="727364" cy="869089"/>
                      </a:xfrm>
                      <a:prstGeom prst="straightConnector1">
                        <a:avLst/>
                      </a:prstGeom>
                      <a:ln w="127000">
                        <a:solidFill>
                          <a:srgbClr val="C00000"/>
                        </a:solidFill>
                        <a:tailEnd type="arrow"/>
                      </a:ln>
                    </xdr:spPr>
                    <xdr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xdr:style>
                  </xdr:cxnSp>
                  <xdr:cxnSp macro="">
                    <xdr:nvCxnSpPr>
                      <xdr:cNvPr id="45" name="Connecteur droit avec flèche 44"/>
                      <xdr:cNvCxnSpPr/>
                    </xdr:nvCxnSpPr>
                    <xdr:spPr>
                      <a:xfrm flipV="1">
                        <a:off x="4122746" y="6476329"/>
                        <a:ext cx="623454" cy="40016"/>
                      </a:xfrm>
                      <a:prstGeom prst="straightConnector1">
                        <a:avLst/>
                      </a:prstGeom>
                      <a:ln w="63500">
                        <a:solidFill>
                          <a:srgbClr val="C00000"/>
                        </a:solidFill>
                        <a:tailEnd type="arrow"/>
                      </a:ln>
                    </xdr:spPr>
                    <xdr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xdr:style>
                  </xdr:cxnSp>
                </xdr:grpSp>
                <xdr:cxnSp macro="">
                  <xdr:nvCxnSpPr>
                    <xdr:cNvPr id="28" name="Connecteur droit avec flèche 27"/>
                    <xdr:cNvCxnSpPr/>
                  </xdr:nvCxnSpPr>
                  <xdr:spPr>
                    <a:xfrm flipH="1" flipV="1">
                      <a:off x="11914935" y="9767461"/>
                      <a:ext cx="774783" cy="581755"/>
                    </a:xfrm>
                    <a:prstGeom prst="straightConnector1">
                      <a:avLst/>
                    </a:prstGeom>
                    <a:ln w="127000">
                      <a:solidFill>
                        <a:srgbClr val="C00000"/>
                      </a:solidFill>
                      <a:tailEnd type="arrow"/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  <xdr:cxnSp macro="">
                  <xdr:nvCxnSpPr>
                    <xdr:cNvPr id="29" name="Connecteur droit 28"/>
                    <xdr:cNvCxnSpPr/>
                  </xdr:nvCxnSpPr>
                  <xdr:spPr>
                    <a:xfrm>
                      <a:off x="6980464" y="2626179"/>
                      <a:ext cx="6470669" cy="3343230"/>
                    </a:xfrm>
                    <a:prstGeom prst="line">
                      <a:avLst/>
                    </a:prstGeom>
                    <a:ln w="152400">
                      <a:solidFill>
                        <a:schemeClr val="accent1">
                          <a:lumMod val="75000"/>
                        </a:schemeClr>
                      </a:solidFill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  <xdr:cxnSp macro="">
                  <xdr:nvCxnSpPr>
                    <xdr:cNvPr id="30" name="Connecteur droit 29"/>
                    <xdr:cNvCxnSpPr/>
                  </xdr:nvCxnSpPr>
                  <xdr:spPr>
                    <a:xfrm flipV="1">
                      <a:off x="4313464" y="2989530"/>
                      <a:ext cx="1377176" cy="1772970"/>
                    </a:xfrm>
                    <a:prstGeom prst="line">
                      <a:avLst/>
                    </a:prstGeom>
                    <a:ln w="152400">
                      <a:solidFill>
                        <a:schemeClr val="accent1">
                          <a:lumMod val="75000"/>
                        </a:schemeClr>
                      </a:solidFill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  <xdr:sp macro="" textlink="">
                  <xdr:nvSpPr>
                    <xdr:cNvPr id="31" name="Arc 30"/>
                    <xdr:cNvSpPr/>
                  </xdr:nvSpPr>
                  <xdr:spPr>
                    <a:xfrm>
                      <a:off x="5423065" y="2563091"/>
                      <a:ext cx="2337956" cy="2355271"/>
                    </a:xfrm>
                    <a:prstGeom prst="arc">
                      <a:avLst>
                        <a:gd name="adj1" fmla="val 12790612"/>
                        <a:gd name="adj2" fmla="val 17509282"/>
                      </a:avLst>
                    </a:prstGeom>
                    <a:ln w="152400">
                      <a:solidFill>
                        <a:schemeClr val="accent1">
                          <a:lumMod val="75000"/>
                        </a:schemeClr>
                      </a:solidFill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  <xdr:txBody>
                    <a:bodyPr vertOverflow="clip" horzOverflow="clip" rtlCol="0" anchor="t"/>
                    <a:lstStyle/>
                    <a:p>
                      <a:pPr algn="l"/>
                      <a:endParaRPr lang="fr-FR" sz="1100"/>
                    </a:p>
                  </xdr:txBody>
                </xdr:sp>
                <xdr:sp macro="" textlink="">
                  <xdr:nvSpPr>
                    <xdr:cNvPr id="32" name="Arc 31"/>
                    <xdr:cNvSpPr/>
                  </xdr:nvSpPr>
                  <xdr:spPr>
                    <a:xfrm>
                      <a:off x="2237757" y="2837709"/>
                      <a:ext cx="2337956" cy="2355271"/>
                    </a:xfrm>
                    <a:prstGeom prst="arc">
                      <a:avLst>
                        <a:gd name="adj1" fmla="val 2111398"/>
                        <a:gd name="adj2" fmla="val 10252257"/>
                      </a:avLst>
                    </a:prstGeom>
                    <a:ln w="152400">
                      <a:solidFill>
                        <a:schemeClr val="accent1">
                          <a:lumMod val="75000"/>
                        </a:schemeClr>
                      </a:solidFill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  <xdr:txBody>
                    <a:bodyPr vertOverflow="clip" horzOverflow="clip" rtlCol="0" anchor="t"/>
                    <a:lstStyle/>
                    <a:p>
                      <a:pPr algn="l"/>
                      <a:endParaRPr lang="fr-FR" sz="1100"/>
                    </a:p>
                  </xdr:txBody>
                </xdr:sp>
                <xdr:cxnSp macro="">
                  <xdr:nvCxnSpPr>
                    <xdr:cNvPr id="33" name="Connecteur droit avec flèche 32"/>
                    <xdr:cNvCxnSpPr/>
                  </xdr:nvCxnSpPr>
                  <xdr:spPr>
                    <a:xfrm flipH="1">
                      <a:off x="7091796" y="8763006"/>
                      <a:ext cx="1220957" cy="1149182"/>
                    </a:xfrm>
                    <a:prstGeom prst="straightConnector1">
                      <a:avLst/>
                    </a:prstGeom>
                    <a:ln w="63500">
                      <a:solidFill>
                        <a:srgbClr val="C00000"/>
                      </a:solidFill>
                      <a:tailEnd type="arrow"/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  <xdr:cxnSp macro="">
                  <xdr:nvCxnSpPr>
                    <xdr:cNvPr id="34" name="Connecteur droit 33"/>
                    <xdr:cNvCxnSpPr/>
                  </xdr:nvCxnSpPr>
                  <xdr:spPr>
                    <a:xfrm>
                      <a:off x="1749162" y="2372597"/>
                      <a:ext cx="517048" cy="1924788"/>
                    </a:xfrm>
                    <a:prstGeom prst="line">
                      <a:avLst/>
                    </a:prstGeom>
                    <a:ln w="152400">
                      <a:solidFill>
                        <a:schemeClr val="accent1">
                          <a:lumMod val="75000"/>
                        </a:schemeClr>
                      </a:solidFill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  <xdr:sp macro="" textlink="">
                  <xdr:nvSpPr>
                    <xdr:cNvPr id="35" name="Arc 34"/>
                    <xdr:cNvSpPr/>
                  </xdr:nvSpPr>
                  <xdr:spPr>
                    <a:xfrm>
                      <a:off x="5279571" y="2412176"/>
                      <a:ext cx="2639785" cy="2559378"/>
                    </a:xfrm>
                    <a:prstGeom prst="arc">
                      <a:avLst>
                        <a:gd name="adj1" fmla="val 13163031"/>
                        <a:gd name="adj2" fmla="val 17509282"/>
                      </a:avLst>
                    </a:prstGeom>
                    <a:ln w="152400">
                      <a:solidFill>
                        <a:schemeClr val="accent1">
                          <a:lumMod val="75000"/>
                        </a:schemeClr>
                      </a:solidFill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  <xdr:txBody>
                    <a:bodyPr vertOverflow="clip" horzOverflow="clip" rtlCol="0" anchor="t"/>
                    <a:lstStyle/>
                    <a:p>
                      <a:pPr algn="l"/>
                      <a:endParaRPr lang="fr-FR" sz="1100"/>
                    </a:p>
                  </xdr:txBody>
                </xdr:sp>
                <xdr:sp macro="" textlink="">
                  <xdr:nvSpPr>
                    <xdr:cNvPr id="36" name="Arc 35"/>
                    <xdr:cNvSpPr/>
                  </xdr:nvSpPr>
                  <xdr:spPr>
                    <a:xfrm>
                      <a:off x="3605893" y="1102179"/>
                      <a:ext cx="2190750" cy="2204357"/>
                    </a:xfrm>
                    <a:prstGeom prst="arc">
                      <a:avLst>
                        <a:gd name="adj1" fmla="val 1860025"/>
                        <a:gd name="adj2" fmla="val 7412780"/>
                      </a:avLst>
                    </a:prstGeom>
                    <a:ln w="152400">
                      <a:solidFill>
                        <a:schemeClr val="accent1">
                          <a:lumMod val="75000"/>
                        </a:schemeClr>
                      </a:solidFill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  <xdr:txBody>
                    <a:bodyPr vertOverflow="clip" horzOverflow="clip" rtlCol="0" anchor="t"/>
                    <a:lstStyle/>
                    <a:p>
                      <a:pPr algn="l"/>
                      <a:endParaRPr lang="fr-FR" sz="1100"/>
                    </a:p>
                  </xdr:txBody>
                </xdr:sp>
                <xdr:cxnSp macro="">
                  <xdr:nvCxnSpPr>
                    <xdr:cNvPr id="38" name="Connecteur droit avec flèche 37"/>
                    <xdr:cNvCxnSpPr/>
                  </xdr:nvCxnSpPr>
                  <xdr:spPr>
                    <a:xfrm flipH="1" flipV="1">
                      <a:off x="9247935" y="5541824"/>
                      <a:ext cx="133572" cy="592523"/>
                    </a:xfrm>
                    <a:prstGeom prst="straightConnector1">
                      <a:avLst/>
                    </a:prstGeom>
                    <a:ln w="63500">
                      <a:solidFill>
                        <a:srgbClr val="C00000"/>
                      </a:solidFill>
                      <a:tailEnd type="arrow"/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  <xdr:cxnSp macro="">
                  <xdr:nvCxnSpPr>
                    <xdr:cNvPr id="39" name="Connecteur droit avec flèche 38"/>
                    <xdr:cNvCxnSpPr>
                      <a:endCxn id="76" idx="2"/>
                    </xdr:cNvCxnSpPr>
                  </xdr:nvCxnSpPr>
                  <xdr:spPr>
                    <a:xfrm flipH="1" flipV="1">
                      <a:off x="9461057" y="8243139"/>
                      <a:ext cx="945933" cy="673251"/>
                    </a:xfrm>
                    <a:prstGeom prst="straightConnector1">
                      <a:avLst/>
                    </a:prstGeom>
                    <a:ln w="63500">
                      <a:solidFill>
                        <a:srgbClr val="C00000"/>
                      </a:solidFill>
                      <a:tailEnd type="arrow"/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  <xdr:cxnSp macro="">
                  <xdr:nvCxnSpPr>
                    <xdr:cNvPr id="40" name="Connecteur droit avec flèche 39"/>
                    <xdr:cNvCxnSpPr/>
                  </xdr:nvCxnSpPr>
                  <xdr:spPr>
                    <a:xfrm>
                      <a:off x="8624480" y="6563597"/>
                      <a:ext cx="1316182" cy="1021773"/>
                    </a:xfrm>
                    <a:prstGeom prst="straightConnector1">
                      <a:avLst/>
                    </a:prstGeom>
                    <a:ln w="63500">
                      <a:solidFill>
                        <a:srgbClr val="C00000"/>
                      </a:solidFill>
                      <a:tailEnd type="arrow"/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</xdr:grpSp>
            </xdr:grpSp>
            <xdr:sp macro="" textlink="">
              <xdr:nvSpPr>
                <xdr:cNvPr id="21" name="Ellipse 20"/>
                <xdr:cNvSpPr/>
              </xdr:nvSpPr>
              <xdr:spPr>
                <a:xfrm rot="2065499">
                  <a:off x="7602536" y="2327555"/>
                  <a:ext cx="597937" cy="1293329"/>
                </a:xfrm>
                <a:prstGeom prst="ellipse">
                  <a:avLst/>
                </a:prstGeom>
                <a:solidFill>
                  <a:srgbClr val="00B050"/>
                </a:solidFill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fr-FR" sz="1100"/>
                </a:p>
              </xdr:txBody>
            </xdr:sp>
          </xdr:grpSp>
        </xdr:grpSp>
      </xdr:grpSp>
    </xdr:grpSp>
    <xdr:clientData/>
  </xdr:twoCellAnchor>
  <xdr:twoCellAnchor>
    <xdr:from>
      <xdr:col>17</xdr:col>
      <xdr:colOff>727364</xdr:colOff>
      <xdr:row>49</xdr:row>
      <xdr:rowOff>69273</xdr:rowOff>
    </xdr:from>
    <xdr:to>
      <xdr:col>19</xdr:col>
      <xdr:colOff>329045</xdr:colOff>
      <xdr:row>54</xdr:row>
      <xdr:rowOff>0</xdr:rowOff>
    </xdr:to>
    <xdr:cxnSp macro="">
      <xdr:nvCxnSpPr>
        <xdr:cNvPr id="82" name="Connecteur droit avec flèche 81"/>
        <xdr:cNvCxnSpPr/>
      </xdr:nvCxnSpPr>
      <xdr:spPr>
        <a:xfrm>
          <a:off x="13681364" y="9403773"/>
          <a:ext cx="1125681" cy="883227"/>
        </a:xfrm>
        <a:prstGeom prst="straightConnector1">
          <a:avLst/>
        </a:prstGeom>
        <a:ln w="127000"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744682</xdr:colOff>
      <xdr:row>62</xdr:row>
      <xdr:rowOff>69273</xdr:rowOff>
    </xdr:from>
    <xdr:to>
      <xdr:col>10</xdr:col>
      <xdr:colOff>710046</xdr:colOff>
      <xdr:row>67</xdr:row>
      <xdr:rowOff>17318</xdr:rowOff>
    </xdr:to>
    <xdr:cxnSp macro="">
      <xdr:nvCxnSpPr>
        <xdr:cNvPr id="83" name="Connecteur droit avec flèche 82"/>
        <xdr:cNvCxnSpPr/>
      </xdr:nvCxnSpPr>
      <xdr:spPr>
        <a:xfrm flipH="1">
          <a:off x="7602682" y="11880273"/>
          <a:ext cx="727364" cy="900545"/>
        </a:xfrm>
        <a:prstGeom prst="straightConnector1">
          <a:avLst/>
        </a:prstGeom>
        <a:ln w="127000"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137213</xdr:colOff>
      <xdr:row>68</xdr:row>
      <xdr:rowOff>157196</xdr:rowOff>
    </xdr:from>
    <xdr:to>
      <xdr:col>9</xdr:col>
      <xdr:colOff>668542</xdr:colOff>
      <xdr:row>71</xdr:row>
      <xdr:rowOff>183633</xdr:rowOff>
    </xdr:to>
    <xdr:sp macro="" textlink="">
      <xdr:nvSpPr>
        <xdr:cNvPr id="84" name="Ellipse 83"/>
        <xdr:cNvSpPr/>
      </xdr:nvSpPr>
      <xdr:spPr>
        <a:xfrm rot="7877162">
          <a:off x="6580909" y="12763500"/>
          <a:ext cx="597937" cy="1293329"/>
        </a:xfrm>
        <a:prstGeom prst="ellips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675409</xdr:colOff>
      <xdr:row>70</xdr:row>
      <xdr:rowOff>173183</xdr:rowOff>
    </xdr:from>
    <xdr:to>
      <xdr:col>12</xdr:col>
      <xdr:colOff>366840</xdr:colOff>
      <xdr:row>73</xdr:row>
      <xdr:rowOff>61683</xdr:rowOff>
    </xdr:to>
    <xdr:sp macro="" textlink="">
      <xdr:nvSpPr>
        <xdr:cNvPr id="85" name="Rectangle 84"/>
        <xdr:cNvSpPr/>
      </xdr:nvSpPr>
      <xdr:spPr>
        <a:xfrm rot="21592935">
          <a:off x="7533409" y="13508183"/>
          <a:ext cx="1977431" cy="460000"/>
        </a:xfrm>
        <a:prstGeom prst="rect">
          <a:avLst/>
        </a:prstGeom>
        <a:solidFill>
          <a:schemeClr val="accent3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u="sng">
              <a:solidFill>
                <a:srgbClr val="FFC000"/>
              </a:solidFill>
              <a:latin typeface="Arial Narrow" pitchFamily="34" charset="0"/>
            </a:rPr>
            <a:t>Monts Sorigny</a:t>
          </a:r>
        </a:p>
      </xdr:txBody>
    </xdr:sp>
    <xdr:clientData/>
  </xdr:twoCellAnchor>
  <xdr:twoCellAnchor>
    <xdr:from>
      <xdr:col>14</xdr:col>
      <xdr:colOff>718732</xdr:colOff>
      <xdr:row>30</xdr:row>
      <xdr:rowOff>86591</xdr:rowOff>
    </xdr:from>
    <xdr:to>
      <xdr:col>16</xdr:col>
      <xdr:colOff>640773</xdr:colOff>
      <xdr:row>37</xdr:row>
      <xdr:rowOff>155864</xdr:rowOff>
    </xdr:to>
    <xdr:cxnSp macro="">
      <xdr:nvCxnSpPr>
        <xdr:cNvPr id="90" name="Connecteur droit avec flèche 89"/>
        <xdr:cNvCxnSpPr/>
      </xdr:nvCxnSpPr>
      <xdr:spPr>
        <a:xfrm flipV="1">
          <a:off x="11386732" y="5801591"/>
          <a:ext cx="1446041" cy="1402773"/>
        </a:xfrm>
        <a:prstGeom prst="straightConnector1">
          <a:avLst/>
        </a:prstGeom>
        <a:ln w="63500"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566526</xdr:colOff>
      <xdr:row>42</xdr:row>
      <xdr:rowOff>69273</xdr:rowOff>
    </xdr:from>
    <xdr:to>
      <xdr:col>17</xdr:col>
      <xdr:colOff>450273</xdr:colOff>
      <xdr:row>44</xdr:row>
      <xdr:rowOff>3706</xdr:rowOff>
    </xdr:to>
    <xdr:cxnSp macro="">
      <xdr:nvCxnSpPr>
        <xdr:cNvPr id="99" name="Connecteur droit avec flèche 98"/>
        <xdr:cNvCxnSpPr/>
      </xdr:nvCxnSpPr>
      <xdr:spPr>
        <a:xfrm flipV="1">
          <a:off x="12758526" y="8070273"/>
          <a:ext cx="645747" cy="315433"/>
        </a:xfrm>
        <a:prstGeom prst="straightConnector1">
          <a:avLst/>
        </a:prstGeom>
        <a:ln w="63500"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640772</xdr:colOff>
      <xdr:row>24</xdr:row>
      <xdr:rowOff>34637</xdr:rowOff>
    </xdr:from>
    <xdr:to>
      <xdr:col>9</xdr:col>
      <xdr:colOff>653555</xdr:colOff>
      <xdr:row>27</xdr:row>
      <xdr:rowOff>44892</xdr:rowOff>
    </xdr:to>
    <xdr:cxnSp macro="">
      <xdr:nvCxnSpPr>
        <xdr:cNvPr id="88" name="Connecteur droit avec flèche 87"/>
        <xdr:cNvCxnSpPr/>
      </xdr:nvCxnSpPr>
      <xdr:spPr>
        <a:xfrm flipH="1" flipV="1">
          <a:off x="6736772" y="4606637"/>
          <a:ext cx="774783" cy="581755"/>
        </a:xfrm>
        <a:prstGeom prst="straightConnector1">
          <a:avLst/>
        </a:prstGeom>
        <a:ln w="127000"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20</xdr:col>
      <xdr:colOff>465175</xdr:colOff>
      <xdr:row>57</xdr:row>
      <xdr:rowOff>110928</xdr:rowOff>
    </xdr:from>
    <xdr:to>
      <xdr:col>21</xdr:col>
      <xdr:colOff>480038</xdr:colOff>
      <xdr:row>64</xdr:row>
      <xdr:rowOff>131495</xdr:rowOff>
    </xdr:to>
    <xdr:pic>
      <xdr:nvPicPr>
        <xdr:cNvPr id="91" name="il_fi" descr="http://www.renders-graphiques.fr/image/upload/normal/ford_voiture_5.png" title="0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3003938">
          <a:off x="15416573" y="11258030"/>
          <a:ext cx="1354067" cy="7768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114300</xdr:rowOff>
    </xdr:from>
    <xdr:to>
      <xdr:col>9</xdr:col>
      <xdr:colOff>639294</xdr:colOff>
      <xdr:row>20</xdr:row>
      <xdr:rowOff>159124</xdr:rowOff>
    </xdr:to>
    <xdr:grpSp>
      <xdr:nvGrpSpPr>
        <xdr:cNvPr id="2" name="Groupe 1"/>
        <xdr:cNvGrpSpPr/>
      </xdr:nvGrpSpPr>
      <xdr:grpSpPr>
        <a:xfrm>
          <a:off x="123825" y="114300"/>
          <a:ext cx="7373469" cy="3854824"/>
          <a:chOff x="123265" y="190500"/>
          <a:chExt cx="7373469" cy="3854824"/>
        </a:xfrm>
      </xdr:grpSpPr>
      <xdr:pic>
        <xdr:nvPicPr>
          <xdr:cNvPr id="3" name="Picture 52" descr="logo-VINCI-Autoroutes_medium"/>
          <xdr:cNvPicPr>
            <a:picLocks noChangeAspect="1" noChangeArrowheads="1"/>
          </xdr:cNvPicPr>
        </xdr:nvPicPr>
        <xdr:blipFill>
          <a:blip xmlns:r="http://schemas.openxmlformats.org/officeDocument/2006/relationships" r:embed="rId1"/>
          <a:srcRect/>
          <a:stretch>
            <a:fillRect/>
          </a:stretch>
        </xdr:blipFill>
        <xdr:spPr bwMode="auto">
          <a:xfrm>
            <a:off x="5221941" y="298556"/>
            <a:ext cx="2274793" cy="7381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4" name="Rectangle 3"/>
          <xdr:cNvSpPr/>
        </xdr:nvSpPr>
        <xdr:spPr>
          <a:xfrm>
            <a:off x="134471" y="190500"/>
            <a:ext cx="4863353" cy="773206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" name="Rectangle 4"/>
          <xdr:cNvSpPr/>
        </xdr:nvSpPr>
        <xdr:spPr>
          <a:xfrm>
            <a:off x="123265" y="190500"/>
            <a:ext cx="1064559" cy="3854824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wordArtVert" rtlCol="0" anchor="ctr"/>
          <a:lstStyle/>
          <a:p>
            <a:pPr algn="l"/>
            <a:r>
              <a:rPr lang="fr-FR" sz="3600" b="1">
                <a:solidFill>
                  <a:srgbClr val="FF0000"/>
                </a:solidFill>
                <a:latin typeface="Arial Narrow" pitchFamily="34" charset="0"/>
              </a:rPr>
              <a:t>MAGECS</a:t>
            </a:r>
          </a:p>
        </xdr:txBody>
      </xdr:sp>
      <xdr:sp macro="" textlink="">
        <xdr:nvSpPr>
          <xdr:cNvPr id="6" name="Rectangle 5"/>
          <xdr:cNvSpPr/>
        </xdr:nvSpPr>
        <xdr:spPr>
          <a:xfrm>
            <a:off x="750793" y="437030"/>
            <a:ext cx="4157383" cy="43703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600">
                <a:latin typeface="Arial Narrow" pitchFamily="34" charset="0"/>
              </a:rPr>
              <a:t>oyen</a:t>
            </a:r>
            <a:r>
              <a:rPr lang="fr-FR" sz="1600" baseline="0">
                <a:latin typeface="Arial Narrow" pitchFamily="34" charset="0"/>
              </a:rPr>
              <a:t> d'aide à la Gestion d'Evènements Contre Sens</a:t>
            </a:r>
            <a:endParaRPr lang="fr-FR" sz="1600">
              <a:latin typeface="Arial Narrow" pitchFamily="34" charset="0"/>
            </a:endParaRPr>
          </a:p>
        </xdr:txBody>
      </xdr:sp>
    </xdr:grpSp>
    <xdr:clientData/>
  </xdr:twoCellAnchor>
  <xdr:twoCellAnchor>
    <xdr:from>
      <xdr:col>0</xdr:col>
      <xdr:colOff>253144</xdr:colOff>
      <xdr:row>21</xdr:row>
      <xdr:rowOff>107037</xdr:rowOff>
    </xdr:from>
    <xdr:to>
      <xdr:col>2</xdr:col>
      <xdr:colOff>555415</xdr:colOff>
      <xdr:row>25</xdr:row>
      <xdr:rowOff>1</xdr:rowOff>
    </xdr:to>
    <xdr:grpSp>
      <xdr:nvGrpSpPr>
        <xdr:cNvPr id="7" name="Groupe 6">
          <a:hlinkClick xmlns:r="http://schemas.openxmlformats.org/officeDocument/2006/relationships" r:id="rId2"/>
        </xdr:cNvPr>
        <xdr:cNvGrpSpPr/>
      </xdr:nvGrpSpPr>
      <xdr:grpSpPr>
        <a:xfrm>
          <a:off x="253144" y="4107537"/>
          <a:ext cx="1826271" cy="654964"/>
          <a:chOff x="10429875" y="538595"/>
          <a:chExt cx="1826271" cy="654964"/>
        </a:xfrm>
      </xdr:grpSpPr>
      <xdr:sp macro="" textlink="">
        <xdr:nvSpPr>
          <xdr:cNvPr id="8" name="Multiplier 7"/>
          <xdr:cNvSpPr/>
        </xdr:nvSpPr>
        <xdr:spPr>
          <a:xfrm>
            <a:off x="10429875" y="538595"/>
            <a:ext cx="682038" cy="654964"/>
          </a:xfrm>
          <a:prstGeom prst="mathMultiply">
            <a:avLst/>
          </a:prstGeom>
          <a:solidFill>
            <a:srgbClr val="FF0000"/>
          </a:solidFill>
          <a:ln w="63500">
            <a:solidFill>
              <a:srgbClr val="C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9" name="Rectangle 8"/>
          <xdr:cNvSpPr/>
        </xdr:nvSpPr>
        <xdr:spPr>
          <a:xfrm>
            <a:off x="11070643" y="600075"/>
            <a:ext cx="1185503" cy="4762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r"/>
            <a:r>
              <a:rPr lang="fr-FR" sz="2400" b="1" u="sng">
                <a:solidFill>
                  <a:srgbClr val="C00000"/>
                </a:solidFill>
                <a:latin typeface="Arial Narrow" pitchFamily="34" charset="0"/>
              </a:rPr>
              <a:t>Retour </a:t>
            </a:r>
          </a:p>
        </xdr:txBody>
      </xdr:sp>
    </xdr:grpSp>
    <xdr:clientData/>
  </xdr:twoCellAnchor>
  <xdr:twoCellAnchor>
    <xdr:from>
      <xdr:col>13</xdr:col>
      <xdr:colOff>645646</xdr:colOff>
      <xdr:row>54</xdr:row>
      <xdr:rowOff>153429</xdr:rowOff>
    </xdr:from>
    <xdr:to>
      <xdr:col>17</xdr:col>
      <xdr:colOff>242234</xdr:colOff>
      <xdr:row>61</xdr:row>
      <xdr:rowOff>32913</xdr:rowOff>
    </xdr:to>
    <xdr:sp macro="" textlink="">
      <xdr:nvSpPr>
        <xdr:cNvPr id="10" name="Rectangle 9"/>
        <xdr:cNvSpPr/>
      </xdr:nvSpPr>
      <xdr:spPr>
        <a:xfrm>
          <a:off x="10551646" y="10440429"/>
          <a:ext cx="2644588" cy="1212984"/>
        </a:xfrm>
        <a:prstGeom prst="rect">
          <a:avLst/>
        </a:prstGeom>
        <a:solidFill>
          <a:schemeClr val="bg1"/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0000FF"/>
              </a:solidFill>
              <a:latin typeface="Arial Narrow" pitchFamily="34" charset="0"/>
            </a:rPr>
            <a:t>Bif A10 / A85          </a:t>
          </a:r>
        </a:p>
        <a:p>
          <a:pPr algn="ctr"/>
          <a:r>
            <a:rPr lang="fr-FR" sz="1600" b="1">
              <a:solidFill>
                <a:srgbClr val="0000FF"/>
              </a:solidFill>
              <a:latin typeface="Arial Narrow" pitchFamily="34" charset="0"/>
            </a:rPr>
            <a:t>  PR  100+439  / 217+522</a:t>
          </a:r>
        </a:p>
        <a:p>
          <a:pPr algn="ctr"/>
          <a:r>
            <a:rPr lang="fr-FR" sz="1600" b="1">
              <a:solidFill>
                <a:srgbClr val="0000FF"/>
              </a:solidFill>
              <a:latin typeface="Arial Narrow" pitchFamily="34" charset="0"/>
            </a:rPr>
            <a:t>La Croix de VEIGNE</a:t>
          </a:r>
        </a:p>
      </xdr:txBody>
    </xdr:sp>
    <xdr:clientData/>
  </xdr:twoCellAnchor>
  <xdr:twoCellAnchor>
    <xdr:from>
      <xdr:col>0</xdr:col>
      <xdr:colOff>468829</xdr:colOff>
      <xdr:row>32</xdr:row>
      <xdr:rowOff>55665</xdr:rowOff>
    </xdr:from>
    <xdr:to>
      <xdr:col>9</xdr:col>
      <xdr:colOff>17318</xdr:colOff>
      <xdr:row>55</xdr:row>
      <xdr:rowOff>138545</xdr:rowOff>
    </xdr:to>
    <xdr:sp macro="" textlink="">
      <xdr:nvSpPr>
        <xdr:cNvPr id="11" name="Rectangle à coins arrondis 10"/>
        <xdr:cNvSpPr/>
      </xdr:nvSpPr>
      <xdr:spPr>
        <a:xfrm>
          <a:off x="468829" y="6151665"/>
          <a:ext cx="6406489" cy="446438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solidFill>
                <a:sysClr val="windowText" lastClr="000000"/>
              </a:solidFill>
              <a:latin typeface="Arial Narrow" pitchFamily="34" charset="0"/>
            </a:rPr>
            <a:t>Véhicule</a:t>
          </a:r>
          <a:r>
            <a:rPr lang="fr-FR" sz="1800" baseline="0">
              <a:solidFill>
                <a:sysClr val="windowText" lastClr="000000"/>
              </a:solidFill>
              <a:latin typeface="Arial Narrow" pitchFamily="34" charset="0"/>
            </a:rPr>
            <a:t> venant en contre sens du sens 2 sur A85</a:t>
          </a:r>
        </a:p>
        <a:p>
          <a:pPr algn="ctr"/>
          <a:r>
            <a:rPr lang="fr-FR" sz="1800" baseline="0">
              <a:solidFill>
                <a:sysClr val="windowText" lastClr="000000"/>
              </a:solidFill>
              <a:latin typeface="Arial Narrow" pitchFamily="34" charset="0"/>
            </a:rPr>
            <a:t> peut aller en direction de :</a:t>
          </a:r>
        </a:p>
        <a:p>
          <a:pPr algn="ctr"/>
          <a:endParaRPr lang="fr-FR" sz="1800" baseline="0">
            <a:solidFill>
              <a:srgbClr val="FF0000"/>
            </a:solidFill>
            <a:latin typeface="Arial Narrow" pitchFamily="34" charset="0"/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="1" baseline="0">
              <a:solidFill>
                <a:srgbClr val="FF0000"/>
              </a:solidFill>
              <a:effectLst/>
              <a:latin typeface="Arial Narrow" pitchFamily="34" charset="0"/>
              <a:ea typeface="+mn-ea"/>
              <a:cs typeface="+mn-cs"/>
            </a:rPr>
            <a:t>Viillandry / Druye  -  Péage de Candé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="1" baseline="0">
              <a:solidFill>
                <a:srgbClr val="FF0000"/>
              </a:solidFill>
              <a:effectLst/>
              <a:latin typeface="Arial Narrow" pitchFamily="34" charset="0"/>
              <a:ea typeface="+mn-ea"/>
              <a:cs typeface="+mn-cs"/>
            </a:rPr>
            <a:t> Direction de Tours / Vierzon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800" baseline="0">
            <a:solidFill>
              <a:srgbClr val="0000FF"/>
            </a:solidFill>
            <a:latin typeface="Arial Narrow" pitchFamily="34" charset="0"/>
          </a:endParaRPr>
        </a:p>
        <a:p>
          <a:pPr algn="ctr"/>
          <a:r>
            <a:rPr lang="fr-FR" sz="1800" b="1" baseline="0">
              <a:solidFill>
                <a:srgbClr val="0000FF"/>
              </a:solidFill>
              <a:latin typeface="Arial Narrow" pitchFamily="34" charset="0"/>
            </a:rPr>
            <a:t>Barrière de Sorigny  / Monts Sorigny sur A10 en contre sens du sens 2 vers POITIERS / BORDEAUX</a:t>
          </a:r>
        </a:p>
        <a:p>
          <a:pPr algn="ctr"/>
          <a:endParaRPr lang="fr-FR" sz="1800" b="1" baseline="0">
            <a:solidFill>
              <a:srgbClr val="0000FF"/>
            </a:solidFill>
            <a:latin typeface="Arial Narrow" pitchFamily="34" charset="0"/>
          </a:endParaRPr>
        </a:p>
        <a:p>
          <a:pPr algn="ctr"/>
          <a:r>
            <a:rPr lang="fr-FR" sz="1800" b="1" baseline="0">
              <a:solidFill>
                <a:srgbClr val="FF0000"/>
              </a:solidFill>
              <a:latin typeface="Arial Narrow" pitchFamily="34" charset="0"/>
            </a:rPr>
            <a:t>Veigné sur A85 en contre sens du sens 2 vers </a:t>
          </a:r>
        </a:p>
        <a:p>
          <a:pPr algn="ctr"/>
          <a:r>
            <a:rPr lang="fr-FR" sz="1800" b="1" baseline="0">
              <a:solidFill>
                <a:srgbClr val="FF0000"/>
              </a:solidFill>
              <a:latin typeface="Arial Narrow" pitchFamily="34" charset="0"/>
            </a:rPr>
            <a:t>VIERZON / BOURGES</a:t>
          </a:r>
        </a:p>
        <a:p>
          <a:pPr algn="ctr"/>
          <a:endParaRPr lang="fr-FR" sz="1800" b="1" baseline="0">
            <a:solidFill>
              <a:srgbClr val="0000FF"/>
            </a:solidFill>
            <a:latin typeface="Arial Narrow" pitchFamily="34" charset="0"/>
          </a:endParaRPr>
        </a:p>
      </xdr:txBody>
    </xdr:sp>
    <xdr:clientData/>
  </xdr:twoCellAnchor>
  <xdr:twoCellAnchor>
    <xdr:from>
      <xdr:col>4</xdr:col>
      <xdr:colOff>69273</xdr:colOff>
      <xdr:row>5</xdr:row>
      <xdr:rowOff>147198</xdr:rowOff>
    </xdr:from>
    <xdr:to>
      <xdr:col>24</xdr:col>
      <xdr:colOff>530497</xdr:colOff>
      <xdr:row>73</xdr:row>
      <xdr:rowOff>106776</xdr:rowOff>
    </xdr:to>
    <xdr:grpSp>
      <xdr:nvGrpSpPr>
        <xdr:cNvPr id="12" name="Groupe 11"/>
        <xdr:cNvGrpSpPr/>
      </xdr:nvGrpSpPr>
      <xdr:grpSpPr>
        <a:xfrm>
          <a:off x="3117273" y="1099698"/>
          <a:ext cx="15701224" cy="12913578"/>
          <a:chOff x="3117273" y="1099698"/>
          <a:chExt cx="15701224" cy="12913578"/>
        </a:xfrm>
      </xdr:grpSpPr>
      <xdr:cxnSp macro="">
        <xdr:nvCxnSpPr>
          <xdr:cNvPr id="13" name="Connecteur droit 12"/>
          <xdr:cNvCxnSpPr/>
        </xdr:nvCxnSpPr>
        <xdr:spPr>
          <a:xfrm>
            <a:off x="3515591" y="2268682"/>
            <a:ext cx="710046" cy="727364"/>
          </a:xfrm>
          <a:prstGeom prst="line">
            <a:avLst/>
          </a:prstGeom>
          <a:ln w="152400">
            <a:solidFill>
              <a:schemeClr val="accent1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grpSp>
        <xdr:nvGrpSpPr>
          <xdr:cNvPr id="14" name="Groupe 13"/>
          <xdr:cNvGrpSpPr/>
        </xdr:nvGrpSpPr>
        <xdr:grpSpPr>
          <a:xfrm>
            <a:off x="3117273" y="1099698"/>
            <a:ext cx="15701224" cy="12913578"/>
            <a:chOff x="640799" y="493568"/>
            <a:chExt cx="15701224" cy="12913578"/>
          </a:xfrm>
        </xdr:grpSpPr>
        <xdr:cxnSp macro="">
          <xdr:nvCxnSpPr>
            <xdr:cNvPr id="15" name="Connecteur droit 14"/>
            <xdr:cNvCxnSpPr/>
          </xdr:nvCxnSpPr>
          <xdr:spPr>
            <a:xfrm flipV="1">
              <a:off x="11443607" y="2667000"/>
              <a:ext cx="870857" cy="925286"/>
            </a:xfrm>
            <a:prstGeom prst="line">
              <a:avLst/>
            </a:prstGeom>
            <a:ln w="152400">
              <a:solidFill>
                <a:schemeClr val="accent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grpSp>
          <xdr:nvGrpSpPr>
            <xdr:cNvPr id="16" name="Groupe 15"/>
            <xdr:cNvGrpSpPr/>
          </xdr:nvGrpSpPr>
          <xdr:grpSpPr>
            <a:xfrm>
              <a:off x="640799" y="493568"/>
              <a:ext cx="15701224" cy="12913578"/>
              <a:chOff x="467619" y="493568"/>
              <a:chExt cx="15701224" cy="12913578"/>
            </a:xfrm>
          </xdr:grpSpPr>
          <xdr:sp macro="" textlink="">
            <xdr:nvSpPr>
              <xdr:cNvPr id="17" name="Rectangle 16"/>
              <xdr:cNvSpPr/>
            </xdr:nvSpPr>
            <xdr:spPr>
              <a:xfrm rot="21592935">
                <a:off x="6490717" y="3611810"/>
                <a:ext cx="1977431" cy="460000"/>
              </a:xfrm>
              <a:prstGeom prst="rect">
                <a:avLst/>
              </a:prstGeom>
              <a:solidFill>
                <a:schemeClr val="accent3">
                  <a:lumMod val="50000"/>
                </a:schemeClr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 u="sng">
                    <a:solidFill>
                      <a:srgbClr val="FFC000"/>
                    </a:solidFill>
                    <a:latin typeface="Arial Narrow" pitchFamily="34" charset="0"/>
                  </a:rPr>
                  <a:t>Candé</a:t>
                </a:r>
              </a:p>
            </xdr:txBody>
          </xdr:sp>
          <xdr:sp macro="" textlink="">
            <xdr:nvSpPr>
              <xdr:cNvPr id="18" name="Pentagone 17"/>
              <xdr:cNvSpPr/>
            </xdr:nvSpPr>
            <xdr:spPr>
              <a:xfrm rot="9847421" flipV="1">
                <a:off x="5510893" y="4095749"/>
                <a:ext cx="957412" cy="412176"/>
              </a:xfrm>
              <a:prstGeom prst="homePlate">
                <a:avLst/>
              </a:prstGeom>
              <a:solidFill>
                <a:srgbClr val="FF0000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vert="horz" rtlCol="0" anchor="ctr" anchorCtr="0"/>
              <a:lstStyle/>
              <a:p>
                <a:pPr algn="ctr"/>
                <a:r>
                  <a:rPr lang="fr-FR" sz="1400" b="1" u="sng">
                    <a:solidFill>
                      <a:srgbClr val="FFFF00"/>
                    </a:solidFill>
                    <a:latin typeface="Arial Narrow" pitchFamily="34" charset="0"/>
                  </a:rPr>
                  <a:t>A85 S2</a:t>
                </a:r>
              </a:p>
            </xdr:txBody>
          </xdr:sp>
          <xdr:grpSp>
            <xdr:nvGrpSpPr>
              <xdr:cNvPr id="19" name="Groupe 18"/>
              <xdr:cNvGrpSpPr/>
            </xdr:nvGrpSpPr>
            <xdr:grpSpPr>
              <a:xfrm>
                <a:off x="467619" y="493568"/>
                <a:ext cx="15701224" cy="12913578"/>
                <a:chOff x="623481" y="493568"/>
                <a:chExt cx="15701224" cy="12913578"/>
              </a:xfrm>
            </xdr:grpSpPr>
            <xdr:grpSp>
              <xdr:nvGrpSpPr>
                <xdr:cNvPr id="20" name="Groupe 19"/>
                <xdr:cNvGrpSpPr/>
              </xdr:nvGrpSpPr>
              <xdr:grpSpPr>
                <a:xfrm>
                  <a:off x="623481" y="493568"/>
                  <a:ext cx="15701224" cy="12913578"/>
                  <a:chOff x="623481" y="493568"/>
                  <a:chExt cx="15701224" cy="12913578"/>
                </a:xfrm>
              </xdr:grpSpPr>
              <xdr:cxnSp macro="">
                <xdr:nvCxnSpPr>
                  <xdr:cNvPr id="22" name="Connecteur droit 21"/>
                  <xdr:cNvCxnSpPr/>
                </xdr:nvCxnSpPr>
                <xdr:spPr>
                  <a:xfrm>
                    <a:off x="3306536" y="2653393"/>
                    <a:ext cx="899309" cy="550473"/>
                  </a:xfrm>
                  <a:prstGeom prst="line">
                    <a:avLst/>
                  </a:prstGeom>
                  <a:ln w="152400">
                    <a:solidFill>
                      <a:schemeClr val="accent1">
                        <a:lumMod val="75000"/>
                      </a:schemeClr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sp macro="" textlink="">
                <xdr:nvSpPr>
                  <xdr:cNvPr id="23" name="Arc 22"/>
                  <xdr:cNvSpPr/>
                </xdr:nvSpPr>
                <xdr:spPr>
                  <a:xfrm>
                    <a:off x="8640536" y="493568"/>
                    <a:ext cx="3429000" cy="3510643"/>
                  </a:xfrm>
                  <a:prstGeom prst="arc">
                    <a:avLst>
                      <a:gd name="adj1" fmla="val 2610416"/>
                      <a:gd name="adj2" fmla="val 7412780"/>
                    </a:avLst>
                  </a:prstGeom>
                  <a:ln w="152400">
                    <a:solidFill>
                      <a:schemeClr val="accent1">
                        <a:lumMod val="75000"/>
                      </a:schemeClr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endParaRPr lang="fr-FR" sz="1100"/>
                  </a:p>
                </xdr:txBody>
              </xdr:sp>
              <xdr:grpSp>
                <xdr:nvGrpSpPr>
                  <xdr:cNvPr id="24" name="Groupe 23"/>
                  <xdr:cNvGrpSpPr/>
                </xdr:nvGrpSpPr>
                <xdr:grpSpPr>
                  <a:xfrm>
                    <a:off x="623481" y="935188"/>
                    <a:ext cx="15701224" cy="12471958"/>
                    <a:chOff x="658117" y="952506"/>
                    <a:chExt cx="15701224" cy="12471958"/>
                  </a:xfrm>
                </xdr:grpSpPr>
                <xdr:cxnSp macro="">
                  <xdr:nvCxnSpPr>
                    <xdr:cNvPr id="25" name="Connecteur droit 24"/>
                    <xdr:cNvCxnSpPr/>
                  </xdr:nvCxnSpPr>
                  <xdr:spPr>
                    <a:xfrm flipH="1" flipV="1">
                      <a:off x="6953250" y="2435679"/>
                      <a:ext cx="2476500" cy="1279076"/>
                    </a:xfrm>
                    <a:prstGeom prst="line">
                      <a:avLst/>
                    </a:prstGeom>
                    <a:ln w="152400">
                      <a:solidFill>
                        <a:schemeClr val="accent1">
                          <a:lumMod val="75000"/>
                        </a:schemeClr>
                      </a:solidFill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  <xdr:sp macro="" textlink="">
                  <xdr:nvSpPr>
                    <xdr:cNvPr id="26" name="Arc 25"/>
                    <xdr:cNvSpPr/>
                  </xdr:nvSpPr>
                  <xdr:spPr>
                    <a:xfrm>
                      <a:off x="11308772" y="5472547"/>
                      <a:ext cx="2337956" cy="2355271"/>
                    </a:xfrm>
                    <a:prstGeom prst="arc">
                      <a:avLst>
                        <a:gd name="adj1" fmla="val 19184997"/>
                        <a:gd name="adj2" fmla="val 10518260"/>
                      </a:avLst>
                    </a:prstGeom>
                    <a:ln w="152400">
                      <a:solidFill>
                        <a:schemeClr val="accent1">
                          <a:lumMod val="75000"/>
                        </a:schemeClr>
                      </a:solidFill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  <xdr:txBody>
                    <a:bodyPr vertOverflow="clip" horzOverflow="clip" rtlCol="0" anchor="t"/>
                    <a:lstStyle/>
                    <a:p>
                      <a:pPr algn="l"/>
                      <a:endParaRPr lang="fr-FR" sz="1100"/>
                    </a:p>
                  </xdr:txBody>
                </xdr:sp>
                <xdr:grpSp>
                  <xdr:nvGrpSpPr>
                    <xdr:cNvPr id="27" name="Groupe 26"/>
                    <xdr:cNvGrpSpPr/>
                  </xdr:nvGrpSpPr>
                  <xdr:grpSpPr>
                    <a:xfrm>
                      <a:off x="658117" y="952506"/>
                      <a:ext cx="15701224" cy="12471958"/>
                      <a:chOff x="-2500197" y="-635294"/>
                      <a:chExt cx="15701224" cy="12517757"/>
                    </a:xfrm>
                  </xdr:grpSpPr>
                  <xdr:sp macro="" textlink="">
                    <xdr:nvSpPr>
                      <xdr:cNvPr id="41" name="Rectangle 40"/>
                      <xdr:cNvSpPr/>
                    </xdr:nvSpPr>
                    <xdr:spPr>
                      <a:xfrm rot="21592935">
                        <a:off x="11060459" y="11373306"/>
                        <a:ext cx="2140568" cy="509157"/>
                      </a:xfrm>
                      <a:prstGeom prst="rect">
                        <a:avLst/>
                      </a:prstGeom>
                      <a:solidFill>
                        <a:schemeClr val="accent3">
                          <a:lumMod val="50000"/>
                        </a:schemeClr>
                      </a:solidFill>
                      <a:ln>
                        <a:noFill/>
                      </a:ln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vertOverflow="clip" horzOverflow="clip" rtlCol="0" anchor="ctr"/>
                      <a:lstStyle/>
                      <a:p>
                        <a:pPr algn="ctr"/>
                        <a:r>
                          <a:rPr lang="fr-FR" sz="1800" b="1" u="sng">
                            <a:solidFill>
                              <a:srgbClr val="FFC000"/>
                            </a:solidFill>
                            <a:latin typeface="Arial Narrow" pitchFamily="34" charset="0"/>
                          </a:rPr>
                          <a:t>Barrière</a:t>
                        </a:r>
                        <a:r>
                          <a:rPr lang="fr-FR" sz="1800" b="1" u="sng" baseline="0">
                            <a:solidFill>
                              <a:srgbClr val="FFC000"/>
                            </a:solidFill>
                            <a:latin typeface="Arial Narrow" pitchFamily="34" charset="0"/>
                          </a:rPr>
                          <a:t> Veigné</a:t>
                        </a:r>
                        <a:endParaRPr lang="fr-FR" sz="1800" b="1" u="sng">
                          <a:solidFill>
                            <a:srgbClr val="FFC000"/>
                          </a:solidFill>
                          <a:latin typeface="Arial Narrow" pitchFamily="34" charset="0"/>
                        </a:endParaRPr>
                      </a:p>
                    </xdr:txBody>
                  </xdr:sp>
                  <xdr:grpSp>
                    <xdr:nvGrpSpPr>
                      <xdr:cNvPr id="42" name="Groupe 41"/>
                      <xdr:cNvGrpSpPr/>
                    </xdr:nvGrpSpPr>
                    <xdr:grpSpPr>
                      <a:xfrm>
                        <a:off x="-2500197" y="-635294"/>
                        <a:ext cx="15475007" cy="12306292"/>
                        <a:chOff x="-3126126" y="-1481887"/>
                        <a:chExt cx="15475007" cy="12254675"/>
                      </a:xfrm>
                    </xdr:grpSpPr>
                    <xdr:grpSp>
                      <xdr:nvGrpSpPr>
                        <xdr:cNvPr id="46" name="Groupe 45"/>
                        <xdr:cNvGrpSpPr/>
                      </xdr:nvGrpSpPr>
                      <xdr:grpSpPr>
                        <a:xfrm>
                          <a:off x="-3126126" y="-1481887"/>
                          <a:ext cx="15475007" cy="12254675"/>
                          <a:chOff x="-3126126" y="-1481887"/>
                          <a:chExt cx="15475007" cy="12254675"/>
                        </a:xfrm>
                      </xdr:grpSpPr>
                      <xdr:cxnSp macro="">
                        <xdr:nvCxnSpPr>
                          <xdr:cNvPr id="51" name="Connecteur droit 50"/>
                          <xdr:cNvCxnSpPr/>
                        </xdr:nvCxnSpPr>
                        <xdr:spPr>
                          <a:xfrm>
                            <a:off x="1792941" y="2633382"/>
                            <a:ext cx="638736" cy="627529"/>
                          </a:xfrm>
                          <a:prstGeom prst="line">
                            <a:avLst/>
                          </a:prstGeom>
                          <a:ln w="152400">
                            <a:solidFill>
                              <a:schemeClr val="accent1">
                                <a:lumMod val="75000"/>
                              </a:schemeClr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grpSp>
                        <xdr:nvGrpSpPr>
                          <xdr:cNvPr id="52" name="Groupe 51"/>
                          <xdr:cNvGrpSpPr/>
                        </xdr:nvGrpSpPr>
                        <xdr:grpSpPr>
                          <a:xfrm>
                            <a:off x="1781737" y="1389530"/>
                            <a:ext cx="5849469" cy="7070911"/>
                            <a:chOff x="1781737" y="1389530"/>
                            <a:chExt cx="5849469" cy="7070911"/>
                          </a:xfrm>
                        </xdr:grpSpPr>
                        <xdr:cxnSp macro="">
                          <xdr:nvCxnSpPr>
                            <xdr:cNvPr id="78" name="Connecteur droit 77"/>
                            <xdr:cNvCxnSpPr/>
                          </xdr:nvCxnSpPr>
                          <xdr:spPr>
                            <a:xfrm flipH="1">
                              <a:off x="1781737" y="7351058"/>
                              <a:ext cx="773204" cy="1109383"/>
                            </a:xfrm>
                            <a:prstGeom prst="line">
                              <a:avLst/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</xdr:cxnSp>
                        <xdr:cxnSp macro="">
                          <xdr:nvCxnSpPr>
                            <xdr:cNvPr id="79" name="Connecteur droit 78"/>
                            <xdr:cNvCxnSpPr/>
                          </xdr:nvCxnSpPr>
                          <xdr:spPr>
                            <a:xfrm flipH="1">
                              <a:off x="6386793" y="1389530"/>
                              <a:ext cx="1244413" cy="1305485"/>
                            </a:xfrm>
                            <a:prstGeom prst="line">
                              <a:avLst/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</xdr:cxnSp>
                        <xdr:cxnSp macro="">
                          <xdr:nvCxnSpPr>
                            <xdr:cNvPr id="80" name="Connecteur droit 79"/>
                            <xdr:cNvCxnSpPr/>
                          </xdr:nvCxnSpPr>
                          <xdr:spPr>
                            <a:xfrm flipH="1">
                              <a:off x="2514600" y="2627037"/>
                              <a:ext cx="3914775" cy="4752975"/>
                            </a:xfrm>
                            <a:prstGeom prst="line">
                              <a:avLst/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</xdr:cxnSp>
                        <xdr:sp macro="" textlink="">
                          <xdr:nvSpPr>
                            <xdr:cNvPr id="81" name="Arc 80"/>
                            <xdr:cNvSpPr/>
                          </xdr:nvSpPr>
                          <xdr:spPr>
                            <a:xfrm>
                              <a:off x="4352364" y="2862548"/>
                              <a:ext cx="1238250" cy="1209676"/>
                            </a:xfrm>
                            <a:prstGeom prst="arc">
                              <a:avLst>
                                <a:gd name="adj1" fmla="val 8326490"/>
                                <a:gd name="adj2" fmla="val 2984503"/>
                              </a:avLst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  <xdr:txBody>
                            <a:bodyPr vertOverflow="clip" horzOverflow="clip" rtlCol="0" anchor="t"/>
                            <a:lstStyle/>
                            <a:p>
                              <a:pPr algn="l"/>
                              <a:endParaRPr lang="fr-FR" sz="1100"/>
                            </a:p>
                          </xdr:txBody>
                        </xdr:sp>
                      </xdr:grpSp>
                      <xdr:grpSp>
                        <xdr:nvGrpSpPr>
                          <xdr:cNvPr id="53" name="Groupe 52"/>
                          <xdr:cNvGrpSpPr/>
                        </xdr:nvGrpSpPr>
                        <xdr:grpSpPr>
                          <a:xfrm>
                            <a:off x="3104029" y="4114239"/>
                            <a:ext cx="4896970" cy="3640232"/>
                            <a:chOff x="3104029" y="4114239"/>
                            <a:chExt cx="4896970" cy="3640232"/>
                          </a:xfrm>
                        </xdr:grpSpPr>
                        <xdr:grpSp>
                          <xdr:nvGrpSpPr>
                            <xdr:cNvPr id="72" name="Groupe 71"/>
                            <xdr:cNvGrpSpPr/>
                          </xdr:nvGrpSpPr>
                          <xdr:grpSpPr>
                            <a:xfrm>
                              <a:off x="4687422" y="5684742"/>
                              <a:ext cx="3313577" cy="1752901"/>
                              <a:chOff x="4765861" y="5516656"/>
                              <a:chExt cx="3313577" cy="1752901"/>
                            </a:xfrm>
                          </xdr:grpSpPr>
                          <xdr:sp macro="" textlink="">
                            <xdr:nvSpPr>
                              <xdr:cNvPr id="76" name="Arc 75"/>
                              <xdr:cNvSpPr/>
                            </xdr:nvSpPr>
                            <xdr:spPr>
                              <a:xfrm>
                                <a:off x="4765861" y="5516656"/>
                                <a:ext cx="1238250" cy="1209676"/>
                              </a:xfrm>
                              <a:prstGeom prst="arc">
                                <a:avLst>
                                  <a:gd name="adj1" fmla="val 13451838"/>
                                  <a:gd name="adj2" fmla="val 18441520"/>
                                </a:avLst>
                              </a:prstGeom>
                              <a:ln w="152400">
                                <a:solidFill>
                                  <a:schemeClr val="accent1">
                                    <a:lumMod val="75000"/>
                                  </a:schemeClr>
                                </a:solidFill>
                              </a:ln>
                            </xdr:spPr>
                            <xdr:style>
                              <a:lnRef idx="1">
                                <a:schemeClr val="accent1"/>
                              </a:lnRef>
                              <a:fillRef idx="0">
                                <a:schemeClr val="accent1"/>
                              </a:fillRef>
                              <a:effectRef idx="0">
                                <a:schemeClr val="accent1"/>
                              </a:effectRef>
                              <a:fontRef idx="minor">
                                <a:schemeClr val="tx1"/>
                              </a:fontRef>
                            </xdr:style>
                            <xdr:txBody>
                              <a:bodyPr vertOverflow="clip" horzOverflow="clip" rtlCol="0" anchor="t"/>
                              <a:lstStyle/>
                              <a:p>
                                <a:pPr algn="l"/>
                                <a:endParaRPr lang="fr-FR" sz="1100"/>
                              </a:p>
                            </xdr:txBody>
                          </xdr:sp>
                          <xdr:cxnSp macro="">
                            <xdr:nvCxnSpPr>
                              <xdr:cNvPr id="77" name="Connecteur droit 76"/>
                              <xdr:cNvCxnSpPr/>
                            </xdr:nvCxnSpPr>
                            <xdr:spPr>
                              <a:xfrm>
                                <a:off x="5657851" y="5581650"/>
                                <a:ext cx="2421587" cy="1687907"/>
                              </a:xfrm>
                              <a:prstGeom prst="line">
                                <a:avLst/>
                              </a:prstGeom>
                              <a:ln w="152400">
                                <a:solidFill>
                                  <a:schemeClr val="accent1">
                                    <a:lumMod val="75000"/>
                                  </a:schemeClr>
                                </a:solidFill>
                              </a:ln>
                            </xdr:spPr>
                            <xdr:style>
                              <a:lnRef idx="1">
                                <a:schemeClr val="accent1"/>
                              </a:lnRef>
                              <a:fillRef idx="0">
                                <a:schemeClr val="accent1"/>
                              </a:fillRef>
                              <a:effectRef idx="0">
                                <a:schemeClr val="accent1"/>
                              </a:effectRef>
                              <a:fontRef idx="minor">
                                <a:schemeClr val="tx1"/>
                              </a:fontRef>
                            </xdr:style>
                          </xdr:cxnSp>
                        </xdr:grpSp>
                        <xdr:cxnSp macro="">
                          <xdr:nvCxnSpPr>
                            <xdr:cNvPr id="73" name="Connecteur droit 72"/>
                            <xdr:cNvCxnSpPr/>
                          </xdr:nvCxnSpPr>
                          <xdr:spPr>
                            <a:xfrm flipH="1">
                              <a:off x="3104029" y="6653493"/>
                              <a:ext cx="1098177" cy="1100978"/>
                            </a:xfrm>
                            <a:prstGeom prst="line">
                              <a:avLst/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</xdr:cxnSp>
                        <xdr:sp macro="" textlink="">
                          <xdr:nvSpPr>
                            <xdr:cNvPr id="74" name="Arc 73"/>
                            <xdr:cNvSpPr/>
                          </xdr:nvSpPr>
                          <xdr:spPr>
                            <a:xfrm>
                              <a:off x="5976096" y="4114239"/>
                              <a:ext cx="1238250" cy="1209676"/>
                            </a:xfrm>
                            <a:prstGeom prst="arc">
                              <a:avLst>
                                <a:gd name="adj1" fmla="val 13107060"/>
                                <a:gd name="adj2" fmla="val 7609513"/>
                              </a:avLst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  <xdr:txBody>
                            <a:bodyPr vertOverflow="clip" horzOverflow="clip" rtlCol="0" anchor="t"/>
                            <a:lstStyle/>
                            <a:p>
                              <a:pPr algn="l"/>
                              <a:endParaRPr lang="fr-FR" sz="1100"/>
                            </a:p>
                          </xdr:txBody>
                        </xdr:sp>
                        <xdr:cxnSp macro="">
                          <xdr:nvCxnSpPr>
                            <xdr:cNvPr id="75" name="Connecteur droit 74"/>
                            <xdr:cNvCxnSpPr/>
                          </xdr:nvCxnSpPr>
                          <xdr:spPr>
                            <a:xfrm flipH="1">
                              <a:off x="4188199" y="4303059"/>
                              <a:ext cx="1952625" cy="2364442"/>
                            </a:xfrm>
                            <a:prstGeom prst="line">
                              <a:avLst/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</xdr:cxnSp>
                      </xdr:grpSp>
                      <xdr:grpSp>
                        <xdr:nvGrpSpPr>
                          <xdr:cNvPr id="54" name="Groupe 53"/>
                          <xdr:cNvGrpSpPr/>
                        </xdr:nvGrpSpPr>
                        <xdr:grpSpPr>
                          <a:xfrm>
                            <a:off x="7407088" y="1591235"/>
                            <a:ext cx="784412" cy="4975412"/>
                            <a:chOff x="7407088" y="1591235"/>
                            <a:chExt cx="784412" cy="4975412"/>
                          </a:xfrm>
                        </xdr:grpSpPr>
                        <xdr:cxnSp macro="">
                          <xdr:nvCxnSpPr>
                            <xdr:cNvPr id="69" name="Connecteur droit 68"/>
                            <xdr:cNvCxnSpPr/>
                          </xdr:nvCxnSpPr>
                          <xdr:spPr>
                            <a:xfrm flipV="1">
                              <a:off x="7407088" y="1591235"/>
                              <a:ext cx="784412" cy="1154207"/>
                            </a:xfrm>
                            <a:prstGeom prst="line">
                              <a:avLst/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</xdr:cxnSp>
                        <xdr:cxnSp macro="">
                          <xdr:nvCxnSpPr>
                            <xdr:cNvPr id="70" name="Connecteur droit 69"/>
                            <xdr:cNvCxnSpPr/>
                          </xdr:nvCxnSpPr>
                          <xdr:spPr>
                            <a:xfrm flipH="1" flipV="1">
                              <a:off x="7572938" y="5949203"/>
                              <a:ext cx="428062" cy="617444"/>
                            </a:xfrm>
                            <a:prstGeom prst="line">
                              <a:avLst/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</xdr:cxnSp>
                        <xdr:cxnSp macro="">
                          <xdr:nvCxnSpPr>
                            <xdr:cNvPr id="71" name="Connecteur droit 70"/>
                            <xdr:cNvCxnSpPr/>
                          </xdr:nvCxnSpPr>
                          <xdr:spPr>
                            <a:xfrm>
                              <a:off x="7418294" y="2711823"/>
                              <a:ext cx="168088" cy="3283324"/>
                            </a:xfrm>
                            <a:prstGeom prst="line">
                              <a:avLst/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</xdr:cxnSp>
                      </xdr:grpSp>
                      <xdr:cxnSp macro="">
                        <xdr:nvCxnSpPr>
                          <xdr:cNvPr id="55" name="Connecteur droit 54"/>
                          <xdr:cNvCxnSpPr/>
                        </xdr:nvCxnSpPr>
                        <xdr:spPr>
                          <a:xfrm flipH="1">
                            <a:off x="493348" y="-45258"/>
                            <a:ext cx="8866909" cy="10818046"/>
                          </a:xfrm>
                          <a:prstGeom prst="line">
                            <a:avLst/>
                          </a:prstGeom>
                          <a:ln w="304800">
                            <a:solidFill>
                              <a:schemeClr val="tx2">
                                <a:lumMod val="50000"/>
                              </a:schemeClr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cxnSp macro="">
                        <xdr:nvCxnSpPr>
                          <xdr:cNvPr id="56" name="Connecteur droit 55"/>
                          <xdr:cNvCxnSpPr/>
                        </xdr:nvCxnSpPr>
                        <xdr:spPr>
                          <a:xfrm flipH="1">
                            <a:off x="233576" y="-252965"/>
                            <a:ext cx="8849590" cy="10818047"/>
                          </a:xfrm>
                          <a:prstGeom prst="line">
                            <a:avLst/>
                          </a:prstGeom>
                          <a:ln w="304800">
                            <a:solidFill>
                              <a:schemeClr val="tx2">
                                <a:lumMod val="50000"/>
                              </a:schemeClr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cxnSp macro="">
                        <xdr:nvCxnSpPr>
                          <xdr:cNvPr id="57" name="Connecteur droit 56"/>
                          <xdr:cNvCxnSpPr/>
                        </xdr:nvCxnSpPr>
                        <xdr:spPr>
                          <a:xfrm>
                            <a:off x="-3126126" y="-1222255"/>
                            <a:ext cx="15284507" cy="11646393"/>
                          </a:xfrm>
                          <a:prstGeom prst="line">
                            <a:avLst/>
                          </a:prstGeom>
                          <a:ln w="304800">
                            <a:solidFill>
                              <a:schemeClr val="tx2">
                                <a:lumMod val="75000"/>
                              </a:schemeClr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sp macro="" textlink="">
                        <xdr:nvSpPr>
                          <xdr:cNvPr id="58" name="Arc 57"/>
                          <xdr:cNvSpPr/>
                        </xdr:nvSpPr>
                        <xdr:spPr>
                          <a:xfrm>
                            <a:off x="3098987" y="4453219"/>
                            <a:ext cx="1238250" cy="1209676"/>
                          </a:xfrm>
                          <a:prstGeom prst="arc">
                            <a:avLst>
                              <a:gd name="adj1" fmla="val 3587860"/>
                              <a:gd name="adj2" fmla="val 19272203"/>
                            </a:avLst>
                          </a:prstGeom>
                          <a:ln w="152400">
                            <a:solidFill>
                              <a:schemeClr val="accent1">
                                <a:lumMod val="75000"/>
                              </a:schemeClr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fr-FR" sz="1100"/>
                          </a:p>
                        </xdr:txBody>
                      </xdr:sp>
                      <xdr:grpSp>
                        <xdr:nvGrpSpPr>
                          <xdr:cNvPr id="59" name="Groupe 58"/>
                          <xdr:cNvGrpSpPr/>
                        </xdr:nvGrpSpPr>
                        <xdr:grpSpPr>
                          <a:xfrm>
                            <a:off x="2655794" y="2667000"/>
                            <a:ext cx="6779559" cy="5210735"/>
                            <a:chOff x="2655794" y="2667000"/>
                            <a:chExt cx="6779559" cy="5210735"/>
                          </a:xfrm>
                        </xdr:grpSpPr>
                        <xdr:cxnSp macro="">
                          <xdr:nvCxnSpPr>
                            <xdr:cNvPr id="66" name="Connecteur droit 65"/>
                            <xdr:cNvCxnSpPr/>
                          </xdr:nvCxnSpPr>
                          <xdr:spPr>
                            <a:xfrm>
                              <a:off x="8538882" y="6981264"/>
                              <a:ext cx="896471" cy="896471"/>
                            </a:xfrm>
                            <a:prstGeom prst="line">
                              <a:avLst/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</xdr:cxnSp>
                        <xdr:cxnSp macro="">
                          <xdr:nvCxnSpPr>
                            <xdr:cNvPr id="67" name="Connecteur droit 66"/>
                            <xdr:cNvCxnSpPr/>
                          </xdr:nvCxnSpPr>
                          <xdr:spPr>
                            <a:xfrm>
                              <a:off x="2655794" y="2667000"/>
                              <a:ext cx="1321174" cy="798977"/>
                            </a:xfrm>
                            <a:prstGeom prst="line">
                              <a:avLst/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</xdr:cxnSp>
                        <xdr:cxnSp macro="">
                          <xdr:nvCxnSpPr>
                            <xdr:cNvPr id="68" name="Connecteur droit 67"/>
                            <xdr:cNvCxnSpPr/>
                          </xdr:nvCxnSpPr>
                          <xdr:spPr>
                            <a:xfrm>
                              <a:off x="3910853" y="3417794"/>
                              <a:ext cx="4706471" cy="3630706"/>
                            </a:xfrm>
                            <a:prstGeom prst="line">
                              <a:avLst/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</xdr:cxnSp>
                      </xdr:grpSp>
                      <xdr:cxnSp macro="">
                        <xdr:nvCxnSpPr>
                          <xdr:cNvPr id="60" name="Connecteur droit 59"/>
                          <xdr:cNvCxnSpPr/>
                        </xdr:nvCxnSpPr>
                        <xdr:spPr>
                          <a:xfrm flipH="1" flipV="1">
                            <a:off x="-2918308" y="-1481887"/>
                            <a:ext cx="15267189" cy="11647631"/>
                          </a:xfrm>
                          <a:prstGeom prst="line">
                            <a:avLst/>
                          </a:prstGeom>
                          <a:ln w="304800">
                            <a:solidFill>
                              <a:schemeClr val="tx2">
                                <a:lumMod val="75000"/>
                              </a:schemeClr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cxnSp macro="">
                        <xdr:nvCxnSpPr>
                          <xdr:cNvPr id="61" name="Connecteur droit 60"/>
                          <xdr:cNvCxnSpPr/>
                        </xdr:nvCxnSpPr>
                        <xdr:spPr>
                          <a:xfrm>
                            <a:off x="4095749" y="4594683"/>
                            <a:ext cx="1567330" cy="1210051"/>
                          </a:xfrm>
                          <a:prstGeom prst="line">
                            <a:avLst/>
                          </a:prstGeom>
                          <a:ln w="152400">
                            <a:solidFill>
                              <a:schemeClr val="accent1">
                                <a:lumMod val="75000"/>
                              </a:schemeClr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grpSp>
                        <xdr:nvGrpSpPr>
                          <xdr:cNvPr id="62" name="Groupe 61"/>
                          <xdr:cNvGrpSpPr/>
                        </xdr:nvGrpSpPr>
                        <xdr:grpSpPr>
                          <a:xfrm>
                            <a:off x="1669676" y="3160059"/>
                            <a:ext cx="1262907" cy="4013381"/>
                            <a:chOff x="1669676" y="3160059"/>
                            <a:chExt cx="1262907" cy="4013381"/>
                          </a:xfrm>
                        </xdr:grpSpPr>
                        <xdr:cxnSp macro="">
                          <xdr:nvCxnSpPr>
                            <xdr:cNvPr id="63" name="Connecteur droit 62"/>
                            <xdr:cNvCxnSpPr/>
                          </xdr:nvCxnSpPr>
                          <xdr:spPr>
                            <a:xfrm>
                              <a:off x="2568281" y="3539268"/>
                              <a:ext cx="356962" cy="3100692"/>
                            </a:xfrm>
                            <a:prstGeom prst="line">
                              <a:avLst/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</xdr:cxnSp>
                        <xdr:sp macro="" textlink="">
                          <xdr:nvSpPr>
                            <xdr:cNvPr id="64" name="Arc 63"/>
                            <xdr:cNvSpPr/>
                          </xdr:nvSpPr>
                          <xdr:spPr>
                            <a:xfrm>
                              <a:off x="2018183" y="6259040"/>
                              <a:ext cx="914400" cy="914400"/>
                            </a:xfrm>
                            <a:prstGeom prst="arc">
                              <a:avLst>
                                <a:gd name="adj1" fmla="val 20809919"/>
                                <a:gd name="adj2" fmla="val 1965965"/>
                              </a:avLst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  <xdr:txBody>
                            <a:bodyPr vertOverflow="clip" horzOverflow="clip" rtlCol="0" anchor="t"/>
                            <a:lstStyle/>
                            <a:p>
                              <a:pPr algn="l"/>
                              <a:endParaRPr lang="fr-FR" sz="1100"/>
                            </a:p>
                          </xdr:txBody>
                        </xdr:sp>
                        <xdr:sp macro="" textlink="">
                          <xdr:nvSpPr>
                            <xdr:cNvPr id="65" name="Arc 64"/>
                            <xdr:cNvSpPr/>
                          </xdr:nvSpPr>
                          <xdr:spPr>
                            <a:xfrm rot="19248997">
                              <a:off x="1669676" y="3160059"/>
                              <a:ext cx="914400" cy="914400"/>
                            </a:xfrm>
                            <a:prstGeom prst="arc">
                              <a:avLst>
                                <a:gd name="adj1" fmla="val 20809919"/>
                                <a:gd name="adj2" fmla="val 1965965"/>
                              </a:avLst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  <xdr:txBody>
                            <a:bodyPr vertOverflow="clip" horzOverflow="clip" rtlCol="0" anchor="t"/>
                            <a:lstStyle/>
                            <a:p>
                              <a:pPr algn="l"/>
                              <a:endParaRPr lang="fr-FR" sz="1100"/>
                            </a:p>
                          </xdr:txBody>
                        </xdr:sp>
                      </xdr:grpSp>
                    </xdr:grpSp>
                    <xdr:sp macro="" textlink="">
                      <xdr:nvSpPr>
                        <xdr:cNvPr id="47" name="Pentagone 46"/>
                        <xdr:cNvSpPr/>
                      </xdr:nvSpPr>
                      <xdr:spPr>
                        <a:xfrm rot="9847421" flipV="1">
                          <a:off x="10963725" y="8857278"/>
                          <a:ext cx="957412" cy="411954"/>
                        </a:xfrm>
                        <a:prstGeom prst="homePlate">
                          <a:avLst/>
                        </a:prstGeom>
                        <a:solidFill>
                          <a:srgbClr val="FF0000"/>
                        </a:solidFill>
                        <a:ln>
                          <a:noFill/>
                        </a:ln>
                      </xdr:spPr>
                      <xdr:style>
                        <a:lnRef idx="2">
                          <a:schemeClr val="accent1">
                            <a:shade val="50000"/>
                          </a:schemeClr>
                        </a:lnRef>
                        <a:fillRef idx="1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lt1"/>
                        </a:fontRef>
                      </xdr:style>
                      <xdr:txBody>
                        <a:bodyPr vertOverflow="clip" horzOverflow="clip" vert="horz" rtlCol="0" anchor="ctr" anchorCtr="0"/>
                        <a:lstStyle/>
                        <a:p>
                          <a:pPr algn="ctr"/>
                          <a:r>
                            <a:rPr lang="fr-FR" sz="1400" b="1" u="sng">
                              <a:solidFill>
                                <a:srgbClr val="FFFF00"/>
                              </a:solidFill>
                              <a:latin typeface="Arial Narrow" pitchFamily="34" charset="0"/>
                            </a:rPr>
                            <a:t>A85 S2</a:t>
                          </a:r>
                        </a:p>
                      </xdr:txBody>
                    </xdr:sp>
                    <xdr:sp macro="" textlink="">
                      <xdr:nvSpPr>
                        <xdr:cNvPr id="48" name="Pentagone 47"/>
                        <xdr:cNvSpPr/>
                      </xdr:nvSpPr>
                      <xdr:spPr>
                        <a:xfrm rot="10800000" flipH="1" flipV="1">
                          <a:off x="7722925" y="92453"/>
                          <a:ext cx="951234" cy="413436"/>
                        </a:xfrm>
                        <a:prstGeom prst="homePlate">
                          <a:avLst/>
                        </a:prstGeom>
                        <a:solidFill>
                          <a:srgbClr val="FF0000"/>
                        </a:solidFill>
                        <a:ln>
                          <a:noFill/>
                        </a:ln>
                      </xdr:spPr>
                      <xdr:style>
                        <a:lnRef idx="2">
                          <a:schemeClr val="accent1">
                            <a:shade val="50000"/>
                          </a:schemeClr>
                        </a:lnRef>
                        <a:fillRef idx="1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lt1"/>
                        </a:fontRef>
                      </xdr:style>
                      <xdr:txBody>
                        <a:bodyPr vertOverflow="clip" horzOverflow="clip" vert="horz" rtlCol="0" anchor="ctr" anchorCtr="0"/>
                        <a:lstStyle/>
                        <a:p>
                          <a:pPr algn="ctr"/>
                          <a:r>
                            <a:rPr lang="fr-FR" sz="1400" b="1" u="sng">
                              <a:solidFill>
                                <a:srgbClr val="FFFF00"/>
                              </a:solidFill>
                              <a:latin typeface="Arial Narrow" pitchFamily="34" charset="0"/>
                            </a:rPr>
                            <a:t>A10 S1</a:t>
                          </a:r>
                        </a:p>
                      </xdr:txBody>
                    </xdr:sp>
                    <xdr:sp macro="" textlink="">
                      <xdr:nvSpPr>
                        <xdr:cNvPr id="49" name="Pentagone 48"/>
                        <xdr:cNvSpPr/>
                      </xdr:nvSpPr>
                      <xdr:spPr>
                        <a:xfrm rot="10411947" flipV="1">
                          <a:off x="1279821" y="9879469"/>
                          <a:ext cx="1090678" cy="413436"/>
                        </a:xfrm>
                        <a:prstGeom prst="homePlate">
                          <a:avLst/>
                        </a:prstGeom>
                        <a:solidFill>
                          <a:srgbClr val="FF0000"/>
                        </a:solidFill>
                        <a:ln>
                          <a:noFill/>
                        </a:ln>
                      </xdr:spPr>
                      <xdr:style>
                        <a:lnRef idx="2">
                          <a:schemeClr val="accent1">
                            <a:shade val="50000"/>
                          </a:schemeClr>
                        </a:lnRef>
                        <a:fillRef idx="1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lt1"/>
                        </a:fontRef>
                      </xdr:style>
                      <xdr:txBody>
                        <a:bodyPr vertOverflow="clip" horzOverflow="clip" rtlCol="0" anchor="ctr" anchorCtr="0"/>
                        <a:lstStyle/>
                        <a:p>
                          <a:pPr algn="ctr"/>
                          <a:r>
                            <a:rPr lang="fr-FR" sz="1400" b="1" u="sng">
                              <a:solidFill>
                                <a:srgbClr val="FFFF00"/>
                              </a:solidFill>
                              <a:latin typeface="Arial Narrow" pitchFamily="34" charset="0"/>
                            </a:rPr>
                            <a:t>A10 S2</a:t>
                          </a:r>
                        </a:p>
                      </xdr:txBody>
                    </xdr:sp>
                    <xdr:sp macro="" textlink="">
                      <xdr:nvSpPr>
                        <xdr:cNvPr id="50" name="Pentagone 49"/>
                        <xdr:cNvSpPr/>
                      </xdr:nvSpPr>
                      <xdr:spPr>
                        <a:xfrm rot="20599334">
                          <a:off x="1007478" y="2611957"/>
                          <a:ext cx="981740" cy="373531"/>
                        </a:xfrm>
                        <a:prstGeom prst="homePlate">
                          <a:avLst/>
                        </a:prstGeom>
                        <a:solidFill>
                          <a:srgbClr val="FF0000"/>
                        </a:solidFill>
                        <a:ln>
                          <a:noFill/>
                        </a:ln>
                      </xdr:spPr>
                      <xdr:style>
                        <a:lnRef idx="2">
                          <a:schemeClr val="accent1">
                            <a:shade val="50000"/>
                          </a:schemeClr>
                        </a:lnRef>
                        <a:fillRef idx="1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lt1"/>
                        </a:fontRef>
                      </xdr:style>
                      <xdr:txBody>
                        <a:bodyPr vertOverflow="clip" horzOverflow="clip" rtlCol="0" anchor="ctr" anchorCtr="0"/>
                        <a:lstStyle/>
                        <a:p>
                          <a:pPr algn="ctr"/>
                          <a:r>
                            <a:rPr lang="fr-FR" sz="1400" b="1" u="sng">
                              <a:solidFill>
                                <a:srgbClr val="FFFF00"/>
                              </a:solidFill>
                              <a:latin typeface="Arial Narrow" pitchFamily="34" charset="0"/>
                            </a:rPr>
                            <a:t>A85 S1</a:t>
                          </a:r>
                        </a:p>
                      </xdr:txBody>
                    </xdr:sp>
                  </xdr:grpSp>
                  <xdr:sp macro="" textlink="">
                    <xdr:nvSpPr>
                      <xdr:cNvPr id="43" name="Ellipse 42"/>
                      <xdr:cNvSpPr/>
                    </xdr:nvSpPr>
                    <xdr:spPr>
                      <a:xfrm rot="18364076">
                        <a:off x="11900128" y="10612653"/>
                        <a:ext cx="1205056" cy="502043"/>
                      </a:xfrm>
                      <a:prstGeom prst="ellipse">
                        <a:avLst/>
                      </a:prstGeom>
                      <a:solidFill>
                        <a:srgbClr val="00B050"/>
                      </a:solidFill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vertOverflow="clip" horzOverflow="clip" rtlCol="0" anchor="t"/>
                      <a:lstStyle/>
                      <a:p>
                        <a:pPr algn="l"/>
                        <a:endParaRPr lang="fr-FR" sz="1100"/>
                      </a:p>
                    </xdr:txBody>
                  </xdr:sp>
                  <xdr:cxnSp macro="">
                    <xdr:nvCxnSpPr>
                      <xdr:cNvPr id="45" name="Connecteur droit avec flèche 44"/>
                      <xdr:cNvCxnSpPr/>
                    </xdr:nvCxnSpPr>
                    <xdr:spPr>
                      <a:xfrm flipV="1">
                        <a:off x="7014882" y="6111312"/>
                        <a:ext cx="623454" cy="40016"/>
                      </a:xfrm>
                      <a:prstGeom prst="straightConnector1">
                        <a:avLst/>
                      </a:prstGeom>
                      <a:ln w="63500">
                        <a:solidFill>
                          <a:srgbClr val="C00000"/>
                        </a:solidFill>
                        <a:tailEnd type="arrow"/>
                      </a:ln>
                    </xdr:spPr>
                    <xdr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xdr:style>
                  </xdr:cxnSp>
                </xdr:grpSp>
                <xdr:cxnSp macro="">
                  <xdr:nvCxnSpPr>
                    <xdr:cNvPr id="28" name="Connecteur droit avec flèche 27"/>
                    <xdr:cNvCxnSpPr/>
                  </xdr:nvCxnSpPr>
                  <xdr:spPr>
                    <a:xfrm>
                      <a:off x="12048946" y="9414034"/>
                      <a:ext cx="605117" cy="459442"/>
                    </a:xfrm>
                    <a:prstGeom prst="straightConnector1">
                      <a:avLst/>
                    </a:prstGeom>
                    <a:ln w="127000">
                      <a:solidFill>
                        <a:srgbClr val="C00000"/>
                      </a:solidFill>
                      <a:tailEnd type="arrow"/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  <xdr:cxnSp macro="">
                  <xdr:nvCxnSpPr>
                    <xdr:cNvPr id="29" name="Connecteur droit 28"/>
                    <xdr:cNvCxnSpPr/>
                  </xdr:nvCxnSpPr>
                  <xdr:spPr>
                    <a:xfrm>
                      <a:off x="6980464" y="2626179"/>
                      <a:ext cx="6470669" cy="3343230"/>
                    </a:xfrm>
                    <a:prstGeom prst="line">
                      <a:avLst/>
                    </a:prstGeom>
                    <a:ln w="152400">
                      <a:solidFill>
                        <a:schemeClr val="accent1">
                          <a:lumMod val="75000"/>
                        </a:schemeClr>
                      </a:solidFill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  <xdr:cxnSp macro="">
                  <xdr:nvCxnSpPr>
                    <xdr:cNvPr id="30" name="Connecteur droit 29"/>
                    <xdr:cNvCxnSpPr/>
                  </xdr:nvCxnSpPr>
                  <xdr:spPr>
                    <a:xfrm flipV="1">
                      <a:off x="4313464" y="2989530"/>
                      <a:ext cx="1377176" cy="1772970"/>
                    </a:xfrm>
                    <a:prstGeom prst="line">
                      <a:avLst/>
                    </a:prstGeom>
                    <a:ln w="152400">
                      <a:solidFill>
                        <a:schemeClr val="accent1">
                          <a:lumMod val="75000"/>
                        </a:schemeClr>
                      </a:solidFill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  <xdr:sp macro="" textlink="">
                  <xdr:nvSpPr>
                    <xdr:cNvPr id="31" name="Arc 30"/>
                    <xdr:cNvSpPr/>
                  </xdr:nvSpPr>
                  <xdr:spPr>
                    <a:xfrm>
                      <a:off x="5423065" y="2563091"/>
                      <a:ext cx="2337956" cy="2355271"/>
                    </a:xfrm>
                    <a:prstGeom prst="arc">
                      <a:avLst>
                        <a:gd name="adj1" fmla="val 12790612"/>
                        <a:gd name="adj2" fmla="val 17509282"/>
                      </a:avLst>
                    </a:prstGeom>
                    <a:ln w="152400">
                      <a:solidFill>
                        <a:schemeClr val="accent1">
                          <a:lumMod val="75000"/>
                        </a:schemeClr>
                      </a:solidFill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  <xdr:txBody>
                    <a:bodyPr vertOverflow="clip" horzOverflow="clip" rtlCol="0" anchor="t"/>
                    <a:lstStyle/>
                    <a:p>
                      <a:pPr algn="l"/>
                      <a:endParaRPr lang="fr-FR" sz="1100"/>
                    </a:p>
                  </xdr:txBody>
                </xdr:sp>
                <xdr:sp macro="" textlink="">
                  <xdr:nvSpPr>
                    <xdr:cNvPr id="32" name="Arc 31"/>
                    <xdr:cNvSpPr/>
                  </xdr:nvSpPr>
                  <xdr:spPr>
                    <a:xfrm>
                      <a:off x="2237757" y="2837709"/>
                      <a:ext cx="2337956" cy="2355271"/>
                    </a:xfrm>
                    <a:prstGeom prst="arc">
                      <a:avLst>
                        <a:gd name="adj1" fmla="val 2111398"/>
                        <a:gd name="adj2" fmla="val 10252257"/>
                      </a:avLst>
                    </a:prstGeom>
                    <a:ln w="152400">
                      <a:solidFill>
                        <a:schemeClr val="accent1">
                          <a:lumMod val="75000"/>
                        </a:schemeClr>
                      </a:solidFill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  <xdr:txBody>
                    <a:bodyPr vertOverflow="clip" horzOverflow="clip" rtlCol="0" anchor="t"/>
                    <a:lstStyle/>
                    <a:p>
                      <a:pPr algn="l"/>
                      <a:endParaRPr lang="fr-FR" sz="1100"/>
                    </a:p>
                  </xdr:txBody>
                </xdr:sp>
                <xdr:cxnSp macro="">
                  <xdr:nvCxnSpPr>
                    <xdr:cNvPr id="33" name="Connecteur droit avec flèche 32"/>
                    <xdr:cNvCxnSpPr/>
                  </xdr:nvCxnSpPr>
                  <xdr:spPr>
                    <a:xfrm flipH="1">
                      <a:off x="7905750" y="8014607"/>
                      <a:ext cx="993321" cy="1170217"/>
                    </a:xfrm>
                    <a:prstGeom prst="straightConnector1">
                      <a:avLst/>
                    </a:prstGeom>
                    <a:ln w="63500">
                      <a:solidFill>
                        <a:srgbClr val="C00000"/>
                      </a:solidFill>
                      <a:tailEnd type="arrow"/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  <xdr:cxnSp macro="">
                  <xdr:nvCxnSpPr>
                    <xdr:cNvPr id="34" name="Connecteur droit 33"/>
                    <xdr:cNvCxnSpPr/>
                  </xdr:nvCxnSpPr>
                  <xdr:spPr>
                    <a:xfrm>
                      <a:off x="1749162" y="2372597"/>
                      <a:ext cx="517048" cy="1924788"/>
                    </a:xfrm>
                    <a:prstGeom prst="line">
                      <a:avLst/>
                    </a:prstGeom>
                    <a:ln w="152400">
                      <a:solidFill>
                        <a:schemeClr val="accent1">
                          <a:lumMod val="75000"/>
                        </a:schemeClr>
                      </a:solidFill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  <xdr:sp macro="" textlink="">
                  <xdr:nvSpPr>
                    <xdr:cNvPr id="35" name="Arc 34"/>
                    <xdr:cNvSpPr/>
                  </xdr:nvSpPr>
                  <xdr:spPr>
                    <a:xfrm>
                      <a:off x="5279571" y="2412176"/>
                      <a:ext cx="2639785" cy="2559378"/>
                    </a:xfrm>
                    <a:prstGeom prst="arc">
                      <a:avLst>
                        <a:gd name="adj1" fmla="val 13163031"/>
                        <a:gd name="adj2" fmla="val 17509282"/>
                      </a:avLst>
                    </a:prstGeom>
                    <a:ln w="152400">
                      <a:solidFill>
                        <a:schemeClr val="accent1">
                          <a:lumMod val="75000"/>
                        </a:schemeClr>
                      </a:solidFill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  <xdr:txBody>
                    <a:bodyPr vertOverflow="clip" horzOverflow="clip" rtlCol="0" anchor="t"/>
                    <a:lstStyle/>
                    <a:p>
                      <a:pPr algn="l"/>
                      <a:endParaRPr lang="fr-FR" sz="1100"/>
                    </a:p>
                  </xdr:txBody>
                </xdr:sp>
                <xdr:sp macro="" textlink="">
                  <xdr:nvSpPr>
                    <xdr:cNvPr id="36" name="Arc 35"/>
                    <xdr:cNvSpPr/>
                  </xdr:nvSpPr>
                  <xdr:spPr>
                    <a:xfrm>
                      <a:off x="3605893" y="1102179"/>
                      <a:ext cx="2190750" cy="2204357"/>
                    </a:xfrm>
                    <a:prstGeom prst="arc">
                      <a:avLst>
                        <a:gd name="adj1" fmla="val 1860025"/>
                        <a:gd name="adj2" fmla="val 7412780"/>
                      </a:avLst>
                    </a:prstGeom>
                    <a:ln w="152400">
                      <a:solidFill>
                        <a:schemeClr val="accent1">
                          <a:lumMod val="75000"/>
                        </a:schemeClr>
                      </a:solidFill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  <xdr:txBody>
                    <a:bodyPr vertOverflow="clip" horzOverflow="clip" rtlCol="0" anchor="t"/>
                    <a:lstStyle/>
                    <a:p>
                      <a:pPr algn="l"/>
                      <a:endParaRPr lang="fr-FR" sz="1100"/>
                    </a:p>
                  </xdr:txBody>
                </xdr:sp>
                <xdr:cxnSp macro="">
                  <xdr:nvCxnSpPr>
                    <xdr:cNvPr id="39" name="Connecteur droit avec flèche 38"/>
                    <xdr:cNvCxnSpPr/>
                  </xdr:nvCxnSpPr>
                  <xdr:spPr>
                    <a:xfrm>
                      <a:off x="10164535" y="7756072"/>
                      <a:ext cx="938893" cy="721178"/>
                    </a:xfrm>
                    <a:prstGeom prst="straightConnector1">
                      <a:avLst/>
                    </a:prstGeom>
                    <a:ln w="63500">
                      <a:solidFill>
                        <a:srgbClr val="C00000"/>
                      </a:solidFill>
                      <a:tailEnd type="arrow"/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</xdr:grpSp>
            </xdr:grpSp>
            <xdr:sp macro="" textlink="">
              <xdr:nvSpPr>
                <xdr:cNvPr id="21" name="Ellipse 20"/>
                <xdr:cNvSpPr/>
              </xdr:nvSpPr>
              <xdr:spPr>
                <a:xfrm rot="2065499">
                  <a:off x="7602536" y="2327555"/>
                  <a:ext cx="597937" cy="1293329"/>
                </a:xfrm>
                <a:prstGeom prst="ellipse">
                  <a:avLst/>
                </a:prstGeom>
                <a:solidFill>
                  <a:srgbClr val="00B050"/>
                </a:solidFill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fr-FR" sz="1100"/>
                </a:p>
              </xdr:txBody>
            </xdr:sp>
          </xdr:grpSp>
        </xdr:grpSp>
      </xdr:grpSp>
    </xdr:grpSp>
    <xdr:clientData/>
  </xdr:twoCellAnchor>
  <xdr:twoCellAnchor>
    <xdr:from>
      <xdr:col>13</xdr:col>
      <xdr:colOff>329045</xdr:colOff>
      <xdr:row>35</xdr:row>
      <xdr:rowOff>155864</xdr:rowOff>
    </xdr:from>
    <xdr:to>
      <xdr:col>14</xdr:col>
      <xdr:colOff>623454</xdr:colOff>
      <xdr:row>39</xdr:row>
      <xdr:rowOff>173182</xdr:rowOff>
    </xdr:to>
    <xdr:cxnSp macro="">
      <xdr:nvCxnSpPr>
        <xdr:cNvPr id="82" name="Connecteur droit avec flèche 81"/>
        <xdr:cNvCxnSpPr/>
      </xdr:nvCxnSpPr>
      <xdr:spPr>
        <a:xfrm>
          <a:off x="10235045" y="6823364"/>
          <a:ext cx="1056409" cy="779318"/>
        </a:xfrm>
        <a:prstGeom prst="straightConnector1">
          <a:avLst/>
        </a:prstGeom>
        <a:ln w="127000"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484909</xdr:colOff>
      <xdr:row>59</xdr:row>
      <xdr:rowOff>0</xdr:rowOff>
    </xdr:from>
    <xdr:to>
      <xdr:col>11</xdr:col>
      <xdr:colOff>450273</xdr:colOff>
      <xdr:row>63</xdr:row>
      <xdr:rowOff>138545</xdr:rowOff>
    </xdr:to>
    <xdr:cxnSp macro="">
      <xdr:nvCxnSpPr>
        <xdr:cNvPr id="83" name="Connecteur droit avec flèche 82"/>
        <xdr:cNvCxnSpPr/>
      </xdr:nvCxnSpPr>
      <xdr:spPr>
        <a:xfrm flipH="1">
          <a:off x="8104909" y="11239500"/>
          <a:ext cx="727364" cy="900545"/>
        </a:xfrm>
        <a:prstGeom prst="straightConnector1">
          <a:avLst/>
        </a:prstGeom>
        <a:ln w="127000"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137213</xdr:colOff>
      <xdr:row>68</xdr:row>
      <xdr:rowOff>157196</xdr:rowOff>
    </xdr:from>
    <xdr:to>
      <xdr:col>9</xdr:col>
      <xdr:colOff>668542</xdr:colOff>
      <xdr:row>71</xdr:row>
      <xdr:rowOff>183633</xdr:rowOff>
    </xdr:to>
    <xdr:sp macro="" textlink="">
      <xdr:nvSpPr>
        <xdr:cNvPr id="84" name="Ellipse 83"/>
        <xdr:cNvSpPr/>
      </xdr:nvSpPr>
      <xdr:spPr>
        <a:xfrm rot="7877162">
          <a:off x="6580909" y="12763500"/>
          <a:ext cx="597937" cy="1293329"/>
        </a:xfrm>
        <a:prstGeom prst="ellips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675409</xdr:colOff>
      <xdr:row>70</xdr:row>
      <xdr:rowOff>173183</xdr:rowOff>
    </xdr:from>
    <xdr:to>
      <xdr:col>12</xdr:col>
      <xdr:colOff>366840</xdr:colOff>
      <xdr:row>73</xdr:row>
      <xdr:rowOff>61683</xdr:rowOff>
    </xdr:to>
    <xdr:sp macro="" textlink="">
      <xdr:nvSpPr>
        <xdr:cNvPr id="85" name="Rectangle 84"/>
        <xdr:cNvSpPr/>
      </xdr:nvSpPr>
      <xdr:spPr>
        <a:xfrm rot="21592935">
          <a:off x="7533409" y="13508183"/>
          <a:ext cx="1977431" cy="460000"/>
        </a:xfrm>
        <a:prstGeom prst="rect">
          <a:avLst/>
        </a:prstGeom>
        <a:solidFill>
          <a:schemeClr val="accent3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u="sng">
              <a:solidFill>
                <a:srgbClr val="FFC000"/>
              </a:solidFill>
              <a:latin typeface="Arial Narrow" pitchFamily="34" charset="0"/>
            </a:rPr>
            <a:t>Monts Sorigny</a:t>
          </a:r>
        </a:p>
      </xdr:txBody>
    </xdr:sp>
    <xdr:clientData/>
  </xdr:twoCellAnchor>
  <xdr:twoCellAnchor editAs="oneCell">
    <xdr:from>
      <xdr:col>5</xdr:col>
      <xdr:colOff>225109</xdr:colOff>
      <xdr:row>9</xdr:row>
      <xdr:rowOff>181926</xdr:rowOff>
    </xdr:from>
    <xdr:to>
      <xdr:col>7</xdr:col>
      <xdr:colOff>112133</xdr:colOff>
      <xdr:row>14</xdr:row>
      <xdr:rowOff>75870</xdr:rowOff>
    </xdr:to>
    <xdr:pic>
      <xdr:nvPicPr>
        <xdr:cNvPr id="86" name="il_fi" descr="http://www.renders-graphiques.fr/image/upload/normal/ford_voiture_5.png" title="0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452193" flipH="1">
          <a:off x="4035109" y="1896426"/>
          <a:ext cx="1411024" cy="8464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363682</xdr:colOff>
      <xdr:row>17</xdr:row>
      <xdr:rowOff>138545</xdr:rowOff>
    </xdr:from>
    <xdr:to>
      <xdr:col>8</xdr:col>
      <xdr:colOff>658091</xdr:colOff>
      <xdr:row>21</xdr:row>
      <xdr:rowOff>155863</xdr:rowOff>
    </xdr:to>
    <xdr:cxnSp macro="">
      <xdr:nvCxnSpPr>
        <xdr:cNvPr id="88" name="Connecteur droit avec flèche 87"/>
        <xdr:cNvCxnSpPr/>
      </xdr:nvCxnSpPr>
      <xdr:spPr>
        <a:xfrm>
          <a:off x="5697682" y="3377045"/>
          <a:ext cx="1056409" cy="779318"/>
        </a:xfrm>
        <a:prstGeom prst="straightConnector1">
          <a:avLst/>
        </a:prstGeom>
        <a:ln w="127000"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311727</xdr:colOff>
      <xdr:row>17</xdr:row>
      <xdr:rowOff>161097</xdr:rowOff>
    </xdr:from>
    <xdr:to>
      <xdr:col>9</xdr:col>
      <xdr:colOff>450273</xdr:colOff>
      <xdr:row>20</xdr:row>
      <xdr:rowOff>69273</xdr:rowOff>
    </xdr:to>
    <xdr:cxnSp macro="">
      <xdr:nvCxnSpPr>
        <xdr:cNvPr id="89" name="Connecteur droit avec flèche 88"/>
        <xdr:cNvCxnSpPr/>
      </xdr:nvCxnSpPr>
      <xdr:spPr>
        <a:xfrm>
          <a:off x="5645727" y="3399597"/>
          <a:ext cx="1662546" cy="479676"/>
        </a:xfrm>
        <a:prstGeom prst="straightConnector1">
          <a:avLst/>
        </a:prstGeom>
        <a:ln w="63500"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114300</xdr:rowOff>
    </xdr:from>
    <xdr:to>
      <xdr:col>9</xdr:col>
      <xdr:colOff>639294</xdr:colOff>
      <xdr:row>20</xdr:row>
      <xdr:rowOff>159124</xdr:rowOff>
    </xdr:to>
    <xdr:grpSp>
      <xdr:nvGrpSpPr>
        <xdr:cNvPr id="7" name="Groupe 6"/>
        <xdr:cNvGrpSpPr/>
      </xdr:nvGrpSpPr>
      <xdr:grpSpPr>
        <a:xfrm>
          <a:off x="123825" y="114300"/>
          <a:ext cx="7373469" cy="3854824"/>
          <a:chOff x="123265" y="190500"/>
          <a:chExt cx="7373469" cy="3854824"/>
        </a:xfrm>
      </xdr:grpSpPr>
      <xdr:pic>
        <xdr:nvPicPr>
          <xdr:cNvPr id="8" name="Picture 52" descr="logo-VINCI-Autoroutes_medium"/>
          <xdr:cNvPicPr>
            <a:picLocks noChangeAspect="1" noChangeArrowheads="1"/>
          </xdr:cNvPicPr>
        </xdr:nvPicPr>
        <xdr:blipFill>
          <a:blip xmlns:r="http://schemas.openxmlformats.org/officeDocument/2006/relationships" r:embed="rId1"/>
          <a:srcRect/>
          <a:stretch>
            <a:fillRect/>
          </a:stretch>
        </xdr:blipFill>
        <xdr:spPr bwMode="auto">
          <a:xfrm>
            <a:off x="5221941" y="298556"/>
            <a:ext cx="2274793" cy="7381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9" name="Rectangle 8"/>
          <xdr:cNvSpPr/>
        </xdr:nvSpPr>
        <xdr:spPr>
          <a:xfrm>
            <a:off x="134471" y="190500"/>
            <a:ext cx="4863353" cy="773206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0" name="Rectangle 9"/>
          <xdr:cNvSpPr/>
        </xdr:nvSpPr>
        <xdr:spPr>
          <a:xfrm>
            <a:off x="123265" y="190500"/>
            <a:ext cx="1064559" cy="3854824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wordArtVert" rtlCol="0" anchor="ctr"/>
          <a:lstStyle/>
          <a:p>
            <a:pPr algn="l"/>
            <a:r>
              <a:rPr lang="fr-FR" sz="3600" b="1">
                <a:solidFill>
                  <a:srgbClr val="FF0000"/>
                </a:solidFill>
                <a:latin typeface="Arial Narrow" pitchFamily="34" charset="0"/>
              </a:rPr>
              <a:t>MAGECS</a:t>
            </a:r>
          </a:p>
        </xdr:txBody>
      </xdr:sp>
      <xdr:sp macro="" textlink="">
        <xdr:nvSpPr>
          <xdr:cNvPr id="11" name="Rectangle 10"/>
          <xdr:cNvSpPr/>
        </xdr:nvSpPr>
        <xdr:spPr>
          <a:xfrm>
            <a:off x="750793" y="437030"/>
            <a:ext cx="4157383" cy="43703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600">
                <a:latin typeface="Arial Narrow" pitchFamily="34" charset="0"/>
              </a:rPr>
              <a:t>oyen</a:t>
            </a:r>
            <a:r>
              <a:rPr lang="fr-FR" sz="1600" baseline="0">
                <a:latin typeface="Arial Narrow" pitchFamily="34" charset="0"/>
              </a:rPr>
              <a:t> d'aide à la Gestion d'Evènements Contre Sens</a:t>
            </a:r>
            <a:endParaRPr lang="fr-FR" sz="1600">
              <a:latin typeface="Arial Narrow" pitchFamily="34" charset="0"/>
            </a:endParaRPr>
          </a:p>
        </xdr:txBody>
      </xdr:sp>
    </xdr:grpSp>
    <xdr:clientData/>
  </xdr:twoCellAnchor>
  <xdr:twoCellAnchor>
    <xdr:from>
      <xdr:col>1</xdr:col>
      <xdr:colOff>651462</xdr:colOff>
      <xdr:row>5</xdr:row>
      <xdr:rowOff>141673</xdr:rowOff>
    </xdr:from>
    <xdr:to>
      <xdr:col>3</xdr:col>
      <xdr:colOff>503465</xdr:colOff>
      <xdr:row>8</xdr:row>
      <xdr:rowOff>74998</xdr:rowOff>
    </xdr:to>
    <xdr:grpSp>
      <xdr:nvGrpSpPr>
        <xdr:cNvPr id="12" name="Groupe 11">
          <a:hlinkClick xmlns:r="http://schemas.openxmlformats.org/officeDocument/2006/relationships" r:id="rId2"/>
        </xdr:cNvPr>
        <xdr:cNvGrpSpPr/>
      </xdr:nvGrpSpPr>
      <xdr:grpSpPr>
        <a:xfrm>
          <a:off x="1413462" y="1094173"/>
          <a:ext cx="1376003" cy="504825"/>
          <a:chOff x="10429875" y="590549"/>
          <a:chExt cx="1376003" cy="504825"/>
        </a:xfrm>
      </xdr:grpSpPr>
      <xdr:sp macro="" textlink="">
        <xdr:nvSpPr>
          <xdr:cNvPr id="13" name="Multiplier 12"/>
          <xdr:cNvSpPr/>
        </xdr:nvSpPr>
        <xdr:spPr>
          <a:xfrm>
            <a:off x="10429875" y="590549"/>
            <a:ext cx="466725" cy="504825"/>
          </a:xfrm>
          <a:prstGeom prst="mathMultiply">
            <a:avLst/>
          </a:prstGeom>
          <a:solidFill>
            <a:srgbClr val="FF0000"/>
          </a:solidFill>
          <a:ln w="63500">
            <a:solidFill>
              <a:srgbClr val="C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4" name="Rectangle 13"/>
          <xdr:cNvSpPr/>
        </xdr:nvSpPr>
        <xdr:spPr>
          <a:xfrm>
            <a:off x="10620375" y="600075"/>
            <a:ext cx="1185503" cy="4762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r"/>
            <a:r>
              <a:rPr lang="fr-FR" sz="1800" b="1" u="sng">
                <a:solidFill>
                  <a:srgbClr val="C00000"/>
                </a:solidFill>
                <a:latin typeface="Arial Narrow" pitchFamily="34" charset="0"/>
              </a:rPr>
              <a:t>Retour </a:t>
            </a:r>
          </a:p>
        </xdr:txBody>
      </xdr:sp>
    </xdr:grpSp>
    <xdr:clientData/>
  </xdr:twoCellAnchor>
  <xdr:twoCellAnchor>
    <xdr:from>
      <xdr:col>13</xdr:col>
      <xdr:colOff>645646</xdr:colOff>
      <xdr:row>54</xdr:row>
      <xdr:rowOff>153429</xdr:rowOff>
    </xdr:from>
    <xdr:to>
      <xdr:col>17</xdr:col>
      <xdr:colOff>242234</xdr:colOff>
      <xdr:row>61</xdr:row>
      <xdr:rowOff>32913</xdr:rowOff>
    </xdr:to>
    <xdr:sp macro="" textlink="">
      <xdr:nvSpPr>
        <xdr:cNvPr id="15" name="Rectangle 14"/>
        <xdr:cNvSpPr/>
      </xdr:nvSpPr>
      <xdr:spPr>
        <a:xfrm>
          <a:off x="10551646" y="10440429"/>
          <a:ext cx="2644588" cy="1212984"/>
        </a:xfrm>
        <a:prstGeom prst="rect">
          <a:avLst/>
        </a:prstGeom>
        <a:solidFill>
          <a:schemeClr val="bg1"/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0000FF"/>
              </a:solidFill>
              <a:latin typeface="Arial Narrow" pitchFamily="34" charset="0"/>
            </a:rPr>
            <a:t>Bif A10 / A85          </a:t>
          </a:r>
        </a:p>
        <a:p>
          <a:pPr algn="ctr"/>
          <a:r>
            <a:rPr lang="fr-FR" sz="1600" b="1">
              <a:solidFill>
                <a:srgbClr val="0000FF"/>
              </a:solidFill>
              <a:latin typeface="Arial Narrow" pitchFamily="34" charset="0"/>
            </a:rPr>
            <a:t>  PR 217+522 / 100+439</a:t>
          </a:r>
        </a:p>
        <a:p>
          <a:pPr algn="ctr"/>
          <a:endParaRPr lang="fr-FR" sz="1600" b="1">
            <a:solidFill>
              <a:srgbClr val="0000FF"/>
            </a:solidFill>
            <a:latin typeface="Arial Narrow" pitchFamily="34" charset="0"/>
          </a:endParaRPr>
        </a:p>
        <a:p>
          <a:pPr algn="ctr"/>
          <a:r>
            <a:rPr lang="fr-FR" sz="1600" b="1">
              <a:solidFill>
                <a:srgbClr val="0000FF"/>
              </a:solidFill>
              <a:latin typeface="Arial Narrow" pitchFamily="34" charset="0"/>
            </a:rPr>
            <a:t>La Croix de VEIGNE</a:t>
          </a:r>
        </a:p>
      </xdr:txBody>
    </xdr:sp>
    <xdr:clientData/>
  </xdr:twoCellAnchor>
  <xdr:twoCellAnchor>
    <xdr:from>
      <xdr:col>0</xdr:col>
      <xdr:colOff>468829</xdr:colOff>
      <xdr:row>32</xdr:row>
      <xdr:rowOff>55665</xdr:rowOff>
    </xdr:from>
    <xdr:to>
      <xdr:col>9</xdr:col>
      <xdr:colOff>17318</xdr:colOff>
      <xdr:row>55</xdr:row>
      <xdr:rowOff>138545</xdr:rowOff>
    </xdr:to>
    <xdr:sp macro="" textlink="">
      <xdr:nvSpPr>
        <xdr:cNvPr id="77" name="Rectangle à coins arrondis 76"/>
        <xdr:cNvSpPr/>
      </xdr:nvSpPr>
      <xdr:spPr>
        <a:xfrm>
          <a:off x="468829" y="6151665"/>
          <a:ext cx="6406489" cy="446438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solidFill>
                <a:sysClr val="windowText" lastClr="000000"/>
              </a:solidFill>
              <a:latin typeface="Arial Narrow" pitchFamily="34" charset="0"/>
            </a:rPr>
            <a:t>Véhicule</a:t>
          </a:r>
          <a:r>
            <a:rPr lang="fr-FR" sz="1800" baseline="0">
              <a:solidFill>
                <a:sysClr val="windowText" lastClr="000000"/>
              </a:solidFill>
              <a:latin typeface="Arial Narrow" pitchFamily="34" charset="0"/>
            </a:rPr>
            <a:t> venant en contre sens du sens 1 sur A10</a:t>
          </a:r>
        </a:p>
        <a:p>
          <a:pPr algn="ctr"/>
          <a:r>
            <a:rPr lang="fr-FR" sz="1800" baseline="0">
              <a:solidFill>
                <a:sysClr val="windowText" lastClr="000000"/>
              </a:solidFill>
              <a:latin typeface="Arial Narrow" pitchFamily="34" charset="0"/>
            </a:rPr>
            <a:t> peut aller en direction de :</a:t>
          </a:r>
        </a:p>
        <a:p>
          <a:pPr algn="ctr"/>
          <a:endParaRPr lang="fr-FR" sz="1800" baseline="0">
            <a:solidFill>
              <a:srgbClr val="FF0000"/>
            </a:solidFill>
            <a:latin typeface="Arial Narrow" pitchFamily="34" charset="0"/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="1" baseline="0">
              <a:solidFill>
                <a:srgbClr val="FF0000"/>
              </a:solidFill>
              <a:effectLst/>
              <a:latin typeface="Arial Narrow" pitchFamily="34" charset="0"/>
              <a:ea typeface="+mn-ea"/>
              <a:cs typeface="+mn-cs"/>
            </a:rPr>
            <a:t>Druye / Azay le Rideau sur A85 en contre sens du sens 1 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="1" baseline="0">
              <a:solidFill>
                <a:srgbClr val="FF0000"/>
              </a:solidFill>
              <a:effectLst/>
              <a:latin typeface="Arial Narrow" pitchFamily="34" charset="0"/>
              <a:ea typeface="+mn-ea"/>
              <a:cs typeface="+mn-cs"/>
            </a:rPr>
            <a:t>Tours   /  Angers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800" baseline="0">
            <a:solidFill>
              <a:srgbClr val="0000FF"/>
            </a:solidFill>
            <a:latin typeface="Arial Narrow" pitchFamily="34" charset="0"/>
          </a:endParaRPr>
        </a:p>
        <a:p>
          <a:pPr algn="ctr"/>
          <a:r>
            <a:rPr lang="fr-FR" sz="1800" b="1" baseline="0">
              <a:solidFill>
                <a:srgbClr val="0000FF"/>
              </a:solidFill>
              <a:latin typeface="Arial Narrow" pitchFamily="34" charset="0"/>
            </a:rPr>
            <a:t>Sorigny sur A10 en contre sens du sens 2 vers POITIERS / BORDEAUX</a:t>
          </a:r>
        </a:p>
        <a:p>
          <a:pPr algn="ctr"/>
          <a:endParaRPr lang="fr-FR" sz="1800" b="1" baseline="0">
            <a:solidFill>
              <a:srgbClr val="0000FF"/>
            </a:solidFill>
            <a:latin typeface="Arial Narrow" pitchFamily="34" charset="0"/>
          </a:endParaRPr>
        </a:p>
        <a:p>
          <a:pPr algn="ctr"/>
          <a:r>
            <a:rPr lang="fr-FR" sz="1800" b="1" baseline="0">
              <a:solidFill>
                <a:srgbClr val="0000FF"/>
              </a:solidFill>
              <a:latin typeface="Arial Narrow" pitchFamily="34" charset="0"/>
            </a:rPr>
            <a:t>Chambray sur A10 en contre sens du sens 1 vers TOURS / ORLEANS</a:t>
          </a:r>
        </a:p>
        <a:p>
          <a:pPr algn="ctr"/>
          <a:endParaRPr lang="fr-FR" sz="1800" b="1" baseline="0">
            <a:solidFill>
              <a:srgbClr val="0000FF"/>
            </a:solidFill>
            <a:latin typeface="Arial Narrow" pitchFamily="34" charset="0"/>
          </a:endParaRPr>
        </a:p>
        <a:p>
          <a:pPr algn="ctr"/>
          <a:r>
            <a:rPr lang="fr-FR" sz="1800" b="1" baseline="0">
              <a:solidFill>
                <a:srgbClr val="FF0000"/>
              </a:solidFill>
              <a:latin typeface="Arial Narrow" pitchFamily="34" charset="0"/>
            </a:rPr>
            <a:t>Veigné sur A85 en contre sens du sens 2 vers </a:t>
          </a:r>
        </a:p>
        <a:p>
          <a:pPr algn="ctr"/>
          <a:r>
            <a:rPr lang="fr-FR" sz="1800" b="1" baseline="0">
              <a:solidFill>
                <a:srgbClr val="FF0000"/>
              </a:solidFill>
              <a:latin typeface="Arial Narrow" pitchFamily="34" charset="0"/>
            </a:rPr>
            <a:t>VIERZON / BOURGES</a:t>
          </a:r>
        </a:p>
        <a:p>
          <a:pPr algn="ctr"/>
          <a:endParaRPr lang="fr-FR" sz="1800" b="1" baseline="0">
            <a:solidFill>
              <a:srgbClr val="0000FF"/>
            </a:solidFill>
            <a:latin typeface="Arial Narrow" pitchFamily="34" charset="0"/>
          </a:endParaRPr>
        </a:p>
      </xdr:txBody>
    </xdr:sp>
    <xdr:clientData/>
  </xdr:twoCellAnchor>
  <xdr:twoCellAnchor>
    <xdr:from>
      <xdr:col>4</xdr:col>
      <xdr:colOff>69273</xdr:colOff>
      <xdr:row>5</xdr:row>
      <xdr:rowOff>147198</xdr:rowOff>
    </xdr:from>
    <xdr:to>
      <xdr:col>24</xdr:col>
      <xdr:colOff>530653</xdr:colOff>
      <xdr:row>73</xdr:row>
      <xdr:rowOff>106342</xdr:rowOff>
    </xdr:to>
    <xdr:grpSp>
      <xdr:nvGrpSpPr>
        <xdr:cNvPr id="95" name="Groupe 94"/>
        <xdr:cNvGrpSpPr/>
      </xdr:nvGrpSpPr>
      <xdr:grpSpPr>
        <a:xfrm>
          <a:off x="3117273" y="1099698"/>
          <a:ext cx="15701380" cy="12913144"/>
          <a:chOff x="3117273" y="1099698"/>
          <a:chExt cx="15701380" cy="12913144"/>
        </a:xfrm>
      </xdr:grpSpPr>
      <xdr:cxnSp macro="">
        <xdr:nvCxnSpPr>
          <xdr:cNvPr id="90" name="Connecteur droit 89"/>
          <xdr:cNvCxnSpPr/>
        </xdr:nvCxnSpPr>
        <xdr:spPr>
          <a:xfrm>
            <a:off x="3515591" y="2268682"/>
            <a:ext cx="710046" cy="727364"/>
          </a:xfrm>
          <a:prstGeom prst="line">
            <a:avLst/>
          </a:prstGeom>
          <a:ln w="152400">
            <a:solidFill>
              <a:schemeClr val="accent1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grpSp>
        <xdr:nvGrpSpPr>
          <xdr:cNvPr id="82" name="Groupe 81"/>
          <xdr:cNvGrpSpPr/>
        </xdr:nvGrpSpPr>
        <xdr:grpSpPr>
          <a:xfrm>
            <a:off x="3117273" y="1099698"/>
            <a:ext cx="15701380" cy="12913144"/>
            <a:chOff x="640799" y="493568"/>
            <a:chExt cx="15701380" cy="12913144"/>
          </a:xfrm>
        </xdr:grpSpPr>
        <xdr:cxnSp macro="">
          <xdr:nvCxnSpPr>
            <xdr:cNvPr id="4" name="Connecteur droit 3"/>
            <xdr:cNvCxnSpPr/>
          </xdr:nvCxnSpPr>
          <xdr:spPr>
            <a:xfrm flipV="1">
              <a:off x="11443607" y="2667000"/>
              <a:ext cx="870857" cy="925286"/>
            </a:xfrm>
            <a:prstGeom prst="line">
              <a:avLst/>
            </a:prstGeom>
            <a:ln w="152400">
              <a:solidFill>
                <a:schemeClr val="accent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grpSp>
          <xdr:nvGrpSpPr>
            <xdr:cNvPr id="81" name="Groupe 80"/>
            <xdr:cNvGrpSpPr/>
          </xdr:nvGrpSpPr>
          <xdr:grpSpPr>
            <a:xfrm>
              <a:off x="640799" y="493568"/>
              <a:ext cx="15701380" cy="12913144"/>
              <a:chOff x="467619" y="493568"/>
              <a:chExt cx="15701380" cy="12913144"/>
            </a:xfrm>
          </xdr:grpSpPr>
          <xdr:sp macro="" textlink="">
            <xdr:nvSpPr>
              <xdr:cNvPr id="73" name="Rectangle 72"/>
              <xdr:cNvSpPr/>
            </xdr:nvSpPr>
            <xdr:spPr>
              <a:xfrm rot="21592935">
                <a:off x="6975517" y="3646714"/>
                <a:ext cx="1718489" cy="353632"/>
              </a:xfrm>
              <a:prstGeom prst="rect">
                <a:avLst/>
              </a:prstGeom>
              <a:solidFill>
                <a:schemeClr val="accent3">
                  <a:lumMod val="50000"/>
                </a:schemeClr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400" b="1" u="sng">
                    <a:solidFill>
                      <a:srgbClr val="FFC000"/>
                    </a:solidFill>
                    <a:latin typeface="Arial Narrow" pitchFamily="34" charset="0"/>
                  </a:rPr>
                  <a:t>Péage de Candé</a:t>
                </a:r>
              </a:p>
            </xdr:txBody>
          </xdr:sp>
          <xdr:sp macro="" textlink="">
            <xdr:nvSpPr>
              <xdr:cNvPr id="75" name="Pentagone 74"/>
              <xdr:cNvSpPr/>
            </xdr:nvSpPr>
            <xdr:spPr>
              <a:xfrm rot="9847421" flipV="1">
                <a:off x="5510893" y="4095749"/>
                <a:ext cx="957412" cy="412176"/>
              </a:xfrm>
              <a:prstGeom prst="homePlate">
                <a:avLst/>
              </a:prstGeom>
              <a:solidFill>
                <a:srgbClr val="FF0000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vert="horz" rtlCol="0" anchor="ctr" anchorCtr="0"/>
              <a:lstStyle/>
              <a:p>
                <a:pPr algn="ctr"/>
                <a:r>
                  <a:rPr lang="fr-FR" sz="1400" b="1" u="sng">
                    <a:solidFill>
                      <a:srgbClr val="FFFF00"/>
                    </a:solidFill>
                    <a:latin typeface="Arial Narrow" pitchFamily="34" charset="0"/>
                  </a:rPr>
                  <a:t>A85 S2</a:t>
                </a:r>
              </a:p>
            </xdr:txBody>
          </xdr:sp>
          <xdr:grpSp>
            <xdr:nvGrpSpPr>
              <xdr:cNvPr id="80" name="Groupe 79"/>
              <xdr:cNvGrpSpPr/>
            </xdr:nvGrpSpPr>
            <xdr:grpSpPr>
              <a:xfrm>
                <a:off x="467619" y="493568"/>
                <a:ext cx="15701380" cy="12913144"/>
                <a:chOff x="623481" y="493568"/>
                <a:chExt cx="15701380" cy="12913144"/>
              </a:xfrm>
            </xdr:grpSpPr>
            <xdr:grpSp>
              <xdr:nvGrpSpPr>
                <xdr:cNvPr id="79" name="Groupe 78"/>
                <xdr:cNvGrpSpPr/>
              </xdr:nvGrpSpPr>
              <xdr:grpSpPr>
                <a:xfrm>
                  <a:off x="623481" y="493568"/>
                  <a:ext cx="15701380" cy="12913144"/>
                  <a:chOff x="623481" y="493568"/>
                  <a:chExt cx="15701380" cy="12913144"/>
                </a:xfrm>
              </xdr:grpSpPr>
              <xdr:cxnSp macro="">
                <xdr:nvCxnSpPr>
                  <xdr:cNvPr id="2" name="Connecteur droit 1"/>
                  <xdr:cNvCxnSpPr/>
                </xdr:nvCxnSpPr>
                <xdr:spPr>
                  <a:xfrm>
                    <a:off x="3306536" y="2653393"/>
                    <a:ext cx="899309" cy="550473"/>
                  </a:xfrm>
                  <a:prstGeom prst="line">
                    <a:avLst/>
                  </a:prstGeom>
                  <a:ln w="152400">
                    <a:solidFill>
                      <a:schemeClr val="accent1">
                        <a:lumMod val="75000"/>
                      </a:schemeClr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sp macro="" textlink="">
                <xdr:nvSpPr>
                  <xdr:cNvPr id="3" name="Arc 2"/>
                  <xdr:cNvSpPr/>
                </xdr:nvSpPr>
                <xdr:spPr>
                  <a:xfrm>
                    <a:off x="8640536" y="493568"/>
                    <a:ext cx="3429000" cy="3510643"/>
                  </a:xfrm>
                  <a:prstGeom prst="arc">
                    <a:avLst>
                      <a:gd name="adj1" fmla="val 2610416"/>
                      <a:gd name="adj2" fmla="val 7412780"/>
                    </a:avLst>
                  </a:prstGeom>
                  <a:ln w="152400">
                    <a:solidFill>
                      <a:schemeClr val="accent1">
                        <a:lumMod val="75000"/>
                      </a:schemeClr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endParaRPr lang="fr-FR" sz="1100"/>
                  </a:p>
                </xdr:txBody>
              </xdr:sp>
              <xdr:grpSp>
                <xdr:nvGrpSpPr>
                  <xdr:cNvPr id="64" name="Groupe 63"/>
                  <xdr:cNvGrpSpPr/>
                </xdr:nvGrpSpPr>
                <xdr:grpSpPr>
                  <a:xfrm>
                    <a:off x="623481" y="935188"/>
                    <a:ext cx="15701380" cy="12471524"/>
                    <a:chOff x="658117" y="952506"/>
                    <a:chExt cx="15701380" cy="12471524"/>
                  </a:xfrm>
                </xdr:grpSpPr>
                <xdr:cxnSp macro="">
                  <xdr:nvCxnSpPr>
                    <xdr:cNvPr id="5" name="Connecteur droit 4"/>
                    <xdr:cNvCxnSpPr/>
                  </xdr:nvCxnSpPr>
                  <xdr:spPr>
                    <a:xfrm flipH="1" flipV="1">
                      <a:off x="6953250" y="2435679"/>
                      <a:ext cx="2476500" cy="1279076"/>
                    </a:xfrm>
                    <a:prstGeom prst="line">
                      <a:avLst/>
                    </a:prstGeom>
                    <a:ln w="152400">
                      <a:solidFill>
                        <a:schemeClr val="accent1">
                          <a:lumMod val="75000"/>
                        </a:schemeClr>
                      </a:solidFill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  <xdr:sp macro="" textlink="">
                  <xdr:nvSpPr>
                    <xdr:cNvPr id="6" name="Arc 5"/>
                    <xdr:cNvSpPr/>
                  </xdr:nvSpPr>
                  <xdr:spPr>
                    <a:xfrm>
                      <a:off x="11308772" y="5472547"/>
                      <a:ext cx="2337956" cy="2355271"/>
                    </a:xfrm>
                    <a:prstGeom prst="arc">
                      <a:avLst>
                        <a:gd name="adj1" fmla="val 19184997"/>
                        <a:gd name="adj2" fmla="val 10518260"/>
                      </a:avLst>
                    </a:prstGeom>
                    <a:ln w="152400">
                      <a:solidFill>
                        <a:schemeClr val="accent1">
                          <a:lumMod val="75000"/>
                        </a:schemeClr>
                      </a:solidFill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  <xdr:txBody>
                    <a:bodyPr vertOverflow="clip" horzOverflow="clip" rtlCol="0" anchor="t"/>
                    <a:lstStyle/>
                    <a:p>
                      <a:pPr algn="l"/>
                      <a:endParaRPr lang="fr-FR" sz="1100"/>
                    </a:p>
                  </xdr:txBody>
                </xdr:sp>
                <xdr:grpSp>
                  <xdr:nvGrpSpPr>
                    <xdr:cNvPr id="16" name="Groupe 15"/>
                    <xdr:cNvGrpSpPr/>
                  </xdr:nvGrpSpPr>
                  <xdr:grpSpPr>
                    <a:xfrm>
                      <a:off x="658117" y="952506"/>
                      <a:ext cx="15701380" cy="12471524"/>
                      <a:chOff x="-2500197" y="-635294"/>
                      <a:chExt cx="15701380" cy="12517321"/>
                    </a:xfrm>
                  </xdr:grpSpPr>
                  <xdr:sp macro="" textlink="">
                    <xdr:nvSpPr>
                      <xdr:cNvPr id="17" name="Rectangle 16"/>
                      <xdr:cNvSpPr/>
                    </xdr:nvSpPr>
                    <xdr:spPr>
                      <a:xfrm rot="21592935">
                        <a:off x="11482694" y="11527096"/>
                        <a:ext cx="1718489" cy="354931"/>
                      </a:xfrm>
                      <a:prstGeom prst="rect">
                        <a:avLst/>
                      </a:prstGeom>
                      <a:solidFill>
                        <a:schemeClr val="accent3">
                          <a:lumMod val="50000"/>
                        </a:schemeClr>
                      </a:solidFill>
                      <a:ln>
                        <a:noFill/>
                      </a:ln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vertOverflow="clip" horzOverflow="clip" rtlCol="0" anchor="ctr"/>
                      <a:lstStyle/>
                      <a:p>
                        <a:pPr algn="ctr"/>
                        <a:r>
                          <a:rPr lang="fr-FR" sz="1400" b="1" u="sng">
                            <a:solidFill>
                              <a:srgbClr val="FFC000"/>
                            </a:solidFill>
                            <a:latin typeface="Arial Narrow" pitchFamily="34" charset="0"/>
                          </a:rPr>
                          <a:t>Barrière</a:t>
                        </a:r>
                        <a:r>
                          <a:rPr lang="fr-FR" sz="1400" b="1" u="sng" baseline="0">
                            <a:solidFill>
                              <a:srgbClr val="FFC000"/>
                            </a:solidFill>
                            <a:latin typeface="Arial Narrow" pitchFamily="34" charset="0"/>
                          </a:rPr>
                          <a:t> Veigné</a:t>
                        </a:r>
                        <a:endParaRPr lang="fr-FR" sz="1400" b="1" u="sng">
                          <a:solidFill>
                            <a:srgbClr val="FFC000"/>
                          </a:solidFill>
                          <a:latin typeface="Arial Narrow" pitchFamily="34" charset="0"/>
                        </a:endParaRPr>
                      </a:p>
                    </xdr:txBody>
                  </xdr:sp>
                  <xdr:grpSp>
                    <xdr:nvGrpSpPr>
                      <xdr:cNvPr id="18" name="Groupe 17"/>
                      <xdr:cNvGrpSpPr/>
                    </xdr:nvGrpSpPr>
                    <xdr:grpSpPr>
                      <a:xfrm>
                        <a:off x="-2500197" y="-635294"/>
                        <a:ext cx="15475007" cy="12306292"/>
                        <a:chOff x="-3126126" y="-1481887"/>
                        <a:chExt cx="15475007" cy="12254675"/>
                      </a:xfrm>
                    </xdr:grpSpPr>
                    <xdr:grpSp>
                      <xdr:nvGrpSpPr>
                        <xdr:cNvPr id="24" name="Groupe 23"/>
                        <xdr:cNvGrpSpPr/>
                      </xdr:nvGrpSpPr>
                      <xdr:grpSpPr>
                        <a:xfrm>
                          <a:off x="-3126126" y="-1481887"/>
                          <a:ext cx="15475007" cy="12254675"/>
                          <a:chOff x="-3126126" y="-1481887"/>
                          <a:chExt cx="15475007" cy="12254675"/>
                        </a:xfrm>
                      </xdr:grpSpPr>
                      <xdr:cxnSp macro="">
                        <xdr:nvCxnSpPr>
                          <xdr:cNvPr id="29" name="Connecteur droit 28"/>
                          <xdr:cNvCxnSpPr/>
                        </xdr:nvCxnSpPr>
                        <xdr:spPr>
                          <a:xfrm>
                            <a:off x="1792941" y="2633382"/>
                            <a:ext cx="638736" cy="627529"/>
                          </a:xfrm>
                          <a:prstGeom prst="line">
                            <a:avLst/>
                          </a:prstGeom>
                          <a:ln w="152400">
                            <a:solidFill>
                              <a:schemeClr val="accent1">
                                <a:lumMod val="75000"/>
                              </a:schemeClr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grpSp>
                        <xdr:nvGrpSpPr>
                          <xdr:cNvPr id="30" name="Groupe 29"/>
                          <xdr:cNvGrpSpPr/>
                        </xdr:nvGrpSpPr>
                        <xdr:grpSpPr>
                          <a:xfrm>
                            <a:off x="1781737" y="1389530"/>
                            <a:ext cx="5849469" cy="7070911"/>
                            <a:chOff x="1781737" y="1389530"/>
                            <a:chExt cx="5849469" cy="7070911"/>
                          </a:xfrm>
                        </xdr:grpSpPr>
                        <xdr:cxnSp macro="">
                          <xdr:nvCxnSpPr>
                            <xdr:cNvPr id="56" name="Connecteur droit 55"/>
                            <xdr:cNvCxnSpPr/>
                          </xdr:nvCxnSpPr>
                          <xdr:spPr>
                            <a:xfrm flipH="1">
                              <a:off x="1781737" y="7351058"/>
                              <a:ext cx="773204" cy="1109383"/>
                            </a:xfrm>
                            <a:prstGeom prst="line">
                              <a:avLst/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</xdr:cxnSp>
                        <xdr:cxnSp macro="">
                          <xdr:nvCxnSpPr>
                            <xdr:cNvPr id="57" name="Connecteur droit 56"/>
                            <xdr:cNvCxnSpPr/>
                          </xdr:nvCxnSpPr>
                          <xdr:spPr>
                            <a:xfrm flipH="1">
                              <a:off x="6386793" y="1389530"/>
                              <a:ext cx="1244413" cy="1305485"/>
                            </a:xfrm>
                            <a:prstGeom prst="line">
                              <a:avLst/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</xdr:cxnSp>
                        <xdr:cxnSp macro="">
                          <xdr:nvCxnSpPr>
                            <xdr:cNvPr id="58" name="Connecteur droit 57"/>
                            <xdr:cNvCxnSpPr/>
                          </xdr:nvCxnSpPr>
                          <xdr:spPr>
                            <a:xfrm flipH="1">
                              <a:off x="2514600" y="2627037"/>
                              <a:ext cx="3914775" cy="4752975"/>
                            </a:xfrm>
                            <a:prstGeom prst="line">
                              <a:avLst/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</xdr:cxnSp>
                        <xdr:sp macro="" textlink="">
                          <xdr:nvSpPr>
                            <xdr:cNvPr id="59" name="Arc 58"/>
                            <xdr:cNvSpPr/>
                          </xdr:nvSpPr>
                          <xdr:spPr>
                            <a:xfrm>
                              <a:off x="4352364" y="2862548"/>
                              <a:ext cx="1238250" cy="1209676"/>
                            </a:xfrm>
                            <a:prstGeom prst="arc">
                              <a:avLst>
                                <a:gd name="adj1" fmla="val 8326490"/>
                                <a:gd name="adj2" fmla="val 2984503"/>
                              </a:avLst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  <xdr:txBody>
                            <a:bodyPr vertOverflow="clip" horzOverflow="clip" rtlCol="0" anchor="t"/>
                            <a:lstStyle/>
                            <a:p>
                              <a:pPr algn="l"/>
                              <a:endParaRPr lang="fr-FR" sz="1100"/>
                            </a:p>
                          </xdr:txBody>
                        </xdr:sp>
                      </xdr:grpSp>
                      <xdr:grpSp>
                        <xdr:nvGrpSpPr>
                          <xdr:cNvPr id="31" name="Groupe 30"/>
                          <xdr:cNvGrpSpPr/>
                        </xdr:nvGrpSpPr>
                        <xdr:grpSpPr>
                          <a:xfrm>
                            <a:off x="3104029" y="4114239"/>
                            <a:ext cx="4896970" cy="3640232"/>
                            <a:chOff x="3104029" y="4114239"/>
                            <a:chExt cx="4896970" cy="3640232"/>
                          </a:xfrm>
                        </xdr:grpSpPr>
                        <xdr:grpSp>
                          <xdr:nvGrpSpPr>
                            <xdr:cNvPr id="50" name="Groupe 49"/>
                            <xdr:cNvGrpSpPr/>
                          </xdr:nvGrpSpPr>
                          <xdr:grpSpPr>
                            <a:xfrm>
                              <a:off x="4687422" y="5684742"/>
                              <a:ext cx="3313577" cy="1752901"/>
                              <a:chOff x="4765861" y="5516656"/>
                              <a:chExt cx="3313577" cy="1752901"/>
                            </a:xfrm>
                          </xdr:grpSpPr>
                          <xdr:sp macro="" textlink="">
                            <xdr:nvSpPr>
                              <xdr:cNvPr id="54" name="Arc 53"/>
                              <xdr:cNvSpPr/>
                            </xdr:nvSpPr>
                            <xdr:spPr>
                              <a:xfrm>
                                <a:off x="4765861" y="5516656"/>
                                <a:ext cx="1238250" cy="1209676"/>
                              </a:xfrm>
                              <a:prstGeom prst="arc">
                                <a:avLst>
                                  <a:gd name="adj1" fmla="val 13451838"/>
                                  <a:gd name="adj2" fmla="val 18441520"/>
                                </a:avLst>
                              </a:prstGeom>
                              <a:ln w="152400">
                                <a:solidFill>
                                  <a:schemeClr val="accent1">
                                    <a:lumMod val="75000"/>
                                  </a:schemeClr>
                                </a:solidFill>
                              </a:ln>
                            </xdr:spPr>
                            <xdr:style>
                              <a:lnRef idx="1">
                                <a:schemeClr val="accent1"/>
                              </a:lnRef>
                              <a:fillRef idx="0">
                                <a:schemeClr val="accent1"/>
                              </a:fillRef>
                              <a:effectRef idx="0">
                                <a:schemeClr val="accent1"/>
                              </a:effectRef>
                              <a:fontRef idx="minor">
                                <a:schemeClr val="tx1"/>
                              </a:fontRef>
                            </xdr:style>
                            <xdr:txBody>
                              <a:bodyPr vertOverflow="clip" horzOverflow="clip" rtlCol="0" anchor="t"/>
                              <a:lstStyle/>
                              <a:p>
                                <a:pPr algn="l"/>
                                <a:endParaRPr lang="fr-FR" sz="1100"/>
                              </a:p>
                            </xdr:txBody>
                          </xdr:sp>
                          <xdr:cxnSp macro="">
                            <xdr:nvCxnSpPr>
                              <xdr:cNvPr id="55" name="Connecteur droit 54"/>
                              <xdr:cNvCxnSpPr/>
                            </xdr:nvCxnSpPr>
                            <xdr:spPr>
                              <a:xfrm>
                                <a:off x="5657851" y="5581650"/>
                                <a:ext cx="2421587" cy="1687907"/>
                              </a:xfrm>
                              <a:prstGeom prst="line">
                                <a:avLst/>
                              </a:prstGeom>
                              <a:ln w="152400">
                                <a:solidFill>
                                  <a:schemeClr val="accent1">
                                    <a:lumMod val="75000"/>
                                  </a:schemeClr>
                                </a:solidFill>
                              </a:ln>
                            </xdr:spPr>
                            <xdr:style>
                              <a:lnRef idx="1">
                                <a:schemeClr val="accent1"/>
                              </a:lnRef>
                              <a:fillRef idx="0">
                                <a:schemeClr val="accent1"/>
                              </a:fillRef>
                              <a:effectRef idx="0">
                                <a:schemeClr val="accent1"/>
                              </a:effectRef>
                              <a:fontRef idx="minor">
                                <a:schemeClr val="tx1"/>
                              </a:fontRef>
                            </xdr:style>
                          </xdr:cxnSp>
                        </xdr:grpSp>
                        <xdr:cxnSp macro="">
                          <xdr:nvCxnSpPr>
                            <xdr:cNvPr id="51" name="Connecteur droit 50"/>
                            <xdr:cNvCxnSpPr/>
                          </xdr:nvCxnSpPr>
                          <xdr:spPr>
                            <a:xfrm flipH="1">
                              <a:off x="3104029" y="6653493"/>
                              <a:ext cx="1098177" cy="1100978"/>
                            </a:xfrm>
                            <a:prstGeom prst="line">
                              <a:avLst/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</xdr:cxnSp>
                        <xdr:sp macro="" textlink="">
                          <xdr:nvSpPr>
                            <xdr:cNvPr id="52" name="Arc 51"/>
                            <xdr:cNvSpPr/>
                          </xdr:nvSpPr>
                          <xdr:spPr>
                            <a:xfrm>
                              <a:off x="5976096" y="4114239"/>
                              <a:ext cx="1238250" cy="1209676"/>
                            </a:xfrm>
                            <a:prstGeom prst="arc">
                              <a:avLst>
                                <a:gd name="adj1" fmla="val 13107060"/>
                                <a:gd name="adj2" fmla="val 7609513"/>
                              </a:avLst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  <xdr:txBody>
                            <a:bodyPr vertOverflow="clip" horzOverflow="clip" rtlCol="0" anchor="t"/>
                            <a:lstStyle/>
                            <a:p>
                              <a:pPr algn="l"/>
                              <a:endParaRPr lang="fr-FR" sz="1100"/>
                            </a:p>
                          </xdr:txBody>
                        </xdr:sp>
                        <xdr:cxnSp macro="">
                          <xdr:nvCxnSpPr>
                            <xdr:cNvPr id="53" name="Connecteur droit 52"/>
                            <xdr:cNvCxnSpPr/>
                          </xdr:nvCxnSpPr>
                          <xdr:spPr>
                            <a:xfrm flipH="1">
                              <a:off x="4188199" y="4303059"/>
                              <a:ext cx="1952625" cy="2364442"/>
                            </a:xfrm>
                            <a:prstGeom prst="line">
                              <a:avLst/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</xdr:cxnSp>
                      </xdr:grpSp>
                      <xdr:grpSp>
                        <xdr:nvGrpSpPr>
                          <xdr:cNvPr id="32" name="Groupe 31"/>
                          <xdr:cNvGrpSpPr/>
                        </xdr:nvGrpSpPr>
                        <xdr:grpSpPr>
                          <a:xfrm>
                            <a:off x="7407088" y="1591235"/>
                            <a:ext cx="784412" cy="4975412"/>
                            <a:chOff x="7407088" y="1591235"/>
                            <a:chExt cx="784412" cy="4975412"/>
                          </a:xfrm>
                        </xdr:grpSpPr>
                        <xdr:cxnSp macro="">
                          <xdr:nvCxnSpPr>
                            <xdr:cNvPr id="47" name="Connecteur droit 46"/>
                            <xdr:cNvCxnSpPr/>
                          </xdr:nvCxnSpPr>
                          <xdr:spPr>
                            <a:xfrm flipV="1">
                              <a:off x="7407088" y="1591235"/>
                              <a:ext cx="784412" cy="1154207"/>
                            </a:xfrm>
                            <a:prstGeom prst="line">
                              <a:avLst/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</xdr:cxnSp>
                        <xdr:cxnSp macro="">
                          <xdr:nvCxnSpPr>
                            <xdr:cNvPr id="48" name="Connecteur droit 47"/>
                            <xdr:cNvCxnSpPr/>
                          </xdr:nvCxnSpPr>
                          <xdr:spPr>
                            <a:xfrm flipH="1" flipV="1">
                              <a:off x="7572938" y="5949203"/>
                              <a:ext cx="428062" cy="617444"/>
                            </a:xfrm>
                            <a:prstGeom prst="line">
                              <a:avLst/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</xdr:cxnSp>
                        <xdr:cxnSp macro="">
                          <xdr:nvCxnSpPr>
                            <xdr:cNvPr id="49" name="Connecteur droit 48"/>
                            <xdr:cNvCxnSpPr/>
                          </xdr:nvCxnSpPr>
                          <xdr:spPr>
                            <a:xfrm>
                              <a:off x="7418294" y="2711823"/>
                              <a:ext cx="168088" cy="3283324"/>
                            </a:xfrm>
                            <a:prstGeom prst="line">
                              <a:avLst/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</xdr:cxnSp>
                      </xdr:grpSp>
                      <xdr:cxnSp macro="">
                        <xdr:nvCxnSpPr>
                          <xdr:cNvPr id="33" name="Connecteur droit 32"/>
                          <xdr:cNvCxnSpPr/>
                        </xdr:nvCxnSpPr>
                        <xdr:spPr>
                          <a:xfrm flipH="1">
                            <a:off x="493348" y="-45258"/>
                            <a:ext cx="8866909" cy="10818046"/>
                          </a:xfrm>
                          <a:prstGeom prst="line">
                            <a:avLst/>
                          </a:prstGeom>
                          <a:ln w="304800">
                            <a:solidFill>
                              <a:schemeClr val="tx2">
                                <a:lumMod val="50000"/>
                              </a:schemeClr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cxnSp macro="">
                        <xdr:nvCxnSpPr>
                          <xdr:cNvPr id="34" name="Connecteur droit 33"/>
                          <xdr:cNvCxnSpPr/>
                        </xdr:nvCxnSpPr>
                        <xdr:spPr>
                          <a:xfrm flipH="1">
                            <a:off x="233576" y="-252965"/>
                            <a:ext cx="8849590" cy="10818047"/>
                          </a:xfrm>
                          <a:prstGeom prst="line">
                            <a:avLst/>
                          </a:prstGeom>
                          <a:ln w="304800">
                            <a:solidFill>
                              <a:schemeClr val="tx2">
                                <a:lumMod val="50000"/>
                              </a:schemeClr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cxnSp macro="">
                        <xdr:nvCxnSpPr>
                          <xdr:cNvPr id="35" name="Connecteur droit 34"/>
                          <xdr:cNvCxnSpPr/>
                        </xdr:nvCxnSpPr>
                        <xdr:spPr>
                          <a:xfrm>
                            <a:off x="-3126126" y="-1222255"/>
                            <a:ext cx="15284507" cy="11646393"/>
                          </a:xfrm>
                          <a:prstGeom prst="line">
                            <a:avLst/>
                          </a:prstGeom>
                          <a:ln w="304800">
                            <a:solidFill>
                              <a:schemeClr val="tx2">
                                <a:lumMod val="75000"/>
                              </a:schemeClr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sp macro="" textlink="">
                        <xdr:nvSpPr>
                          <xdr:cNvPr id="36" name="Arc 35"/>
                          <xdr:cNvSpPr/>
                        </xdr:nvSpPr>
                        <xdr:spPr>
                          <a:xfrm>
                            <a:off x="3098987" y="4453219"/>
                            <a:ext cx="1238250" cy="1209676"/>
                          </a:xfrm>
                          <a:prstGeom prst="arc">
                            <a:avLst>
                              <a:gd name="adj1" fmla="val 3587860"/>
                              <a:gd name="adj2" fmla="val 19272203"/>
                            </a:avLst>
                          </a:prstGeom>
                          <a:ln w="152400">
                            <a:solidFill>
                              <a:schemeClr val="accent1">
                                <a:lumMod val="75000"/>
                              </a:schemeClr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fr-FR" sz="1100"/>
                          </a:p>
                        </xdr:txBody>
                      </xdr:sp>
                      <xdr:grpSp>
                        <xdr:nvGrpSpPr>
                          <xdr:cNvPr id="37" name="Groupe 36"/>
                          <xdr:cNvGrpSpPr/>
                        </xdr:nvGrpSpPr>
                        <xdr:grpSpPr>
                          <a:xfrm>
                            <a:off x="2655794" y="2667000"/>
                            <a:ext cx="6779559" cy="5210735"/>
                            <a:chOff x="2655794" y="2667000"/>
                            <a:chExt cx="6779559" cy="5210735"/>
                          </a:xfrm>
                        </xdr:grpSpPr>
                        <xdr:cxnSp macro="">
                          <xdr:nvCxnSpPr>
                            <xdr:cNvPr id="44" name="Connecteur droit 43"/>
                            <xdr:cNvCxnSpPr/>
                          </xdr:nvCxnSpPr>
                          <xdr:spPr>
                            <a:xfrm>
                              <a:off x="8538882" y="6981264"/>
                              <a:ext cx="896471" cy="896471"/>
                            </a:xfrm>
                            <a:prstGeom prst="line">
                              <a:avLst/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</xdr:cxnSp>
                        <xdr:cxnSp macro="">
                          <xdr:nvCxnSpPr>
                            <xdr:cNvPr id="45" name="Connecteur droit 44"/>
                            <xdr:cNvCxnSpPr/>
                          </xdr:nvCxnSpPr>
                          <xdr:spPr>
                            <a:xfrm>
                              <a:off x="2655794" y="2667000"/>
                              <a:ext cx="1321174" cy="798977"/>
                            </a:xfrm>
                            <a:prstGeom prst="line">
                              <a:avLst/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</xdr:cxnSp>
                        <xdr:cxnSp macro="">
                          <xdr:nvCxnSpPr>
                            <xdr:cNvPr id="46" name="Connecteur droit 45"/>
                            <xdr:cNvCxnSpPr/>
                          </xdr:nvCxnSpPr>
                          <xdr:spPr>
                            <a:xfrm>
                              <a:off x="3910853" y="3417794"/>
                              <a:ext cx="4706471" cy="3630706"/>
                            </a:xfrm>
                            <a:prstGeom prst="line">
                              <a:avLst/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</xdr:cxnSp>
                      </xdr:grpSp>
                      <xdr:cxnSp macro="">
                        <xdr:nvCxnSpPr>
                          <xdr:cNvPr id="38" name="Connecteur droit 37"/>
                          <xdr:cNvCxnSpPr/>
                        </xdr:nvCxnSpPr>
                        <xdr:spPr>
                          <a:xfrm flipH="1" flipV="1">
                            <a:off x="-2918308" y="-1481887"/>
                            <a:ext cx="15267189" cy="11647631"/>
                          </a:xfrm>
                          <a:prstGeom prst="line">
                            <a:avLst/>
                          </a:prstGeom>
                          <a:ln w="304800">
                            <a:solidFill>
                              <a:schemeClr val="tx2">
                                <a:lumMod val="75000"/>
                              </a:schemeClr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cxnSp macro="">
                        <xdr:nvCxnSpPr>
                          <xdr:cNvPr id="39" name="Connecteur droit 38"/>
                          <xdr:cNvCxnSpPr/>
                        </xdr:nvCxnSpPr>
                        <xdr:spPr>
                          <a:xfrm>
                            <a:off x="4095749" y="4594683"/>
                            <a:ext cx="1567330" cy="1210051"/>
                          </a:xfrm>
                          <a:prstGeom prst="line">
                            <a:avLst/>
                          </a:prstGeom>
                          <a:ln w="152400">
                            <a:solidFill>
                              <a:schemeClr val="accent1">
                                <a:lumMod val="75000"/>
                              </a:schemeClr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grpSp>
                        <xdr:nvGrpSpPr>
                          <xdr:cNvPr id="40" name="Groupe 39"/>
                          <xdr:cNvGrpSpPr/>
                        </xdr:nvGrpSpPr>
                        <xdr:grpSpPr>
                          <a:xfrm>
                            <a:off x="1669676" y="3160059"/>
                            <a:ext cx="1262907" cy="4013381"/>
                            <a:chOff x="1669676" y="3160059"/>
                            <a:chExt cx="1262907" cy="4013381"/>
                          </a:xfrm>
                        </xdr:grpSpPr>
                        <xdr:cxnSp macro="">
                          <xdr:nvCxnSpPr>
                            <xdr:cNvPr id="41" name="Connecteur droit 40"/>
                            <xdr:cNvCxnSpPr/>
                          </xdr:nvCxnSpPr>
                          <xdr:spPr>
                            <a:xfrm>
                              <a:off x="2568281" y="3539268"/>
                              <a:ext cx="356962" cy="3100692"/>
                            </a:xfrm>
                            <a:prstGeom prst="line">
                              <a:avLst/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</xdr:cxnSp>
                        <xdr:sp macro="" textlink="">
                          <xdr:nvSpPr>
                            <xdr:cNvPr id="42" name="Arc 41"/>
                            <xdr:cNvSpPr/>
                          </xdr:nvSpPr>
                          <xdr:spPr>
                            <a:xfrm>
                              <a:off x="2018183" y="6259040"/>
                              <a:ext cx="914400" cy="914400"/>
                            </a:xfrm>
                            <a:prstGeom prst="arc">
                              <a:avLst>
                                <a:gd name="adj1" fmla="val 20809919"/>
                                <a:gd name="adj2" fmla="val 1965965"/>
                              </a:avLst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  <xdr:txBody>
                            <a:bodyPr vertOverflow="clip" horzOverflow="clip" rtlCol="0" anchor="t"/>
                            <a:lstStyle/>
                            <a:p>
                              <a:pPr algn="l"/>
                              <a:endParaRPr lang="fr-FR" sz="1100"/>
                            </a:p>
                          </xdr:txBody>
                        </xdr:sp>
                        <xdr:sp macro="" textlink="">
                          <xdr:nvSpPr>
                            <xdr:cNvPr id="43" name="Arc 42"/>
                            <xdr:cNvSpPr/>
                          </xdr:nvSpPr>
                          <xdr:spPr>
                            <a:xfrm rot="19248997">
                              <a:off x="1669676" y="3160059"/>
                              <a:ext cx="914400" cy="914400"/>
                            </a:xfrm>
                            <a:prstGeom prst="arc">
                              <a:avLst>
                                <a:gd name="adj1" fmla="val 20809919"/>
                                <a:gd name="adj2" fmla="val 1965965"/>
                              </a:avLst>
                            </a:prstGeom>
                            <a:ln w="152400">
                              <a:solidFill>
                                <a:schemeClr val="accent1">
                                  <a:lumMod val="75000"/>
                                </a:schemeClr>
                              </a:solidFill>
                            </a:ln>
                          </xdr:spPr>
                          <xdr:style>
                            <a:lnRef idx="1">
                              <a:schemeClr val="accent1"/>
                            </a:lnRef>
                            <a:fillRef idx="0">
                              <a:schemeClr val="accent1"/>
                            </a:fillRef>
                            <a:effectRef idx="0">
                              <a:schemeClr val="accent1"/>
                            </a:effectRef>
                            <a:fontRef idx="minor">
                              <a:schemeClr val="tx1"/>
                            </a:fontRef>
                          </xdr:style>
                          <xdr:txBody>
                            <a:bodyPr vertOverflow="clip" horzOverflow="clip" rtlCol="0" anchor="t"/>
                            <a:lstStyle/>
                            <a:p>
                              <a:pPr algn="l"/>
                              <a:endParaRPr lang="fr-FR" sz="1100"/>
                            </a:p>
                          </xdr:txBody>
                        </xdr:sp>
                      </xdr:grpSp>
                    </xdr:grpSp>
                    <xdr:sp macro="" textlink="">
                      <xdr:nvSpPr>
                        <xdr:cNvPr id="25" name="Pentagone 24"/>
                        <xdr:cNvSpPr/>
                      </xdr:nvSpPr>
                      <xdr:spPr>
                        <a:xfrm rot="9847421" flipV="1">
                          <a:off x="10963725" y="8857278"/>
                          <a:ext cx="957412" cy="411954"/>
                        </a:xfrm>
                        <a:prstGeom prst="homePlate">
                          <a:avLst/>
                        </a:prstGeom>
                        <a:solidFill>
                          <a:srgbClr val="FF0000"/>
                        </a:solidFill>
                        <a:ln>
                          <a:noFill/>
                        </a:ln>
                      </xdr:spPr>
                      <xdr:style>
                        <a:lnRef idx="2">
                          <a:schemeClr val="accent1">
                            <a:shade val="50000"/>
                          </a:schemeClr>
                        </a:lnRef>
                        <a:fillRef idx="1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lt1"/>
                        </a:fontRef>
                      </xdr:style>
                      <xdr:txBody>
                        <a:bodyPr vertOverflow="clip" horzOverflow="clip" vert="horz" rtlCol="0" anchor="ctr" anchorCtr="0"/>
                        <a:lstStyle/>
                        <a:p>
                          <a:pPr algn="ctr"/>
                          <a:r>
                            <a:rPr lang="fr-FR" sz="1400" b="1" u="sng">
                              <a:solidFill>
                                <a:srgbClr val="FFFF00"/>
                              </a:solidFill>
                              <a:latin typeface="Arial Narrow" pitchFamily="34" charset="0"/>
                            </a:rPr>
                            <a:t>A85 S2</a:t>
                          </a:r>
                        </a:p>
                      </xdr:txBody>
                    </xdr:sp>
                    <xdr:sp macro="" textlink="">
                      <xdr:nvSpPr>
                        <xdr:cNvPr id="26" name="Pentagone 25"/>
                        <xdr:cNvSpPr/>
                      </xdr:nvSpPr>
                      <xdr:spPr>
                        <a:xfrm rot="10800000" flipH="1" flipV="1">
                          <a:off x="7722925" y="92453"/>
                          <a:ext cx="951234" cy="413436"/>
                        </a:xfrm>
                        <a:prstGeom prst="homePlate">
                          <a:avLst/>
                        </a:prstGeom>
                        <a:solidFill>
                          <a:srgbClr val="FF0000"/>
                        </a:solidFill>
                        <a:ln>
                          <a:noFill/>
                        </a:ln>
                      </xdr:spPr>
                      <xdr:style>
                        <a:lnRef idx="2">
                          <a:schemeClr val="accent1">
                            <a:shade val="50000"/>
                          </a:schemeClr>
                        </a:lnRef>
                        <a:fillRef idx="1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lt1"/>
                        </a:fontRef>
                      </xdr:style>
                      <xdr:txBody>
                        <a:bodyPr vertOverflow="clip" horzOverflow="clip" vert="horz" rtlCol="0" anchor="ctr" anchorCtr="0"/>
                        <a:lstStyle/>
                        <a:p>
                          <a:pPr algn="ctr"/>
                          <a:r>
                            <a:rPr lang="fr-FR" sz="1400" b="1" u="sng">
                              <a:solidFill>
                                <a:srgbClr val="FFFF00"/>
                              </a:solidFill>
                              <a:latin typeface="Arial Narrow" pitchFamily="34" charset="0"/>
                            </a:rPr>
                            <a:t>A10 S1</a:t>
                          </a:r>
                        </a:p>
                      </xdr:txBody>
                    </xdr:sp>
                    <xdr:sp macro="" textlink="">
                      <xdr:nvSpPr>
                        <xdr:cNvPr id="27" name="Pentagone 26"/>
                        <xdr:cNvSpPr/>
                      </xdr:nvSpPr>
                      <xdr:spPr>
                        <a:xfrm rot="10411947" flipV="1">
                          <a:off x="1279821" y="9879469"/>
                          <a:ext cx="1090678" cy="413436"/>
                        </a:xfrm>
                        <a:prstGeom prst="homePlate">
                          <a:avLst/>
                        </a:prstGeom>
                        <a:solidFill>
                          <a:srgbClr val="FF0000"/>
                        </a:solidFill>
                        <a:ln>
                          <a:noFill/>
                        </a:ln>
                      </xdr:spPr>
                      <xdr:style>
                        <a:lnRef idx="2">
                          <a:schemeClr val="accent1">
                            <a:shade val="50000"/>
                          </a:schemeClr>
                        </a:lnRef>
                        <a:fillRef idx="1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lt1"/>
                        </a:fontRef>
                      </xdr:style>
                      <xdr:txBody>
                        <a:bodyPr vertOverflow="clip" horzOverflow="clip" rtlCol="0" anchor="ctr" anchorCtr="0"/>
                        <a:lstStyle/>
                        <a:p>
                          <a:pPr algn="ctr"/>
                          <a:r>
                            <a:rPr lang="fr-FR" sz="1400" b="1" u="sng">
                              <a:solidFill>
                                <a:srgbClr val="FFFF00"/>
                              </a:solidFill>
                              <a:latin typeface="Arial Narrow" pitchFamily="34" charset="0"/>
                            </a:rPr>
                            <a:t>A10 S2</a:t>
                          </a:r>
                        </a:p>
                      </xdr:txBody>
                    </xdr:sp>
                    <xdr:sp macro="" textlink="">
                      <xdr:nvSpPr>
                        <xdr:cNvPr id="28" name="Pentagone 27"/>
                        <xdr:cNvSpPr/>
                      </xdr:nvSpPr>
                      <xdr:spPr>
                        <a:xfrm rot="20599334">
                          <a:off x="1007478" y="2611957"/>
                          <a:ext cx="981740" cy="373531"/>
                        </a:xfrm>
                        <a:prstGeom prst="homePlate">
                          <a:avLst/>
                        </a:prstGeom>
                        <a:solidFill>
                          <a:srgbClr val="FF0000"/>
                        </a:solidFill>
                        <a:ln>
                          <a:noFill/>
                        </a:ln>
                      </xdr:spPr>
                      <xdr:style>
                        <a:lnRef idx="2">
                          <a:schemeClr val="accent1">
                            <a:shade val="50000"/>
                          </a:schemeClr>
                        </a:lnRef>
                        <a:fillRef idx="1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lt1"/>
                        </a:fontRef>
                      </xdr:style>
                      <xdr:txBody>
                        <a:bodyPr vertOverflow="clip" horzOverflow="clip" rtlCol="0" anchor="ctr" anchorCtr="0"/>
                        <a:lstStyle/>
                        <a:p>
                          <a:pPr algn="ctr"/>
                          <a:r>
                            <a:rPr lang="fr-FR" sz="1400" b="1" u="sng">
                              <a:solidFill>
                                <a:srgbClr val="FFFF00"/>
                              </a:solidFill>
                              <a:latin typeface="Arial Narrow" pitchFamily="34" charset="0"/>
                            </a:rPr>
                            <a:t>A85 S1</a:t>
                          </a:r>
                        </a:p>
                      </xdr:txBody>
                    </xdr:sp>
                  </xdr:grpSp>
                  <xdr:sp macro="" textlink="">
                    <xdr:nvSpPr>
                      <xdr:cNvPr id="19" name="Ellipse 18"/>
                      <xdr:cNvSpPr/>
                    </xdr:nvSpPr>
                    <xdr:spPr>
                      <a:xfrm rot="18364076">
                        <a:off x="11900128" y="10612653"/>
                        <a:ext cx="1205056" cy="502043"/>
                      </a:xfrm>
                      <a:prstGeom prst="ellipse">
                        <a:avLst/>
                      </a:prstGeom>
                      <a:solidFill>
                        <a:srgbClr val="00B050"/>
                      </a:solidFill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vertOverflow="clip" horzOverflow="clip" rtlCol="0" anchor="t"/>
                      <a:lstStyle/>
                      <a:p>
                        <a:pPr algn="l"/>
                        <a:endParaRPr lang="fr-FR" sz="1100"/>
                      </a:p>
                    </xdr:txBody>
                  </xdr:sp>
                  <xdr:cxnSp macro="">
                    <xdr:nvCxnSpPr>
                      <xdr:cNvPr id="20" name="Connecteur droit avec flèche 19"/>
                      <xdr:cNvCxnSpPr/>
                    </xdr:nvCxnSpPr>
                    <xdr:spPr>
                      <a:xfrm flipV="1">
                        <a:off x="2222694" y="9055754"/>
                        <a:ext cx="537956" cy="715663"/>
                      </a:xfrm>
                      <a:prstGeom prst="straightConnector1">
                        <a:avLst/>
                      </a:prstGeom>
                      <a:ln w="127000">
                        <a:solidFill>
                          <a:srgbClr val="C00000"/>
                        </a:solidFill>
                        <a:tailEnd type="arrow"/>
                      </a:ln>
                    </xdr:spPr>
                    <xdr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xdr:style>
                  </xdr:cxnSp>
                  <xdr:cxnSp macro="">
                    <xdr:nvCxnSpPr>
                      <xdr:cNvPr id="21" name="Connecteur droit avec flèche 20"/>
                      <xdr:cNvCxnSpPr/>
                    </xdr:nvCxnSpPr>
                    <xdr:spPr>
                      <a:xfrm flipV="1">
                        <a:off x="7014882" y="6111312"/>
                        <a:ext cx="623454" cy="40016"/>
                      </a:xfrm>
                      <a:prstGeom prst="straightConnector1">
                        <a:avLst/>
                      </a:prstGeom>
                      <a:ln w="63500">
                        <a:solidFill>
                          <a:srgbClr val="C00000"/>
                        </a:solidFill>
                        <a:tailEnd type="arrow"/>
                      </a:ln>
                    </xdr:spPr>
                    <xdr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xdr:style>
                  </xdr:cxnSp>
                  <xdr:cxnSp macro="">
                    <xdr:nvCxnSpPr>
                      <xdr:cNvPr id="23" name="Connecteur droit avec flèche 22"/>
                      <xdr:cNvCxnSpPr/>
                    </xdr:nvCxnSpPr>
                    <xdr:spPr>
                      <a:xfrm flipH="1" flipV="1">
                        <a:off x="2943871" y="4049088"/>
                        <a:ext cx="280802" cy="864122"/>
                      </a:xfrm>
                      <a:prstGeom prst="straightConnector1">
                        <a:avLst/>
                      </a:prstGeom>
                      <a:ln w="63500">
                        <a:solidFill>
                          <a:srgbClr val="C00000"/>
                        </a:solidFill>
                        <a:tailEnd type="arrow"/>
                      </a:ln>
                    </xdr:spPr>
                    <xdr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xdr:style>
                  </xdr:cxnSp>
                </xdr:grpSp>
                <xdr:cxnSp macro="">
                  <xdr:nvCxnSpPr>
                    <xdr:cNvPr id="61" name="Connecteur droit avec flèche 60"/>
                    <xdr:cNvCxnSpPr/>
                  </xdr:nvCxnSpPr>
                  <xdr:spPr>
                    <a:xfrm flipV="1">
                      <a:off x="7402286" y="7565572"/>
                      <a:ext cx="789214" cy="966107"/>
                    </a:xfrm>
                    <a:prstGeom prst="straightConnector1">
                      <a:avLst/>
                    </a:prstGeom>
                    <a:ln w="63500">
                      <a:solidFill>
                        <a:srgbClr val="C00000"/>
                      </a:solidFill>
                      <a:tailEnd type="arrow"/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  <xdr:cxnSp macro="">
                  <xdr:nvCxnSpPr>
                    <xdr:cNvPr id="62" name="Connecteur droit avec flèche 61"/>
                    <xdr:cNvCxnSpPr/>
                  </xdr:nvCxnSpPr>
                  <xdr:spPr>
                    <a:xfrm flipV="1">
                      <a:off x="5925730" y="9266464"/>
                      <a:ext cx="837020" cy="1114765"/>
                    </a:xfrm>
                    <a:prstGeom prst="straightConnector1">
                      <a:avLst/>
                    </a:prstGeom>
                    <a:ln w="63500">
                      <a:solidFill>
                        <a:srgbClr val="C00000"/>
                      </a:solidFill>
                      <a:tailEnd type="arrow"/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  <xdr:cxnSp macro="">
                  <xdr:nvCxnSpPr>
                    <xdr:cNvPr id="63" name="Connecteur droit avec flèche 62"/>
                    <xdr:cNvCxnSpPr/>
                  </xdr:nvCxnSpPr>
                  <xdr:spPr>
                    <a:xfrm>
                      <a:off x="12048946" y="9414034"/>
                      <a:ext cx="605117" cy="459442"/>
                    </a:xfrm>
                    <a:prstGeom prst="straightConnector1">
                      <a:avLst/>
                    </a:prstGeom>
                    <a:ln w="127000">
                      <a:solidFill>
                        <a:srgbClr val="C00000"/>
                      </a:solidFill>
                      <a:tailEnd type="arrow"/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  <xdr:cxnSp macro="">
                  <xdr:nvCxnSpPr>
                    <xdr:cNvPr id="65" name="Connecteur droit 64"/>
                    <xdr:cNvCxnSpPr/>
                  </xdr:nvCxnSpPr>
                  <xdr:spPr>
                    <a:xfrm>
                      <a:off x="6980464" y="2626179"/>
                      <a:ext cx="6470669" cy="3343230"/>
                    </a:xfrm>
                    <a:prstGeom prst="line">
                      <a:avLst/>
                    </a:prstGeom>
                    <a:ln w="152400">
                      <a:solidFill>
                        <a:schemeClr val="accent1">
                          <a:lumMod val="75000"/>
                        </a:schemeClr>
                      </a:solidFill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  <xdr:cxnSp macro="">
                  <xdr:nvCxnSpPr>
                    <xdr:cNvPr id="66" name="Connecteur droit 65"/>
                    <xdr:cNvCxnSpPr/>
                  </xdr:nvCxnSpPr>
                  <xdr:spPr>
                    <a:xfrm flipV="1">
                      <a:off x="4313464" y="2989530"/>
                      <a:ext cx="1377176" cy="1772970"/>
                    </a:xfrm>
                    <a:prstGeom prst="line">
                      <a:avLst/>
                    </a:prstGeom>
                    <a:ln w="152400">
                      <a:solidFill>
                        <a:schemeClr val="accent1">
                          <a:lumMod val="75000"/>
                        </a:schemeClr>
                      </a:solidFill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  <xdr:sp macro="" textlink="">
                  <xdr:nvSpPr>
                    <xdr:cNvPr id="68" name="Arc 67"/>
                    <xdr:cNvSpPr/>
                  </xdr:nvSpPr>
                  <xdr:spPr>
                    <a:xfrm>
                      <a:off x="5423065" y="2563091"/>
                      <a:ext cx="2337956" cy="2355271"/>
                    </a:xfrm>
                    <a:prstGeom prst="arc">
                      <a:avLst>
                        <a:gd name="adj1" fmla="val 12790612"/>
                        <a:gd name="adj2" fmla="val 17509282"/>
                      </a:avLst>
                    </a:prstGeom>
                    <a:ln w="152400">
                      <a:solidFill>
                        <a:schemeClr val="accent1">
                          <a:lumMod val="75000"/>
                        </a:schemeClr>
                      </a:solidFill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  <xdr:txBody>
                    <a:bodyPr vertOverflow="clip" horzOverflow="clip" rtlCol="0" anchor="t"/>
                    <a:lstStyle/>
                    <a:p>
                      <a:pPr algn="l"/>
                      <a:endParaRPr lang="fr-FR" sz="1100"/>
                    </a:p>
                  </xdr:txBody>
                </xdr:sp>
                <xdr:sp macro="" textlink="">
                  <xdr:nvSpPr>
                    <xdr:cNvPr id="69" name="Arc 68"/>
                    <xdr:cNvSpPr/>
                  </xdr:nvSpPr>
                  <xdr:spPr>
                    <a:xfrm>
                      <a:off x="2237757" y="2837709"/>
                      <a:ext cx="2337956" cy="2355271"/>
                    </a:xfrm>
                    <a:prstGeom prst="arc">
                      <a:avLst>
                        <a:gd name="adj1" fmla="val 2111398"/>
                        <a:gd name="adj2" fmla="val 10252257"/>
                      </a:avLst>
                    </a:prstGeom>
                    <a:ln w="152400">
                      <a:solidFill>
                        <a:schemeClr val="accent1">
                          <a:lumMod val="75000"/>
                        </a:schemeClr>
                      </a:solidFill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  <xdr:txBody>
                    <a:bodyPr vertOverflow="clip" horzOverflow="clip" rtlCol="0" anchor="t"/>
                    <a:lstStyle/>
                    <a:p>
                      <a:pPr algn="l"/>
                      <a:endParaRPr lang="fr-FR" sz="1100"/>
                    </a:p>
                  </xdr:txBody>
                </xdr:sp>
                <xdr:cxnSp macro="">
                  <xdr:nvCxnSpPr>
                    <xdr:cNvPr id="70" name="Connecteur droit avec flèche 69"/>
                    <xdr:cNvCxnSpPr/>
                  </xdr:nvCxnSpPr>
                  <xdr:spPr>
                    <a:xfrm flipV="1">
                      <a:off x="9380269" y="5197929"/>
                      <a:ext cx="784267" cy="909206"/>
                    </a:xfrm>
                    <a:prstGeom prst="straightConnector1">
                      <a:avLst/>
                    </a:prstGeom>
                    <a:ln w="63500">
                      <a:solidFill>
                        <a:srgbClr val="C00000"/>
                      </a:solidFill>
                      <a:tailEnd type="arrow"/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  <xdr:cxnSp macro="">
                  <xdr:nvCxnSpPr>
                    <xdr:cNvPr id="71" name="Connecteur droit avec flèche 70"/>
                    <xdr:cNvCxnSpPr/>
                  </xdr:nvCxnSpPr>
                  <xdr:spPr>
                    <a:xfrm flipH="1">
                      <a:off x="7905750" y="8014607"/>
                      <a:ext cx="993321" cy="1170217"/>
                    </a:xfrm>
                    <a:prstGeom prst="straightConnector1">
                      <a:avLst/>
                    </a:prstGeom>
                    <a:ln w="63500">
                      <a:solidFill>
                        <a:srgbClr val="C00000"/>
                      </a:solidFill>
                      <a:tailEnd type="arrow"/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  <xdr:cxnSp macro="">
                  <xdr:nvCxnSpPr>
                    <xdr:cNvPr id="72" name="Connecteur droit 71"/>
                    <xdr:cNvCxnSpPr/>
                  </xdr:nvCxnSpPr>
                  <xdr:spPr>
                    <a:xfrm>
                      <a:off x="1749162" y="2372597"/>
                      <a:ext cx="517048" cy="1924788"/>
                    </a:xfrm>
                    <a:prstGeom prst="line">
                      <a:avLst/>
                    </a:prstGeom>
                    <a:ln w="152400">
                      <a:solidFill>
                        <a:schemeClr val="accent1">
                          <a:lumMod val="75000"/>
                        </a:schemeClr>
                      </a:solidFill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  <xdr:sp macro="" textlink="">
                  <xdr:nvSpPr>
                    <xdr:cNvPr id="74" name="Arc 73"/>
                    <xdr:cNvSpPr/>
                  </xdr:nvSpPr>
                  <xdr:spPr>
                    <a:xfrm>
                      <a:off x="5279571" y="2412176"/>
                      <a:ext cx="2639785" cy="2559378"/>
                    </a:xfrm>
                    <a:prstGeom prst="arc">
                      <a:avLst>
                        <a:gd name="adj1" fmla="val 13163031"/>
                        <a:gd name="adj2" fmla="val 17509282"/>
                      </a:avLst>
                    </a:prstGeom>
                    <a:ln w="152400">
                      <a:solidFill>
                        <a:schemeClr val="accent1">
                          <a:lumMod val="75000"/>
                        </a:schemeClr>
                      </a:solidFill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  <xdr:txBody>
                    <a:bodyPr vertOverflow="clip" horzOverflow="clip" rtlCol="0" anchor="t"/>
                    <a:lstStyle/>
                    <a:p>
                      <a:pPr algn="l"/>
                      <a:endParaRPr lang="fr-FR" sz="1100"/>
                    </a:p>
                  </xdr:txBody>
                </xdr:sp>
                <xdr:sp macro="" textlink="">
                  <xdr:nvSpPr>
                    <xdr:cNvPr id="76" name="Arc 75"/>
                    <xdr:cNvSpPr/>
                  </xdr:nvSpPr>
                  <xdr:spPr>
                    <a:xfrm>
                      <a:off x="3605893" y="1102179"/>
                      <a:ext cx="2190750" cy="2204357"/>
                    </a:xfrm>
                    <a:prstGeom prst="arc">
                      <a:avLst>
                        <a:gd name="adj1" fmla="val 1860025"/>
                        <a:gd name="adj2" fmla="val 7412780"/>
                      </a:avLst>
                    </a:prstGeom>
                    <a:ln w="152400">
                      <a:solidFill>
                        <a:schemeClr val="accent1">
                          <a:lumMod val="75000"/>
                        </a:schemeClr>
                      </a:solidFill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  <xdr:txBody>
                    <a:bodyPr vertOverflow="clip" horzOverflow="clip" rtlCol="0" anchor="t"/>
                    <a:lstStyle/>
                    <a:p>
                      <a:pPr algn="l"/>
                      <a:endParaRPr lang="fr-FR" sz="1100"/>
                    </a:p>
                  </xdr:txBody>
                </xdr:sp>
                <xdr:cxnSp macro="">
                  <xdr:nvCxnSpPr>
                    <xdr:cNvPr id="86" name="Connecteur droit avec flèche 85"/>
                    <xdr:cNvCxnSpPr/>
                  </xdr:nvCxnSpPr>
                  <xdr:spPr>
                    <a:xfrm flipH="1" flipV="1">
                      <a:off x="9252857" y="5442858"/>
                      <a:ext cx="163286" cy="639535"/>
                    </a:xfrm>
                    <a:prstGeom prst="straightConnector1">
                      <a:avLst/>
                    </a:prstGeom>
                    <a:ln w="63500">
                      <a:solidFill>
                        <a:srgbClr val="C00000"/>
                      </a:solidFill>
                      <a:tailEnd type="arrow"/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  <xdr:cxnSp macro="">
                  <xdr:nvCxnSpPr>
                    <xdr:cNvPr id="89" name="Connecteur droit avec flèche 88"/>
                    <xdr:cNvCxnSpPr/>
                  </xdr:nvCxnSpPr>
                  <xdr:spPr>
                    <a:xfrm>
                      <a:off x="8218714" y="6218465"/>
                      <a:ext cx="938893" cy="721178"/>
                    </a:xfrm>
                    <a:prstGeom prst="straightConnector1">
                      <a:avLst/>
                    </a:prstGeom>
                    <a:ln w="63500">
                      <a:solidFill>
                        <a:srgbClr val="C00000"/>
                      </a:solidFill>
                      <a:tailEnd type="arrow"/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  <xdr:cxnSp macro="">
                  <xdr:nvCxnSpPr>
                    <xdr:cNvPr id="92" name="Connecteur droit avec flèche 91"/>
                    <xdr:cNvCxnSpPr/>
                  </xdr:nvCxnSpPr>
                  <xdr:spPr>
                    <a:xfrm>
                      <a:off x="10164535" y="7756072"/>
                      <a:ext cx="938893" cy="721178"/>
                    </a:xfrm>
                    <a:prstGeom prst="straightConnector1">
                      <a:avLst/>
                    </a:prstGeom>
                    <a:ln w="63500">
                      <a:solidFill>
                        <a:srgbClr val="C00000"/>
                      </a:solidFill>
                      <a:tailEnd type="arrow"/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  <xdr:cxnSp macro="">
                  <xdr:nvCxnSpPr>
                    <xdr:cNvPr id="93" name="Connecteur droit avec flèche 92"/>
                    <xdr:cNvCxnSpPr/>
                  </xdr:nvCxnSpPr>
                  <xdr:spPr>
                    <a:xfrm flipV="1">
                      <a:off x="11021786" y="3456214"/>
                      <a:ext cx="857250" cy="816429"/>
                    </a:xfrm>
                    <a:prstGeom prst="straightConnector1">
                      <a:avLst/>
                    </a:prstGeom>
                    <a:ln w="127000">
                      <a:solidFill>
                        <a:srgbClr val="C00000"/>
                      </a:solidFill>
                      <a:tailEnd type="arrow"/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</xdr:grpSp>
            </xdr:grpSp>
            <xdr:sp macro="" textlink="">
              <xdr:nvSpPr>
                <xdr:cNvPr id="67" name="Ellipse 66"/>
                <xdr:cNvSpPr/>
              </xdr:nvSpPr>
              <xdr:spPr>
                <a:xfrm rot="2065499">
                  <a:off x="7602536" y="2327555"/>
                  <a:ext cx="597937" cy="1293329"/>
                </a:xfrm>
                <a:prstGeom prst="ellipse">
                  <a:avLst/>
                </a:prstGeom>
                <a:solidFill>
                  <a:srgbClr val="00B050"/>
                </a:solidFill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fr-FR" sz="1100"/>
                </a:p>
              </xdr:txBody>
            </xdr:sp>
          </xdr:grpSp>
        </xdr:grpSp>
      </xdr:grpSp>
    </xdr:grpSp>
    <xdr:clientData/>
  </xdr:twoCellAnchor>
  <xdr:twoCellAnchor>
    <xdr:from>
      <xdr:col>11</xdr:col>
      <xdr:colOff>415637</xdr:colOff>
      <xdr:row>55</xdr:row>
      <xdr:rowOff>155863</xdr:rowOff>
    </xdr:from>
    <xdr:to>
      <xdr:col>12</xdr:col>
      <xdr:colOff>242455</xdr:colOff>
      <xdr:row>59</xdr:row>
      <xdr:rowOff>103909</xdr:rowOff>
    </xdr:to>
    <xdr:cxnSp macro="">
      <xdr:nvCxnSpPr>
        <xdr:cNvPr id="96" name="Connecteur droit avec flèche 95"/>
        <xdr:cNvCxnSpPr/>
      </xdr:nvCxnSpPr>
      <xdr:spPr>
        <a:xfrm flipH="1">
          <a:off x="8797637" y="10633363"/>
          <a:ext cx="588818" cy="710046"/>
        </a:xfrm>
        <a:prstGeom prst="straightConnector1">
          <a:avLst/>
        </a:prstGeom>
        <a:ln w="127000"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460772</xdr:colOff>
      <xdr:row>63</xdr:row>
      <xdr:rowOff>19210</xdr:rowOff>
    </xdr:from>
    <xdr:to>
      <xdr:col>9</xdr:col>
      <xdr:colOff>443217</xdr:colOff>
      <xdr:row>69</xdr:row>
      <xdr:rowOff>117202</xdr:rowOff>
    </xdr:to>
    <xdr:pic>
      <xdr:nvPicPr>
        <xdr:cNvPr id="88" name="il_fi" descr="http://www.renders-graphiques.fr/image/upload/normal/ford_voiture_5.png" title="0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7834223" flipH="1">
          <a:off x="6308499" y="12268983"/>
          <a:ext cx="1240992" cy="7444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258536</xdr:colOff>
      <xdr:row>13</xdr:row>
      <xdr:rowOff>176893</xdr:rowOff>
    </xdr:from>
    <xdr:to>
      <xdr:col>5</xdr:col>
      <xdr:colOff>395845</xdr:colOff>
      <xdr:row>16</xdr:row>
      <xdr:rowOff>155866</xdr:rowOff>
    </xdr:to>
    <xdr:cxnSp macro="">
      <xdr:nvCxnSpPr>
        <xdr:cNvPr id="121" name="Connecteur droit 120"/>
        <xdr:cNvCxnSpPr/>
      </xdr:nvCxnSpPr>
      <xdr:spPr>
        <a:xfrm>
          <a:off x="3306536" y="2653393"/>
          <a:ext cx="899309" cy="550473"/>
        </a:xfrm>
        <a:prstGeom prst="line">
          <a:avLst/>
        </a:prstGeom>
        <a:ln w="152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258536</xdr:colOff>
      <xdr:row>2</xdr:row>
      <xdr:rowOff>95250</xdr:rowOff>
    </xdr:from>
    <xdr:to>
      <xdr:col>15</xdr:col>
      <xdr:colOff>639536</xdr:colOff>
      <xdr:row>20</xdr:row>
      <xdr:rowOff>176893</xdr:rowOff>
    </xdr:to>
    <xdr:sp macro="" textlink="">
      <xdr:nvSpPr>
        <xdr:cNvPr id="104" name="Arc 103"/>
        <xdr:cNvSpPr/>
      </xdr:nvSpPr>
      <xdr:spPr>
        <a:xfrm>
          <a:off x="8640536" y="476250"/>
          <a:ext cx="3429000" cy="3510643"/>
        </a:xfrm>
        <a:prstGeom prst="arc">
          <a:avLst>
            <a:gd name="adj1" fmla="val 2610416"/>
            <a:gd name="adj2" fmla="val 7412780"/>
          </a:avLst>
        </a:prstGeom>
        <a:ln w="152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13607</xdr:colOff>
      <xdr:row>14</xdr:row>
      <xdr:rowOff>0</xdr:rowOff>
    </xdr:from>
    <xdr:to>
      <xdr:col>16</xdr:col>
      <xdr:colOff>122464</xdr:colOff>
      <xdr:row>18</xdr:row>
      <xdr:rowOff>163286</xdr:rowOff>
    </xdr:to>
    <xdr:cxnSp macro="">
      <xdr:nvCxnSpPr>
        <xdr:cNvPr id="112" name="Connecteur droit 111"/>
        <xdr:cNvCxnSpPr/>
      </xdr:nvCxnSpPr>
      <xdr:spPr>
        <a:xfrm flipV="1">
          <a:off x="11443607" y="2667000"/>
          <a:ext cx="870857" cy="925286"/>
        </a:xfrm>
        <a:prstGeom prst="line">
          <a:avLst/>
        </a:prstGeom>
        <a:ln w="152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95250</xdr:colOff>
      <xdr:row>12</xdr:row>
      <xdr:rowOff>149679</xdr:rowOff>
    </xdr:from>
    <xdr:to>
      <xdr:col>12</xdr:col>
      <xdr:colOff>285750</xdr:colOff>
      <xdr:row>19</xdr:row>
      <xdr:rowOff>95255</xdr:rowOff>
    </xdr:to>
    <xdr:cxnSp macro="">
      <xdr:nvCxnSpPr>
        <xdr:cNvPr id="107" name="Connecteur droit 106"/>
        <xdr:cNvCxnSpPr/>
      </xdr:nvCxnSpPr>
      <xdr:spPr>
        <a:xfrm flipH="1" flipV="1">
          <a:off x="6953250" y="2435679"/>
          <a:ext cx="2476500" cy="1279076"/>
        </a:xfrm>
        <a:prstGeom prst="line">
          <a:avLst/>
        </a:prstGeom>
        <a:ln w="152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640772</xdr:colOff>
      <xdr:row>28</xdr:row>
      <xdr:rowOff>138547</xdr:rowOff>
    </xdr:from>
    <xdr:to>
      <xdr:col>17</xdr:col>
      <xdr:colOff>692728</xdr:colOff>
      <xdr:row>41</xdr:row>
      <xdr:rowOff>17318</xdr:rowOff>
    </xdr:to>
    <xdr:sp macro="" textlink="">
      <xdr:nvSpPr>
        <xdr:cNvPr id="70" name="Arc 69"/>
        <xdr:cNvSpPr/>
      </xdr:nvSpPr>
      <xdr:spPr>
        <a:xfrm>
          <a:off x="11308772" y="5472547"/>
          <a:ext cx="2337956" cy="2355271"/>
        </a:xfrm>
        <a:prstGeom prst="arc">
          <a:avLst>
            <a:gd name="adj1" fmla="val 19184997"/>
            <a:gd name="adj2" fmla="val 10518260"/>
          </a:avLst>
        </a:prstGeom>
        <a:ln w="152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123825</xdr:colOff>
      <xdr:row>0</xdr:row>
      <xdr:rowOff>114300</xdr:rowOff>
    </xdr:from>
    <xdr:to>
      <xdr:col>9</xdr:col>
      <xdr:colOff>639294</xdr:colOff>
      <xdr:row>20</xdr:row>
      <xdr:rowOff>159124</xdr:rowOff>
    </xdr:to>
    <xdr:grpSp>
      <xdr:nvGrpSpPr>
        <xdr:cNvPr id="2" name="Groupe 1"/>
        <xdr:cNvGrpSpPr/>
      </xdr:nvGrpSpPr>
      <xdr:grpSpPr>
        <a:xfrm>
          <a:off x="123825" y="114300"/>
          <a:ext cx="7373469" cy="3854824"/>
          <a:chOff x="123265" y="190500"/>
          <a:chExt cx="7373469" cy="3854824"/>
        </a:xfrm>
      </xdr:grpSpPr>
      <xdr:pic>
        <xdr:nvPicPr>
          <xdr:cNvPr id="3" name="Picture 52" descr="logo-VINCI-Autoroutes_medium"/>
          <xdr:cNvPicPr>
            <a:picLocks noChangeAspect="1" noChangeArrowheads="1"/>
          </xdr:cNvPicPr>
        </xdr:nvPicPr>
        <xdr:blipFill>
          <a:blip xmlns:r="http://schemas.openxmlformats.org/officeDocument/2006/relationships" r:embed="rId1"/>
          <a:srcRect/>
          <a:stretch>
            <a:fillRect/>
          </a:stretch>
        </xdr:blipFill>
        <xdr:spPr bwMode="auto">
          <a:xfrm>
            <a:off x="5221941" y="298556"/>
            <a:ext cx="2274793" cy="7381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4" name="Rectangle 3"/>
          <xdr:cNvSpPr/>
        </xdr:nvSpPr>
        <xdr:spPr>
          <a:xfrm>
            <a:off x="134471" y="190500"/>
            <a:ext cx="4863353" cy="773206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" name="Rectangle 4"/>
          <xdr:cNvSpPr/>
        </xdr:nvSpPr>
        <xdr:spPr>
          <a:xfrm>
            <a:off x="123265" y="190500"/>
            <a:ext cx="1064559" cy="3854824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wordArtVert" rtlCol="0" anchor="ctr"/>
          <a:lstStyle/>
          <a:p>
            <a:pPr algn="l"/>
            <a:r>
              <a:rPr lang="fr-FR" sz="3600" b="1">
                <a:solidFill>
                  <a:srgbClr val="FF0000"/>
                </a:solidFill>
                <a:latin typeface="Arial Narrow" pitchFamily="34" charset="0"/>
              </a:rPr>
              <a:t>MAGECS</a:t>
            </a:r>
          </a:p>
        </xdr:txBody>
      </xdr:sp>
      <xdr:sp macro="" textlink="">
        <xdr:nvSpPr>
          <xdr:cNvPr id="6" name="Rectangle 5"/>
          <xdr:cNvSpPr/>
        </xdr:nvSpPr>
        <xdr:spPr>
          <a:xfrm>
            <a:off x="750793" y="437030"/>
            <a:ext cx="4157383" cy="43703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600">
                <a:latin typeface="Arial Narrow" pitchFamily="34" charset="0"/>
              </a:rPr>
              <a:t>oyen</a:t>
            </a:r>
            <a:r>
              <a:rPr lang="fr-FR" sz="1600" baseline="0">
                <a:latin typeface="Arial Narrow" pitchFamily="34" charset="0"/>
              </a:rPr>
              <a:t> d'aide à la Gestion d'Evènements Contre Sens</a:t>
            </a:r>
            <a:endParaRPr lang="fr-FR" sz="1600">
              <a:latin typeface="Arial Narrow" pitchFamily="34" charset="0"/>
            </a:endParaRPr>
          </a:p>
        </xdr:txBody>
      </xdr:sp>
    </xdr:grpSp>
    <xdr:clientData/>
  </xdr:twoCellAnchor>
  <xdr:twoCellAnchor>
    <xdr:from>
      <xdr:col>1</xdr:col>
      <xdr:colOff>651462</xdr:colOff>
      <xdr:row>5</xdr:row>
      <xdr:rowOff>141673</xdr:rowOff>
    </xdr:from>
    <xdr:to>
      <xdr:col>3</xdr:col>
      <xdr:colOff>503465</xdr:colOff>
      <xdr:row>8</xdr:row>
      <xdr:rowOff>74998</xdr:rowOff>
    </xdr:to>
    <xdr:grpSp>
      <xdr:nvGrpSpPr>
        <xdr:cNvPr id="7" name="Groupe 6">
          <a:hlinkClick xmlns:r="http://schemas.openxmlformats.org/officeDocument/2006/relationships" r:id="rId2"/>
        </xdr:cNvPr>
        <xdr:cNvGrpSpPr/>
      </xdr:nvGrpSpPr>
      <xdr:grpSpPr>
        <a:xfrm>
          <a:off x="1413462" y="1094173"/>
          <a:ext cx="1376003" cy="504825"/>
          <a:chOff x="10429875" y="590549"/>
          <a:chExt cx="1376003" cy="504825"/>
        </a:xfrm>
      </xdr:grpSpPr>
      <xdr:sp macro="" textlink="">
        <xdr:nvSpPr>
          <xdr:cNvPr id="8" name="Multiplier 7"/>
          <xdr:cNvSpPr/>
        </xdr:nvSpPr>
        <xdr:spPr>
          <a:xfrm>
            <a:off x="10429875" y="590549"/>
            <a:ext cx="466725" cy="504825"/>
          </a:xfrm>
          <a:prstGeom prst="mathMultiply">
            <a:avLst/>
          </a:prstGeom>
          <a:solidFill>
            <a:srgbClr val="FF0000"/>
          </a:solidFill>
          <a:ln w="63500">
            <a:solidFill>
              <a:srgbClr val="C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9" name="Rectangle 8"/>
          <xdr:cNvSpPr/>
        </xdr:nvSpPr>
        <xdr:spPr>
          <a:xfrm>
            <a:off x="10620375" y="600075"/>
            <a:ext cx="1185503" cy="4762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r"/>
            <a:r>
              <a:rPr lang="fr-FR" sz="1800" b="1" u="sng">
                <a:solidFill>
                  <a:srgbClr val="C00000"/>
                </a:solidFill>
                <a:latin typeface="Arial Narrow" pitchFamily="34" charset="0"/>
              </a:rPr>
              <a:t>Retour </a:t>
            </a:r>
          </a:p>
        </xdr:txBody>
      </xdr:sp>
    </xdr:grpSp>
    <xdr:clientData/>
  </xdr:twoCellAnchor>
  <xdr:twoCellAnchor>
    <xdr:from>
      <xdr:col>10</xdr:col>
      <xdr:colOff>576374</xdr:colOff>
      <xdr:row>50</xdr:row>
      <xdr:rowOff>32201</xdr:rowOff>
    </xdr:from>
    <xdr:to>
      <xdr:col>14</xdr:col>
      <xdr:colOff>172962</xdr:colOff>
      <xdr:row>56</xdr:row>
      <xdr:rowOff>102185</xdr:rowOff>
    </xdr:to>
    <xdr:sp macro="" textlink="">
      <xdr:nvSpPr>
        <xdr:cNvPr id="14" name="Rectangle 13"/>
        <xdr:cNvSpPr/>
      </xdr:nvSpPr>
      <xdr:spPr>
        <a:xfrm>
          <a:off x="8196374" y="9557201"/>
          <a:ext cx="2644588" cy="1212984"/>
        </a:xfrm>
        <a:prstGeom prst="rect">
          <a:avLst/>
        </a:prstGeom>
        <a:solidFill>
          <a:schemeClr val="bg1"/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0000FF"/>
              </a:solidFill>
              <a:latin typeface="Arial Narrow" pitchFamily="34" charset="0"/>
            </a:rPr>
            <a:t>Bif A10 / A85          </a:t>
          </a:r>
        </a:p>
        <a:p>
          <a:pPr algn="ctr"/>
          <a:r>
            <a:rPr lang="fr-FR" sz="1600" b="1">
              <a:solidFill>
                <a:srgbClr val="0000FF"/>
              </a:solidFill>
              <a:latin typeface="Arial Narrow" pitchFamily="34" charset="0"/>
            </a:rPr>
            <a:t>  PR 217+522 / 100+439</a:t>
          </a:r>
        </a:p>
        <a:p>
          <a:pPr algn="ctr"/>
          <a:endParaRPr lang="fr-FR" sz="1600" b="1">
            <a:solidFill>
              <a:srgbClr val="0000FF"/>
            </a:solidFill>
            <a:latin typeface="Arial Narrow" pitchFamily="34" charset="0"/>
          </a:endParaRPr>
        </a:p>
        <a:p>
          <a:pPr algn="ctr"/>
          <a:r>
            <a:rPr lang="fr-FR" sz="1600" b="1">
              <a:solidFill>
                <a:srgbClr val="0000FF"/>
              </a:solidFill>
              <a:latin typeface="Arial Narrow" pitchFamily="34" charset="0"/>
            </a:rPr>
            <a:t>La Croix de VEIGNE</a:t>
          </a:r>
        </a:p>
      </xdr:txBody>
    </xdr:sp>
    <xdr:clientData/>
  </xdr:twoCellAnchor>
  <xdr:twoCellAnchor>
    <xdr:from>
      <xdr:col>3</xdr:col>
      <xdr:colOff>682832</xdr:colOff>
      <xdr:row>4</xdr:row>
      <xdr:rowOff>86591</xdr:rowOff>
    </xdr:from>
    <xdr:to>
      <xdr:col>21</xdr:col>
      <xdr:colOff>392133</xdr:colOff>
      <xdr:row>70</xdr:row>
      <xdr:rowOff>89030</xdr:rowOff>
    </xdr:to>
    <xdr:grpSp>
      <xdr:nvGrpSpPr>
        <xdr:cNvPr id="15" name="Groupe 14"/>
        <xdr:cNvGrpSpPr/>
      </xdr:nvGrpSpPr>
      <xdr:grpSpPr>
        <a:xfrm>
          <a:off x="2968832" y="848591"/>
          <a:ext cx="13425301" cy="12575439"/>
          <a:chOff x="-224118" y="-739590"/>
          <a:chExt cx="13425301" cy="12621617"/>
        </a:xfrm>
      </xdr:grpSpPr>
      <xdr:sp macro="" textlink="">
        <xdr:nvSpPr>
          <xdr:cNvPr id="16" name="Rectangle 15"/>
          <xdr:cNvSpPr/>
        </xdr:nvSpPr>
        <xdr:spPr>
          <a:xfrm rot="21592935">
            <a:off x="11482694" y="11527096"/>
            <a:ext cx="1718489" cy="354931"/>
          </a:xfrm>
          <a:prstGeom prst="rect">
            <a:avLst/>
          </a:prstGeom>
          <a:solidFill>
            <a:schemeClr val="accent3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 u="sng">
                <a:solidFill>
                  <a:srgbClr val="FFC000"/>
                </a:solidFill>
                <a:latin typeface="Arial Narrow" pitchFamily="34" charset="0"/>
              </a:rPr>
              <a:t>Barrière</a:t>
            </a:r>
            <a:r>
              <a:rPr lang="fr-FR" sz="1400" b="1" u="sng" baseline="0">
                <a:solidFill>
                  <a:srgbClr val="FFC000"/>
                </a:solidFill>
                <a:latin typeface="Arial Narrow" pitchFamily="34" charset="0"/>
              </a:rPr>
              <a:t> Veigné</a:t>
            </a:r>
            <a:endParaRPr lang="fr-FR" sz="1400" b="1" u="sng">
              <a:solidFill>
                <a:srgbClr val="FFC000"/>
              </a:solidFill>
              <a:latin typeface="Arial Narrow" pitchFamily="34" charset="0"/>
            </a:endParaRPr>
          </a:p>
        </xdr:txBody>
      </xdr:sp>
      <xdr:grpSp>
        <xdr:nvGrpSpPr>
          <xdr:cNvPr id="17" name="Groupe 16"/>
          <xdr:cNvGrpSpPr/>
        </xdr:nvGrpSpPr>
        <xdr:grpSpPr>
          <a:xfrm>
            <a:off x="-224118" y="-739590"/>
            <a:ext cx="13198928" cy="12060470"/>
            <a:chOff x="-850047" y="-1585746"/>
            <a:chExt cx="13198928" cy="12009885"/>
          </a:xfrm>
        </xdr:grpSpPr>
        <xdr:grpSp>
          <xdr:nvGrpSpPr>
            <xdr:cNvPr id="27" name="Groupe 26"/>
            <xdr:cNvGrpSpPr/>
          </xdr:nvGrpSpPr>
          <xdr:grpSpPr>
            <a:xfrm>
              <a:off x="-850047" y="-1585746"/>
              <a:ext cx="13198928" cy="12009885"/>
              <a:chOff x="-850047" y="-1585746"/>
              <a:chExt cx="13198928" cy="12009885"/>
            </a:xfrm>
          </xdr:grpSpPr>
          <xdr:cxnSp macro="">
            <xdr:nvCxnSpPr>
              <xdr:cNvPr id="28" name="Connecteur droit 27"/>
              <xdr:cNvCxnSpPr/>
            </xdr:nvCxnSpPr>
            <xdr:spPr>
              <a:xfrm>
                <a:off x="1792941" y="2633382"/>
                <a:ext cx="638736" cy="627529"/>
              </a:xfrm>
              <a:prstGeom prst="line">
                <a:avLst/>
              </a:prstGeom>
              <a:ln w="152400">
                <a:solidFill>
                  <a:schemeClr val="accent1">
                    <a:lumMod val="75000"/>
                  </a:schemeClr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grpSp>
            <xdr:nvGrpSpPr>
              <xdr:cNvPr id="29" name="Groupe 28"/>
              <xdr:cNvGrpSpPr/>
            </xdr:nvGrpSpPr>
            <xdr:grpSpPr>
              <a:xfrm>
                <a:off x="1781737" y="1389530"/>
                <a:ext cx="5849469" cy="7070911"/>
                <a:chOff x="1781737" y="1389530"/>
                <a:chExt cx="5849469" cy="7070911"/>
              </a:xfrm>
            </xdr:grpSpPr>
            <xdr:cxnSp macro="">
              <xdr:nvCxnSpPr>
                <xdr:cNvPr id="55" name="Connecteur droit 54"/>
                <xdr:cNvCxnSpPr/>
              </xdr:nvCxnSpPr>
              <xdr:spPr>
                <a:xfrm flipH="1">
                  <a:off x="1781737" y="7351058"/>
                  <a:ext cx="773204" cy="1109383"/>
                </a:xfrm>
                <a:prstGeom prst="line">
                  <a:avLst/>
                </a:prstGeom>
                <a:ln w="152400">
                  <a:solidFill>
                    <a:schemeClr val="accent1">
                      <a:lumMod val="75000"/>
                    </a:schemeClr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56" name="Connecteur droit 55"/>
                <xdr:cNvCxnSpPr/>
              </xdr:nvCxnSpPr>
              <xdr:spPr>
                <a:xfrm flipH="1">
                  <a:off x="6386793" y="1389530"/>
                  <a:ext cx="1244413" cy="1305485"/>
                </a:xfrm>
                <a:prstGeom prst="line">
                  <a:avLst/>
                </a:prstGeom>
                <a:ln w="152400">
                  <a:solidFill>
                    <a:schemeClr val="accent1">
                      <a:lumMod val="75000"/>
                    </a:schemeClr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57" name="Connecteur droit 56"/>
                <xdr:cNvCxnSpPr/>
              </xdr:nvCxnSpPr>
              <xdr:spPr>
                <a:xfrm flipH="1">
                  <a:off x="2514600" y="2627037"/>
                  <a:ext cx="3914775" cy="4752975"/>
                </a:xfrm>
                <a:prstGeom prst="line">
                  <a:avLst/>
                </a:prstGeom>
                <a:ln w="152400">
                  <a:solidFill>
                    <a:schemeClr val="accent1">
                      <a:lumMod val="75000"/>
                    </a:schemeClr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sp macro="" textlink="">
              <xdr:nvSpPr>
                <xdr:cNvPr id="58" name="Arc 57"/>
                <xdr:cNvSpPr/>
              </xdr:nvSpPr>
              <xdr:spPr>
                <a:xfrm>
                  <a:off x="4352364" y="2862548"/>
                  <a:ext cx="1238250" cy="1209676"/>
                </a:xfrm>
                <a:prstGeom prst="arc">
                  <a:avLst>
                    <a:gd name="adj1" fmla="val 8326490"/>
                    <a:gd name="adj2" fmla="val 2984503"/>
                  </a:avLst>
                </a:prstGeom>
                <a:ln w="152400">
                  <a:solidFill>
                    <a:schemeClr val="accent1">
                      <a:lumMod val="75000"/>
                    </a:schemeClr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fr-FR" sz="1100"/>
                </a:p>
              </xdr:txBody>
            </xdr:sp>
          </xdr:grpSp>
          <xdr:grpSp>
            <xdr:nvGrpSpPr>
              <xdr:cNvPr id="30" name="Groupe 29"/>
              <xdr:cNvGrpSpPr/>
            </xdr:nvGrpSpPr>
            <xdr:grpSpPr>
              <a:xfrm>
                <a:off x="3104029" y="4114239"/>
                <a:ext cx="4896970" cy="3640232"/>
                <a:chOff x="3104029" y="4114239"/>
                <a:chExt cx="4896970" cy="3640232"/>
              </a:xfrm>
            </xdr:grpSpPr>
            <xdr:grpSp>
              <xdr:nvGrpSpPr>
                <xdr:cNvPr id="49" name="Groupe 48"/>
                <xdr:cNvGrpSpPr/>
              </xdr:nvGrpSpPr>
              <xdr:grpSpPr>
                <a:xfrm>
                  <a:off x="4687422" y="5684742"/>
                  <a:ext cx="3313577" cy="1752901"/>
                  <a:chOff x="4765861" y="5516656"/>
                  <a:chExt cx="3313577" cy="1752901"/>
                </a:xfrm>
              </xdr:grpSpPr>
              <xdr:sp macro="" textlink="">
                <xdr:nvSpPr>
                  <xdr:cNvPr id="53" name="Arc 52"/>
                  <xdr:cNvSpPr/>
                </xdr:nvSpPr>
                <xdr:spPr>
                  <a:xfrm>
                    <a:off x="4765861" y="5516656"/>
                    <a:ext cx="1238250" cy="1209676"/>
                  </a:xfrm>
                  <a:prstGeom prst="arc">
                    <a:avLst>
                      <a:gd name="adj1" fmla="val 13451838"/>
                      <a:gd name="adj2" fmla="val 18441520"/>
                    </a:avLst>
                  </a:prstGeom>
                  <a:ln w="152400">
                    <a:solidFill>
                      <a:schemeClr val="accent1">
                        <a:lumMod val="75000"/>
                      </a:schemeClr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endParaRPr lang="fr-FR" sz="1100"/>
                  </a:p>
                </xdr:txBody>
              </xdr:sp>
              <xdr:cxnSp macro="">
                <xdr:nvCxnSpPr>
                  <xdr:cNvPr id="54" name="Connecteur droit 53"/>
                  <xdr:cNvCxnSpPr/>
                </xdr:nvCxnSpPr>
                <xdr:spPr>
                  <a:xfrm>
                    <a:off x="5657851" y="5581650"/>
                    <a:ext cx="2421587" cy="1687907"/>
                  </a:xfrm>
                  <a:prstGeom prst="line">
                    <a:avLst/>
                  </a:prstGeom>
                  <a:ln w="152400">
                    <a:solidFill>
                      <a:schemeClr val="accent1">
                        <a:lumMod val="75000"/>
                      </a:schemeClr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</xdr:grpSp>
            <xdr:cxnSp macro="">
              <xdr:nvCxnSpPr>
                <xdr:cNvPr id="50" name="Connecteur droit 49"/>
                <xdr:cNvCxnSpPr/>
              </xdr:nvCxnSpPr>
              <xdr:spPr>
                <a:xfrm flipH="1">
                  <a:off x="3104029" y="6653493"/>
                  <a:ext cx="1098177" cy="1100978"/>
                </a:xfrm>
                <a:prstGeom prst="line">
                  <a:avLst/>
                </a:prstGeom>
                <a:ln w="152400">
                  <a:solidFill>
                    <a:schemeClr val="accent1">
                      <a:lumMod val="75000"/>
                    </a:schemeClr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sp macro="" textlink="">
              <xdr:nvSpPr>
                <xdr:cNvPr id="51" name="Arc 50"/>
                <xdr:cNvSpPr/>
              </xdr:nvSpPr>
              <xdr:spPr>
                <a:xfrm>
                  <a:off x="5976096" y="4114239"/>
                  <a:ext cx="1238250" cy="1209676"/>
                </a:xfrm>
                <a:prstGeom prst="arc">
                  <a:avLst>
                    <a:gd name="adj1" fmla="val 13107060"/>
                    <a:gd name="adj2" fmla="val 7609513"/>
                  </a:avLst>
                </a:prstGeom>
                <a:ln w="152400">
                  <a:solidFill>
                    <a:schemeClr val="accent1">
                      <a:lumMod val="75000"/>
                    </a:schemeClr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fr-FR" sz="1100"/>
                </a:p>
              </xdr:txBody>
            </xdr:sp>
            <xdr:cxnSp macro="">
              <xdr:nvCxnSpPr>
                <xdr:cNvPr id="52" name="Connecteur droit 51"/>
                <xdr:cNvCxnSpPr/>
              </xdr:nvCxnSpPr>
              <xdr:spPr>
                <a:xfrm flipH="1">
                  <a:off x="4188199" y="4303059"/>
                  <a:ext cx="1952625" cy="2364442"/>
                </a:xfrm>
                <a:prstGeom prst="line">
                  <a:avLst/>
                </a:prstGeom>
                <a:ln w="152400">
                  <a:solidFill>
                    <a:schemeClr val="accent1">
                      <a:lumMod val="75000"/>
                    </a:schemeClr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  <xdr:grpSp>
            <xdr:nvGrpSpPr>
              <xdr:cNvPr id="31" name="Groupe 30"/>
              <xdr:cNvGrpSpPr/>
            </xdr:nvGrpSpPr>
            <xdr:grpSpPr>
              <a:xfrm>
                <a:off x="7407088" y="1591235"/>
                <a:ext cx="784412" cy="4975412"/>
                <a:chOff x="7407088" y="1591235"/>
                <a:chExt cx="784412" cy="4975412"/>
              </a:xfrm>
            </xdr:grpSpPr>
            <xdr:cxnSp macro="">
              <xdr:nvCxnSpPr>
                <xdr:cNvPr id="46" name="Connecteur droit 45"/>
                <xdr:cNvCxnSpPr/>
              </xdr:nvCxnSpPr>
              <xdr:spPr>
                <a:xfrm flipV="1">
                  <a:off x="7407088" y="1591235"/>
                  <a:ext cx="784412" cy="1154207"/>
                </a:xfrm>
                <a:prstGeom prst="line">
                  <a:avLst/>
                </a:prstGeom>
                <a:ln w="152400">
                  <a:solidFill>
                    <a:schemeClr val="accent1">
                      <a:lumMod val="75000"/>
                    </a:schemeClr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47" name="Connecteur droit 46"/>
                <xdr:cNvCxnSpPr/>
              </xdr:nvCxnSpPr>
              <xdr:spPr>
                <a:xfrm flipH="1" flipV="1">
                  <a:off x="7572938" y="5949203"/>
                  <a:ext cx="428062" cy="617444"/>
                </a:xfrm>
                <a:prstGeom prst="line">
                  <a:avLst/>
                </a:prstGeom>
                <a:ln w="152400">
                  <a:solidFill>
                    <a:schemeClr val="accent1">
                      <a:lumMod val="75000"/>
                    </a:schemeClr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48" name="Connecteur droit 47"/>
                <xdr:cNvCxnSpPr/>
              </xdr:nvCxnSpPr>
              <xdr:spPr>
                <a:xfrm>
                  <a:off x="7418294" y="2711823"/>
                  <a:ext cx="168088" cy="3283324"/>
                </a:xfrm>
                <a:prstGeom prst="line">
                  <a:avLst/>
                </a:prstGeom>
                <a:ln w="152400">
                  <a:solidFill>
                    <a:schemeClr val="accent1">
                      <a:lumMod val="75000"/>
                    </a:schemeClr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  <xdr:cxnSp macro="">
            <xdr:nvCxnSpPr>
              <xdr:cNvPr id="32" name="Connecteur droit 31"/>
              <xdr:cNvCxnSpPr/>
            </xdr:nvCxnSpPr>
            <xdr:spPr>
              <a:xfrm flipH="1">
                <a:off x="1914525" y="-1343424"/>
                <a:ext cx="8536778" cy="10373123"/>
              </a:xfrm>
              <a:prstGeom prst="line">
                <a:avLst/>
              </a:prstGeom>
              <a:ln w="304800">
                <a:solidFill>
                  <a:schemeClr val="tx2">
                    <a:lumMod val="50000"/>
                  </a:schemeClr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33" name="Connecteur droit 32"/>
              <xdr:cNvCxnSpPr/>
            </xdr:nvCxnSpPr>
            <xdr:spPr>
              <a:xfrm flipH="1">
                <a:off x="1657351" y="-1585746"/>
                <a:ext cx="8534179" cy="10405897"/>
              </a:xfrm>
              <a:prstGeom prst="line">
                <a:avLst/>
              </a:prstGeom>
              <a:ln w="304800">
                <a:solidFill>
                  <a:schemeClr val="tx2">
                    <a:lumMod val="50000"/>
                  </a:schemeClr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34" name="Connecteur droit 33"/>
              <xdr:cNvCxnSpPr/>
            </xdr:nvCxnSpPr>
            <xdr:spPr>
              <a:xfrm>
                <a:off x="-850047" y="509863"/>
                <a:ext cx="13008428" cy="9914276"/>
              </a:xfrm>
              <a:prstGeom prst="line">
                <a:avLst/>
              </a:prstGeom>
              <a:ln w="304800">
                <a:solidFill>
                  <a:schemeClr val="tx2">
                    <a:lumMod val="75000"/>
                  </a:schemeClr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35" name="Arc 34"/>
              <xdr:cNvSpPr/>
            </xdr:nvSpPr>
            <xdr:spPr>
              <a:xfrm>
                <a:off x="3098987" y="4453219"/>
                <a:ext cx="1238250" cy="1209676"/>
              </a:xfrm>
              <a:prstGeom prst="arc">
                <a:avLst>
                  <a:gd name="adj1" fmla="val 3587860"/>
                  <a:gd name="adj2" fmla="val 19272203"/>
                </a:avLst>
              </a:prstGeom>
              <a:ln w="152400">
                <a:solidFill>
                  <a:schemeClr val="accent1">
                    <a:lumMod val="75000"/>
                  </a:schemeClr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  <xdr:grpSp>
            <xdr:nvGrpSpPr>
              <xdr:cNvPr id="36" name="Groupe 35"/>
              <xdr:cNvGrpSpPr/>
            </xdr:nvGrpSpPr>
            <xdr:grpSpPr>
              <a:xfrm>
                <a:off x="2655794" y="2667000"/>
                <a:ext cx="6779559" cy="5210735"/>
                <a:chOff x="2655794" y="2667000"/>
                <a:chExt cx="6779559" cy="5210735"/>
              </a:xfrm>
            </xdr:grpSpPr>
            <xdr:cxnSp macro="">
              <xdr:nvCxnSpPr>
                <xdr:cNvPr id="43" name="Connecteur droit 42"/>
                <xdr:cNvCxnSpPr/>
              </xdr:nvCxnSpPr>
              <xdr:spPr>
                <a:xfrm>
                  <a:off x="8538882" y="6981264"/>
                  <a:ext cx="896471" cy="896471"/>
                </a:xfrm>
                <a:prstGeom prst="line">
                  <a:avLst/>
                </a:prstGeom>
                <a:ln w="152400">
                  <a:solidFill>
                    <a:schemeClr val="accent1">
                      <a:lumMod val="75000"/>
                    </a:schemeClr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44" name="Connecteur droit 43"/>
                <xdr:cNvCxnSpPr/>
              </xdr:nvCxnSpPr>
              <xdr:spPr>
                <a:xfrm>
                  <a:off x="2655794" y="2667000"/>
                  <a:ext cx="1321174" cy="798977"/>
                </a:xfrm>
                <a:prstGeom prst="line">
                  <a:avLst/>
                </a:prstGeom>
                <a:ln w="152400">
                  <a:solidFill>
                    <a:schemeClr val="accent1">
                      <a:lumMod val="75000"/>
                    </a:schemeClr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45" name="Connecteur droit 44"/>
                <xdr:cNvCxnSpPr/>
              </xdr:nvCxnSpPr>
              <xdr:spPr>
                <a:xfrm>
                  <a:off x="3910853" y="3417794"/>
                  <a:ext cx="4706471" cy="3630706"/>
                </a:xfrm>
                <a:prstGeom prst="line">
                  <a:avLst/>
                </a:prstGeom>
                <a:ln w="152400">
                  <a:solidFill>
                    <a:schemeClr val="accent1">
                      <a:lumMod val="75000"/>
                    </a:schemeClr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  <xdr:cxnSp macro="">
            <xdr:nvCxnSpPr>
              <xdr:cNvPr id="37" name="Connecteur droit 36"/>
              <xdr:cNvCxnSpPr/>
            </xdr:nvCxnSpPr>
            <xdr:spPr>
              <a:xfrm flipH="1" flipV="1">
                <a:off x="-659547" y="251466"/>
                <a:ext cx="13008428" cy="9914276"/>
              </a:xfrm>
              <a:prstGeom prst="line">
                <a:avLst/>
              </a:prstGeom>
              <a:ln w="304800">
                <a:solidFill>
                  <a:schemeClr val="tx2">
                    <a:lumMod val="75000"/>
                  </a:schemeClr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38" name="Connecteur droit 37"/>
              <xdr:cNvCxnSpPr/>
            </xdr:nvCxnSpPr>
            <xdr:spPr>
              <a:xfrm>
                <a:off x="4095749" y="4594683"/>
                <a:ext cx="1567330" cy="1210051"/>
              </a:xfrm>
              <a:prstGeom prst="line">
                <a:avLst/>
              </a:prstGeom>
              <a:ln w="152400">
                <a:solidFill>
                  <a:schemeClr val="accent1">
                    <a:lumMod val="75000"/>
                  </a:schemeClr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grpSp>
            <xdr:nvGrpSpPr>
              <xdr:cNvPr id="39" name="Groupe 38"/>
              <xdr:cNvGrpSpPr/>
            </xdr:nvGrpSpPr>
            <xdr:grpSpPr>
              <a:xfrm>
                <a:off x="1669676" y="3160059"/>
                <a:ext cx="1262907" cy="4013381"/>
                <a:chOff x="1669676" y="3160059"/>
                <a:chExt cx="1262907" cy="4013381"/>
              </a:xfrm>
            </xdr:grpSpPr>
            <xdr:cxnSp macro="">
              <xdr:nvCxnSpPr>
                <xdr:cNvPr id="40" name="Connecteur droit 39"/>
                <xdr:cNvCxnSpPr/>
              </xdr:nvCxnSpPr>
              <xdr:spPr>
                <a:xfrm>
                  <a:off x="2568281" y="3539268"/>
                  <a:ext cx="356962" cy="3100692"/>
                </a:xfrm>
                <a:prstGeom prst="line">
                  <a:avLst/>
                </a:prstGeom>
                <a:ln w="152400">
                  <a:solidFill>
                    <a:schemeClr val="accent1">
                      <a:lumMod val="75000"/>
                    </a:schemeClr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sp macro="" textlink="">
              <xdr:nvSpPr>
                <xdr:cNvPr id="41" name="Arc 40"/>
                <xdr:cNvSpPr/>
              </xdr:nvSpPr>
              <xdr:spPr>
                <a:xfrm>
                  <a:off x="2018183" y="6259040"/>
                  <a:ext cx="914400" cy="914400"/>
                </a:xfrm>
                <a:prstGeom prst="arc">
                  <a:avLst>
                    <a:gd name="adj1" fmla="val 20809919"/>
                    <a:gd name="adj2" fmla="val 1965965"/>
                  </a:avLst>
                </a:prstGeom>
                <a:ln w="152400">
                  <a:solidFill>
                    <a:schemeClr val="accent1">
                      <a:lumMod val="75000"/>
                    </a:schemeClr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fr-FR" sz="1100"/>
                </a:p>
              </xdr:txBody>
            </xdr:sp>
            <xdr:sp macro="" textlink="">
              <xdr:nvSpPr>
                <xdr:cNvPr id="42" name="Arc 41"/>
                <xdr:cNvSpPr/>
              </xdr:nvSpPr>
              <xdr:spPr>
                <a:xfrm rot="19248997">
                  <a:off x="1669676" y="3160059"/>
                  <a:ext cx="914400" cy="914400"/>
                </a:xfrm>
                <a:prstGeom prst="arc">
                  <a:avLst>
                    <a:gd name="adj1" fmla="val 20809919"/>
                    <a:gd name="adj2" fmla="val 1965965"/>
                  </a:avLst>
                </a:prstGeom>
                <a:ln w="152400">
                  <a:solidFill>
                    <a:schemeClr val="accent1">
                      <a:lumMod val="75000"/>
                    </a:schemeClr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fr-FR" sz="1100"/>
                </a:p>
              </xdr:txBody>
            </xdr:sp>
          </xdr:grpSp>
        </xdr:grpSp>
        <xdr:sp macro="" textlink="">
          <xdr:nvSpPr>
            <xdr:cNvPr id="24" name="Pentagone 23"/>
            <xdr:cNvSpPr/>
          </xdr:nvSpPr>
          <xdr:spPr>
            <a:xfrm rot="9847421" flipV="1">
              <a:off x="10963725" y="8857278"/>
              <a:ext cx="957412" cy="411954"/>
            </a:xfrm>
            <a:prstGeom prst="homePlate">
              <a:avLst/>
            </a:prstGeom>
            <a:solidFill>
              <a:srgbClr val="FF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horz" rtlCol="0" anchor="ctr" anchorCtr="0"/>
            <a:lstStyle/>
            <a:p>
              <a:pPr algn="ctr"/>
              <a:r>
                <a:rPr lang="fr-FR" sz="1400" b="1" u="sng">
                  <a:solidFill>
                    <a:srgbClr val="FFFF00"/>
                  </a:solidFill>
                  <a:latin typeface="Arial Narrow" pitchFamily="34" charset="0"/>
                </a:rPr>
                <a:t>A85 S2</a:t>
              </a:r>
            </a:p>
          </xdr:txBody>
        </xdr:sp>
        <xdr:sp macro="" textlink="">
          <xdr:nvSpPr>
            <xdr:cNvPr id="25" name="Pentagone 24"/>
            <xdr:cNvSpPr/>
          </xdr:nvSpPr>
          <xdr:spPr>
            <a:xfrm rot="10800000" flipH="1" flipV="1">
              <a:off x="1177889" y="8102753"/>
              <a:ext cx="951234" cy="413436"/>
            </a:xfrm>
            <a:prstGeom prst="homePlate">
              <a:avLst/>
            </a:prstGeom>
            <a:solidFill>
              <a:srgbClr val="FF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horz" rtlCol="0" anchor="ctr" anchorCtr="0"/>
            <a:lstStyle/>
            <a:p>
              <a:pPr algn="ctr"/>
              <a:r>
                <a:rPr lang="fr-FR" sz="1400" b="1" u="sng">
                  <a:solidFill>
                    <a:srgbClr val="FFFF00"/>
                  </a:solidFill>
                  <a:latin typeface="Arial Narrow" pitchFamily="34" charset="0"/>
                </a:rPr>
                <a:t>A10 S1</a:t>
              </a:r>
            </a:p>
          </xdr:txBody>
        </xdr:sp>
        <xdr:sp macro="" textlink="">
          <xdr:nvSpPr>
            <xdr:cNvPr id="23" name="Pentagone 22"/>
            <xdr:cNvSpPr/>
          </xdr:nvSpPr>
          <xdr:spPr>
            <a:xfrm rot="10411947" flipV="1">
              <a:off x="8261522" y="1077906"/>
              <a:ext cx="1090678" cy="413436"/>
            </a:xfrm>
            <a:prstGeom prst="homePlate">
              <a:avLst/>
            </a:prstGeom>
            <a:solidFill>
              <a:srgbClr val="FF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 anchorCtr="0"/>
            <a:lstStyle/>
            <a:p>
              <a:pPr algn="ctr"/>
              <a:r>
                <a:rPr lang="fr-FR" sz="1400" b="1" u="sng">
                  <a:solidFill>
                    <a:srgbClr val="FFFF00"/>
                  </a:solidFill>
                  <a:latin typeface="Arial Narrow" pitchFamily="34" charset="0"/>
                </a:rPr>
                <a:t>A10 S2</a:t>
              </a:r>
            </a:p>
          </xdr:txBody>
        </xdr:sp>
        <xdr:sp macro="" textlink="">
          <xdr:nvSpPr>
            <xdr:cNvPr id="26" name="Pentagone 25"/>
            <xdr:cNvSpPr/>
          </xdr:nvSpPr>
          <xdr:spPr>
            <a:xfrm rot="20599334">
              <a:off x="1007478" y="2611957"/>
              <a:ext cx="981740" cy="373531"/>
            </a:xfrm>
            <a:prstGeom prst="homePlate">
              <a:avLst/>
            </a:prstGeom>
            <a:solidFill>
              <a:srgbClr val="FF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 anchorCtr="0"/>
            <a:lstStyle/>
            <a:p>
              <a:pPr algn="ctr"/>
              <a:r>
                <a:rPr lang="fr-FR" sz="1400" b="1" u="sng">
                  <a:solidFill>
                    <a:srgbClr val="FFFF00"/>
                  </a:solidFill>
                  <a:latin typeface="Arial Narrow" pitchFamily="34" charset="0"/>
                </a:rPr>
                <a:t>A85 S1</a:t>
              </a:r>
            </a:p>
          </xdr:txBody>
        </xdr:sp>
      </xdr:grpSp>
      <xdr:sp macro="" textlink="">
        <xdr:nvSpPr>
          <xdr:cNvPr id="18" name="Ellipse 17"/>
          <xdr:cNvSpPr/>
        </xdr:nvSpPr>
        <xdr:spPr>
          <a:xfrm rot="18364076">
            <a:off x="11900128" y="10612653"/>
            <a:ext cx="1205056" cy="502043"/>
          </a:xfrm>
          <a:prstGeom prst="ellipse">
            <a:avLst/>
          </a:prstGeom>
          <a:solidFill>
            <a:srgbClr val="00B05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20" name="Connecteur droit avec flèche 19"/>
          <xdr:cNvCxnSpPr/>
        </xdr:nvCxnSpPr>
        <xdr:spPr>
          <a:xfrm flipH="1">
            <a:off x="3182470" y="8359587"/>
            <a:ext cx="627529" cy="750795"/>
          </a:xfrm>
          <a:prstGeom prst="straightConnector1">
            <a:avLst/>
          </a:prstGeom>
          <a:ln w="127000">
            <a:solidFill>
              <a:srgbClr val="C0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Connecteur droit avec flèche 20"/>
          <xdr:cNvCxnSpPr/>
        </xdr:nvCxnSpPr>
        <xdr:spPr>
          <a:xfrm flipH="1">
            <a:off x="5177117" y="6342529"/>
            <a:ext cx="313765" cy="392206"/>
          </a:xfrm>
          <a:prstGeom prst="straightConnector1">
            <a:avLst/>
          </a:prstGeom>
          <a:ln w="63500">
            <a:solidFill>
              <a:srgbClr val="C0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9" name="Connecteur droit avec flèche 18"/>
          <xdr:cNvCxnSpPr/>
        </xdr:nvCxnSpPr>
        <xdr:spPr>
          <a:xfrm>
            <a:off x="8150459" y="5500467"/>
            <a:ext cx="762000" cy="799562"/>
          </a:xfrm>
          <a:prstGeom prst="straightConnector1">
            <a:avLst/>
          </a:prstGeom>
          <a:ln w="63500">
            <a:solidFill>
              <a:srgbClr val="C0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108855</xdr:colOff>
      <xdr:row>29</xdr:row>
      <xdr:rowOff>24013</xdr:rowOff>
    </xdr:from>
    <xdr:to>
      <xdr:col>5</xdr:col>
      <xdr:colOff>624324</xdr:colOff>
      <xdr:row>41</xdr:row>
      <xdr:rowOff>12807</xdr:rowOff>
    </xdr:to>
    <xdr:sp macro="" textlink="">
      <xdr:nvSpPr>
        <xdr:cNvPr id="59" name="Rectangle à coins arrondis 58"/>
        <xdr:cNvSpPr/>
      </xdr:nvSpPr>
      <xdr:spPr>
        <a:xfrm>
          <a:off x="108855" y="5548513"/>
          <a:ext cx="4325469" cy="2274794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Arial Narrow" pitchFamily="34" charset="0"/>
            </a:rPr>
            <a:t>Véhicule</a:t>
          </a:r>
          <a:r>
            <a:rPr lang="fr-FR" sz="1400" baseline="0">
              <a:solidFill>
                <a:sysClr val="windowText" lastClr="000000"/>
              </a:solidFill>
              <a:latin typeface="Arial Narrow" pitchFamily="34" charset="0"/>
            </a:rPr>
            <a:t> venant en contre sens du sens 2 sur A10</a:t>
          </a:r>
        </a:p>
        <a:p>
          <a:pPr algn="ctr"/>
          <a:r>
            <a:rPr lang="fr-FR" sz="1400" baseline="0">
              <a:solidFill>
                <a:sysClr val="windowText" lastClr="000000"/>
              </a:solidFill>
              <a:latin typeface="Arial Narrow" pitchFamily="34" charset="0"/>
            </a:rPr>
            <a:t> peut aller en direction de :</a:t>
          </a:r>
        </a:p>
        <a:p>
          <a:pPr algn="ctr"/>
          <a:endParaRPr lang="fr-FR" sz="1800" baseline="0">
            <a:solidFill>
              <a:srgbClr val="FF0000"/>
            </a:solidFill>
            <a:latin typeface="Arial Narrow" pitchFamily="34" charset="0"/>
          </a:endParaRPr>
        </a:p>
        <a:p>
          <a:pPr algn="ctr"/>
          <a:r>
            <a:rPr lang="fr-FR" sz="1600" b="1" baseline="0">
              <a:solidFill>
                <a:srgbClr val="0000FF"/>
              </a:solidFill>
              <a:latin typeface="Arial Narrow" pitchFamily="34" charset="0"/>
            </a:rPr>
            <a:t>Sorigny sur A10 en contre sens du sens 2 vers POITIERS / BORDEAUX</a:t>
          </a:r>
        </a:p>
        <a:p>
          <a:pPr algn="ctr"/>
          <a:endParaRPr lang="fr-FR" sz="1600" b="1" baseline="0">
            <a:solidFill>
              <a:srgbClr val="0000FF"/>
            </a:solidFill>
            <a:latin typeface="Arial Narrow" pitchFamily="34" charset="0"/>
          </a:endParaRPr>
        </a:p>
        <a:p>
          <a:pPr algn="ctr"/>
          <a:r>
            <a:rPr lang="fr-FR" sz="1600" b="1" baseline="0">
              <a:solidFill>
                <a:srgbClr val="FF0000"/>
              </a:solidFill>
              <a:latin typeface="Arial Narrow" pitchFamily="34" charset="0"/>
            </a:rPr>
            <a:t>Veigné sur A85 en contre sens du sens 2 vers </a:t>
          </a:r>
        </a:p>
        <a:p>
          <a:pPr algn="ctr"/>
          <a:r>
            <a:rPr lang="fr-FR" sz="1600" b="1" baseline="0">
              <a:solidFill>
                <a:srgbClr val="FF0000"/>
              </a:solidFill>
              <a:latin typeface="Arial Narrow" pitchFamily="34" charset="0"/>
            </a:rPr>
            <a:t>VIERZON / BOURGES</a:t>
          </a:r>
        </a:p>
        <a:p>
          <a:pPr algn="ctr"/>
          <a:endParaRPr lang="fr-FR" sz="1600" b="1" baseline="0">
            <a:solidFill>
              <a:srgbClr val="0000FF"/>
            </a:solidFill>
            <a:latin typeface="Arial Narrow" pitchFamily="34" charset="0"/>
          </a:endParaRPr>
        </a:p>
      </xdr:txBody>
    </xdr:sp>
    <xdr:clientData/>
  </xdr:twoCellAnchor>
  <xdr:twoCellAnchor>
    <xdr:from>
      <xdr:col>14</xdr:col>
      <xdr:colOff>588818</xdr:colOff>
      <xdr:row>27</xdr:row>
      <xdr:rowOff>86591</xdr:rowOff>
    </xdr:from>
    <xdr:to>
      <xdr:col>14</xdr:col>
      <xdr:colOff>603151</xdr:colOff>
      <xdr:row>33</xdr:row>
      <xdr:rowOff>14626</xdr:rowOff>
    </xdr:to>
    <xdr:cxnSp macro="">
      <xdr:nvCxnSpPr>
        <xdr:cNvPr id="61" name="Connecteur droit avec flèche 60"/>
        <xdr:cNvCxnSpPr/>
      </xdr:nvCxnSpPr>
      <xdr:spPr>
        <a:xfrm>
          <a:off x="11256818" y="5230091"/>
          <a:ext cx="14333" cy="1071035"/>
        </a:xfrm>
        <a:prstGeom prst="straightConnector1">
          <a:avLst/>
        </a:prstGeom>
        <a:ln w="63500"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278765</xdr:colOff>
      <xdr:row>46</xdr:row>
      <xdr:rowOff>135050</xdr:rowOff>
    </xdr:from>
    <xdr:to>
      <xdr:col>16</xdr:col>
      <xdr:colOff>491677</xdr:colOff>
      <xdr:row>52</xdr:row>
      <xdr:rowOff>11785</xdr:rowOff>
    </xdr:to>
    <xdr:cxnSp macro="">
      <xdr:nvCxnSpPr>
        <xdr:cNvPr id="63" name="Connecteur droit avec flèche 62"/>
        <xdr:cNvCxnSpPr/>
      </xdr:nvCxnSpPr>
      <xdr:spPr>
        <a:xfrm>
          <a:off x="11708765" y="8898050"/>
          <a:ext cx="974912" cy="1019735"/>
        </a:xfrm>
        <a:prstGeom prst="straightConnector1">
          <a:avLst/>
        </a:prstGeom>
        <a:ln w="63500"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686981</xdr:colOff>
      <xdr:row>55</xdr:row>
      <xdr:rowOff>147570</xdr:rowOff>
    </xdr:from>
    <xdr:to>
      <xdr:col>18</xdr:col>
      <xdr:colOff>530098</xdr:colOff>
      <xdr:row>58</xdr:row>
      <xdr:rowOff>35512</xdr:rowOff>
    </xdr:to>
    <xdr:cxnSp macro="">
      <xdr:nvCxnSpPr>
        <xdr:cNvPr id="64" name="Connecteur droit avec flèche 63"/>
        <xdr:cNvCxnSpPr/>
      </xdr:nvCxnSpPr>
      <xdr:spPr>
        <a:xfrm>
          <a:off x="13640981" y="10625070"/>
          <a:ext cx="605117" cy="459442"/>
        </a:xfrm>
        <a:prstGeom prst="straightConnector1">
          <a:avLst/>
        </a:prstGeom>
        <a:ln w="127000"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69272</xdr:colOff>
      <xdr:row>14</xdr:row>
      <xdr:rowOff>86591</xdr:rowOff>
    </xdr:from>
    <xdr:to>
      <xdr:col>16</xdr:col>
      <xdr:colOff>640772</xdr:colOff>
      <xdr:row>18</xdr:row>
      <xdr:rowOff>51955</xdr:rowOff>
    </xdr:to>
    <xdr:cxnSp macro="">
      <xdr:nvCxnSpPr>
        <xdr:cNvPr id="68" name="Connecteur droit avec flèche 67"/>
        <xdr:cNvCxnSpPr/>
      </xdr:nvCxnSpPr>
      <xdr:spPr>
        <a:xfrm flipH="1">
          <a:off x="12261272" y="2753591"/>
          <a:ext cx="571500" cy="727364"/>
        </a:xfrm>
        <a:prstGeom prst="straightConnector1">
          <a:avLst/>
        </a:prstGeom>
        <a:ln w="127000"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122464</xdr:colOff>
      <xdr:row>13</xdr:row>
      <xdr:rowOff>149679</xdr:rowOff>
    </xdr:from>
    <xdr:to>
      <xdr:col>17</xdr:col>
      <xdr:colOff>497133</xdr:colOff>
      <xdr:row>31</xdr:row>
      <xdr:rowOff>63909</xdr:rowOff>
    </xdr:to>
    <xdr:cxnSp macro="">
      <xdr:nvCxnSpPr>
        <xdr:cNvPr id="71" name="Connecteur droit 70"/>
        <xdr:cNvCxnSpPr/>
      </xdr:nvCxnSpPr>
      <xdr:spPr>
        <a:xfrm>
          <a:off x="6980464" y="2626179"/>
          <a:ext cx="6470669" cy="3343230"/>
        </a:xfrm>
        <a:prstGeom prst="line">
          <a:avLst/>
        </a:prstGeom>
        <a:ln w="152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503464</xdr:colOff>
      <xdr:row>15</xdr:row>
      <xdr:rowOff>132030</xdr:rowOff>
    </xdr:from>
    <xdr:to>
      <xdr:col>7</xdr:col>
      <xdr:colOff>356640</xdr:colOff>
      <xdr:row>25</xdr:row>
      <xdr:rowOff>0</xdr:rowOff>
    </xdr:to>
    <xdr:cxnSp macro="">
      <xdr:nvCxnSpPr>
        <xdr:cNvPr id="73" name="Connecteur droit 72"/>
        <xdr:cNvCxnSpPr/>
      </xdr:nvCxnSpPr>
      <xdr:spPr>
        <a:xfrm flipV="1">
          <a:off x="4313464" y="2989530"/>
          <a:ext cx="1377176" cy="1772970"/>
        </a:xfrm>
        <a:prstGeom prst="line">
          <a:avLst/>
        </a:prstGeom>
        <a:ln w="152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744536</xdr:colOff>
      <xdr:row>12</xdr:row>
      <xdr:rowOff>41555</xdr:rowOff>
    </xdr:from>
    <xdr:to>
      <xdr:col>10</xdr:col>
      <xdr:colOff>580473</xdr:colOff>
      <xdr:row>19</xdr:row>
      <xdr:rowOff>1384</xdr:rowOff>
    </xdr:to>
    <xdr:sp macro="" textlink="">
      <xdr:nvSpPr>
        <xdr:cNvPr id="65" name="Ellipse 64"/>
        <xdr:cNvSpPr/>
      </xdr:nvSpPr>
      <xdr:spPr>
        <a:xfrm rot="2065499">
          <a:off x="7602536" y="2327555"/>
          <a:ext cx="597937" cy="1293329"/>
        </a:xfrm>
        <a:prstGeom prst="ellips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89065</xdr:colOff>
      <xdr:row>13</xdr:row>
      <xdr:rowOff>86591</xdr:rowOff>
    </xdr:from>
    <xdr:to>
      <xdr:col>10</xdr:col>
      <xdr:colOff>141021</xdr:colOff>
      <xdr:row>25</xdr:row>
      <xdr:rowOff>155862</xdr:rowOff>
    </xdr:to>
    <xdr:sp macro="" textlink="">
      <xdr:nvSpPr>
        <xdr:cNvPr id="77" name="Arc 76"/>
        <xdr:cNvSpPr/>
      </xdr:nvSpPr>
      <xdr:spPr>
        <a:xfrm>
          <a:off x="5423065" y="2563091"/>
          <a:ext cx="2337956" cy="2355271"/>
        </a:xfrm>
        <a:prstGeom prst="arc">
          <a:avLst>
            <a:gd name="adj1" fmla="val 12790612"/>
            <a:gd name="adj2" fmla="val 17509282"/>
          </a:avLst>
        </a:prstGeom>
        <a:ln w="152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713757</xdr:colOff>
      <xdr:row>14</xdr:row>
      <xdr:rowOff>170709</xdr:rowOff>
    </xdr:from>
    <xdr:to>
      <xdr:col>6</xdr:col>
      <xdr:colOff>3713</xdr:colOff>
      <xdr:row>27</xdr:row>
      <xdr:rowOff>49480</xdr:rowOff>
    </xdr:to>
    <xdr:sp macro="" textlink="">
      <xdr:nvSpPr>
        <xdr:cNvPr id="85" name="Arc 84"/>
        <xdr:cNvSpPr/>
      </xdr:nvSpPr>
      <xdr:spPr>
        <a:xfrm>
          <a:off x="2237757" y="2837709"/>
          <a:ext cx="2337956" cy="2355271"/>
        </a:xfrm>
        <a:prstGeom prst="arc">
          <a:avLst>
            <a:gd name="adj1" fmla="val 2111398"/>
            <a:gd name="adj2" fmla="val 9137414"/>
          </a:avLst>
        </a:prstGeom>
        <a:ln w="152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658091</xdr:colOff>
      <xdr:row>37</xdr:row>
      <xdr:rowOff>51955</xdr:rowOff>
    </xdr:from>
    <xdr:to>
      <xdr:col>14</xdr:col>
      <xdr:colOff>727364</xdr:colOff>
      <xdr:row>43</xdr:row>
      <xdr:rowOff>121227</xdr:rowOff>
    </xdr:to>
    <xdr:cxnSp macro="">
      <xdr:nvCxnSpPr>
        <xdr:cNvPr id="91" name="Connecteur droit avec flèche 90"/>
        <xdr:cNvCxnSpPr/>
      </xdr:nvCxnSpPr>
      <xdr:spPr>
        <a:xfrm>
          <a:off x="11326091" y="7100455"/>
          <a:ext cx="69273" cy="1212272"/>
        </a:xfrm>
        <a:prstGeom prst="straightConnector1">
          <a:avLst/>
        </a:prstGeom>
        <a:ln w="63500"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421821</xdr:colOff>
      <xdr:row>25</xdr:row>
      <xdr:rowOff>1</xdr:rowOff>
    </xdr:from>
    <xdr:to>
      <xdr:col>16</xdr:col>
      <xdr:colOff>285750</xdr:colOff>
      <xdr:row>28</xdr:row>
      <xdr:rowOff>136071</xdr:rowOff>
    </xdr:to>
    <xdr:cxnSp macro="">
      <xdr:nvCxnSpPr>
        <xdr:cNvPr id="93" name="Connecteur droit avec flèche 92"/>
        <xdr:cNvCxnSpPr/>
      </xdr:nvCxnSpPr>
      <xdr:spPr>
        <a:xfrm flipH="1" flipV="1">
          <a:off x="11089821" y="4762501"/>
          <a:ext cx="1387929" cy="707570"/>
        </a:xfrm>
        <a:prstGeom prst="straightConnector1">
          <a:avLst/>
        </a:prstGeom>
        <a:ln w="63500"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413163</xdr:colOff>
      <xdr:row>15</xdr:row>
      <xdr:rowOff>71746</xdr:rowOff>
    </xdr:from>
    <xdr:to>
      <xdr:col>3</xdr:col>
      <xdr:colOff>101437</xdr:colOff>
      <xdr:row>24</xdr:row>
      <xdr:rowOff>37111</xdr:rowOff>
    </xdr:to>
    <xdr:cxnSp macro="">
      <xdr:nvCxnSpPr>
        <xdr:cNvPr id="96" name="Connecteur droit 95"/>
        <xdr:cNvCxnSpPr/>
      </xdr:nvCxnSpPr>
      <xdr:spPr>
        <a:xfrm>
          <a:off x="1937163" y="2929246"/>
          <a:ext cx="450274" cy="1679865"/>
        </a:xfrm>
        <a:prstGeom prst="line">
          <a:avLst/>
        </a:prstGeom>
        <a:ln w="152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117517</xdr:colOff>
      <xdr:row>19</xdr:row>
      <xdr:rowOff>27214</xdr:rowOff>
    </xdr:from>
    <xdr:to>
      <xdr:col>11</xdr:col>
      <xdr:colOff>312006</xdr:colOff>
      <xdr:row>20</xdr:row>
      <xdr:rowOff>190346</xdr:rowOff>
    </xdr:to>
    <xdr:sp macro="" textlink="">
      <xdr:nvSpPr>
        <xdr:cNvPr id="101" name="Rectangle 100"/>
        <xdr:cNvSpPr/>
      </xdr:nvSpPr>
      <xdr:spPr>
        <a:xfrm rot="21592935">
          <a:off x="6975517" y="3646714"/>
          <a:ext cx="1718489" cy="353632"/>
        </a:xfrm>
        <a:prstGeom prst="rect">
          <a:avLst/>
        </a:prstGeom>
        <a:solidFill>
          <a:schemeClr val="accent3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u="sng">
              <a:solidFill>
                <a:srgbClr val="FFC000"/>
              </a:solidFill>
              <a:latin typeface="Arial Narrow" pitchFamily="34" charset="0"/>
            </a:rPr>
            <a:t>Péage de Candé</a:t>
          </a:r>
        </a:p>
      </xdr:txBody>
    </xdr:sp>
    <xdr:clientData/>
  </xdr:twoCellAnchor>
  <xdr:twoCellAnchor>
    <xdr:from>
      <xdr:col>6</xdr:col>
      <xdr:colOff>707571</xdr:colOff>
      <xdr:row>12</xdr:row>
      <xdr:rowOff>108858</xdr:rowOff>
    </xdr:from>
    <xdr:to>
      <xdr:col>10</xdr:col>
      <xdr:colOff>299356</xdr:colOff>
      <xdr:row>26</xdr:row>
      <xdr:rowOff>1236</xdr:rowOff>
    </xdr:to>
    <xdr:sp macro="" textlink="">
      <xdr:nvSpPr>
        <xdr:cNvPr id="115" name="Arc 114"/>
        <xdr:cNvSpPr/>
      </xdr:nvSpPr>
      <xdr:spPr>
        <a:xfrm>
          <a:off x="5279571" y="2394858"/>
          <a:ext cx="2639785" cy="2559378"/>
        </a:xfrm>
        <a:prstGeom prst="arc">
          <a:avLst>
            <a:gd name="adj1" fmla="val 13163031"/>
            <a:gd name="adj2" fmla="val 17509282"/>
          </a:avLst>
        </a:prstGeom>
        <a:ln w="152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176893</xdr:colOff>
      <xdr:row>21</xdr:row>
      <xdr:rowOff>95249</xdr:rowOff>
    </xdr:from>
    <xdr:to>
      <xdr:col>8</xdr:col>
      <xdr:colOff>372305</xdr:colOff>
      <xdr:row>23</xdr:row>
      <xdr:rowOff>126425</xdr:rowOff>
    </xdr:to>
    <xdr:sp macro="" textlink="">
      <xdr:nvSpPr>
        <xdr:cNvPr id="118" name="Pentagone 117"/>
        <xdr:cNvSpPr/>
      </xdr:nvSpPr>
      <xdr:spPr>
        <a:xfrm rot="9847421" flipV="1">
          <a:off x="5510893" y="4095749"/>
          <a:ext cx="957412" cy="412176"/>
        </a:xfrm>
        <a:prstGeom prst="homePlat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horz" rtlCol="0" anchor="ctr" anchorCtr="0"/>
        <a:lstStyle/>
        <a:p>
          <a:pPr algn="ctr"/>
          <a:r>
            <a:rPr lang="fr-FR" sz="1400" b="1" u="sng">
              <a:solidFill>
                <a:srgbClr val="FFFF00"/>
              </a:solidFill>
              <a:latin typeface="Arial Narrow" pitchFamily="34" charset="0"/>
            </a:rPr>
            <a:t>A85 S2</a:t>
          </a:r>
        </a:p>
      </xdr:txBody>
    </xdr:sp>
    <xdr:clientData/>
  </xdr:twoCellAnchor>
  <xdr:twoCellAnchor>
    <xdr:from>
      <xdr:col>4</xdr:col>
      <xdr:colOff>557893</xdr:colOff>
      <xdr:row>5</xdr:row>
      <xdr:rowOff>149679</xdr:rowOff>
    </xdr:from>
    <xdr:to>
      <xdr:col>7</xdr:col>
      <xdr:colOff>462643</xdr:colOff>
      <xdr:row>17</xdr:row>
      <xdr:rowOff>68036</xdr:rowOff>
    </xdr:to>
    <xdr:sp macro="" textlink="">
      <xdr:nvSpPr>
        <xdr:cNvPr id="120" name="Arc 119"/>
        <xdr:cNvSpPr/>
      </xdr:nvSpPr>
      <xdr:spPr>
        <a:xfrm>
          <a:off x="3605893" y="1102179"/>
          <a:ext cx="2190750" cy="2204357"/>
        </a:xfrm>
        <a:prstGeom prst="arc">
          <a:avLst>
            <a:gd name="adj1" fmla="val 1860025"/>
            <a:gd name="adj2" fmla="val 7412780"/>
          </a:avLst>
        </a:prstGeom>
        <a:ln w="152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17</xdr:col>
      <xdr:colOff>314958</xdr:colOff>
      <xdr:row>5</xdr:row>
      <xdr:rowOff>126239</xdr:rowOff>
    </xdr:from>
    <xdr:to>
      <xdr:col>19</xdr:col>
      <xdr:colOff>191152</xdr:colOff>
      <xdr:row>10</xdr:row>
      <xdr:rowOff>35806</xdr:rowOff>
    </xdr:to>
    <xdr:pic>
      <xdr:nvPicPr>
        <xdr:cNvPr id="78" name="il_fi" descr="http://www.renders-graphiques.fr/image/upload/normal/ford_voiture_5.png" title="0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9625116">
          <a:off x="13268958" y="1078739"/>
          <a:ext cx="1400194" cy="8620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114300</xdr:rowOff>
    </xdr:from>
    <xdr:to>
      <xdr:col>9</xdr:col>
      <xdr:colOff>639294</xdr:colOff>
      <xdr:row>20</xdr:row>
      <xdr:rowOff>159124</xdr:rowOff>
    </xdr:to>
    <xdr:grpSp>
      <xdr:nvGrpSpPr>
        <xdr:cNvPr id="2" name="Groupe 1"/>
        <xdr:cNvGrpSpPr/>
      </xdr:nvGrpSpPr>
      <xdr:grpSpPr>
        <a:xfrm>
          <a:off x="123825" y="114300"/>
          <a:ext cx="7373469" cy="3854824"/>
          <a:chOff x="123265" y="190500"/>
          <a:chExt cx="7373469" cy="3854824"/>
        </a:xfrm>
      </xdr:grpSpPr>
      <xdr:pic>
        <xdr:nvPicPr>
          <xdr:cNvPr id="3" name="Picture 52" descr="logo-VINCI-Autoroutes_medium"/>
          <xdr:cNvPicPr>
            <a:picLocks noChangeAspect="1" noChangeArrowheads="1"/>
          </xdr:cNvPicPr>
        </xdr:nvPicPr>
        <xdr:blipFill>
          <a:blip xmlns:r="http://schemas.openxmlformats.org/officeDocument/2006/relationships" r:embed="rId1"/>
          <a:srcRect/>
          <a:stretch>
            <a:fillRect/>
          </a:stretch>
        </xdr:blipFill>
        <xdr:spPr bwMode="auto">
          <a:xfrm>
            <a:off x="5221941" y="298556"/>
            <a:ext cx="2274793" cy="7381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4" name="Rectangle 3"/>
          <xdr:cNvSpPr/>
        </xdr:nvSpPr>
        <xdr:spPr>
          <a:xfrm>
            <a:off x="134471" y="190500"/>
            <a:ext cx="4863353" cy="773206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" name="Rectangle 4"/>
          <xdr:cNvSpPr/>
        </xdr:nvSpPr>
        <xdr:spPr>
          <a:xfrm>
            <a:off x="123265" y="190500"/>
            <a:ext cx="1064559" cy="3854824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wordArtVert" rtlCol="0" anchor="ctr"/>
          <a:lstStyle/>
          <a:p>
            <a:pPr algn="l"/>
            <a:r>
              <a:rPr lang="fr-FR" sz="3600" b="1">
                <a:solidFill>
                  <a:srgbClr val="FF0000"/>
                </a:solidFill>
                <a:latin typeface="Arial Narrow" pitchFamily="34" charset="0"/>
              </a:rPr>
              <a:t>MAGECS</a:t>
            </a:r>
          </a:p>
        </xdr:txBody>
      </xdr:sp>
      <xdr:sp macro="" textlink="">
        <xdr:nvSpPr>
          <xdr:cNvPr id="6" name="Rectangle 5"/>
          <xdr:cNvSpPr/>
        </xdr:nvSpPr>
        <xdr:spPr>
          <a:xfrm>
            <a:off x="750793" y="437030"/>
            <a:ext cx="4157383" cy="43703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600">
                <a:latin typeface="Arial Narrow" pitchFamily="34" charset="0"/>
              </a:rPr>
              <a:t>oyen</a:t>
            </a:r>
            <a:r>
              <a:rPr lang="fr-FR" sz="1600" baseline="0">
                <a:latin typeface="Arial Narrow" pitchFamily="34" charset="0"/>
              </a:rPr>
              <a:t> d'aide à la Gestion d'Evènements Contre Sens</a:t>
            </a:r>
            <a:endParaRPr lang="fr-FR" sz="1600">
              <a:latin typeface="Arial Narrow" pitchFamily="34" charset="0"/>
            </a:endParaRPr>
          </a:p>
        </xdr:txBody>
      </xdr:sp>
    </xdr:grpSp>
    <xdr:clientData/>
  </xdr:twoCellAnchor>
  <xdr:twoCellAnchor>
    <xdr:from>
      <xdr:col>0</xdr:col>
      <xdr:colOff>93569</xdr:colOff>
      <xdr:row>21</xdr:row>
      <xdr:rowOff>100852</xdr:rowOff>
    </xdr:from>
    <xdr:to>
      <xdr:col>1</xdr:col>
      <xdr:colOff>503144</xdr:colOff>
      <xdr:row>24</xdr:row>
      <xdr:rowOff>34177</xdr:rowOff>
    </xdr:to>
    <xdr:grpSp>
      <xdr:nvGrpSpPr>
        <xdr:cNvPr id="7" name="Groupe 6">
          <a:hlinkClick xmlns:r="http://schemas.openxmlformats.org/officeDocument/2006/relationships" r:id="rId2"/>
        </xdr:cNvPr>
        <xdr:cNvGrpSpPr/>
      </xdr:nvGrpSpPr>
      <xdr:grpSpPr>
        <a:xfrm>
          <a:off x="93569" y="4101352"/>
          <a:ext cx="1171575" cy="504825"/>
          <a:chOff x="10429875" y="590549"/>
          <a:chExt cx="1171575" cy="504825"/>
        </a:xfrm>
      </xdr:grpSpPr>
      <xdr:sp macro="" textlink="">
        <xdr:nvSpPr>
          <xdr:cNvPr id="8" name="Multiplier 7"/>
          <xdr:cNvSpPr/>
        </xdr:nvSpPr>
        <xdr:spPr>
          <a:xfrm>
            <a:off x="10429875" y="590549"/>
            <a:ext cx="466725" cy="504825"/>
          </a:xfrm>
          <a:prstGeom prst="mathMultiply">
            <a:avLst/>
          </a:prstGeom>
          <a:solidFill>
            <a:srgbClr val="FF0000"/>
          </a:solidFill>
          <a:ln w="63500">
            <a:solidFill>
              <a:srgbClr val="C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9" name="Rectangle 8"/>
          <xdr:cNvSpPr/>
        </xdr:nvSpPr>
        <xdr:spPr>
          <a:xfrm>
            <a:off x="10620375" y="600075"/>
            <a:ext cx="981075" cy="4762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r"/>
            <a:r>
              <a:rPr lang="fr-FR" sz="1800" b="1" u="sng">
                <a:solidFill>
                  <a:srgbClr val="C00000"/>
                </a:solidFill>
                <a:latin typeface="Arial Narrow" pitchFamily="34" charset="0"/>
              </a:rPr>
              <a:t>Fermé</a:t>
            </a:r>
          </a:p>
        </xdr:txBody>
      </xdr:sp>
    </xdr:grpSp>
    <xdr:clientData/>
  </xdr:twoCellAnchor>
  <xdr:twoCellAnchor>
    <xdr:from>
      <xdr:col>10</xdr:col>
      <xdr:colOff>214275</xdr:colOff>
      <xdr:row>1</xdr:row>
      <xdr:rowOff>22411</xdr:rowOff>
    </xdr:from>
    <xdr:to>
      <xdr:col>13</xdr:col>
      <xdr:colOff>71400</xdr:colOff>
      <xdr:row>5</xdr:row>
      <xdr:rowOff>14340</xdr:rowOff>
    </xdr:to>
    <xdr:grpSp>
      <xdr:nvGrpSpPr>
        <xdr:cNvPr id="10" name="Groupe 9"/>
        <xdr:cNvGrpSpPr/>
      </xdr:nvGrpSpPr>
      <xdr:grpSpPr>
        <a:xfrm>
          <a:off x="7834275" y="212911"/>
          <a:ext cx="2143125" cy="753929"/>
          <a:chOff x="5003989" y="190497"/>
          <a:chExt cx="2143125" cy="753929"/>
        </a:xfrm>
      </xdr:grpSpPr>
      <xdr:sp macro="" textlink="">
        <xdr:nvSpPr>
          <xdr:cNvPr id="11" name="Rectangle 10"/>
          <xdr:cNvSpPr/>
        </xdr:nvSpPr>
        <xdr:spPr>
          <a:xfrm>
            <a:off x="5003989" y="190497"/>
            <a:ext cx="2143125" cy="403413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>
                <a:solidFill>
                  <a:srgbClr val="000066"/>
                </a:solidFill>
                <a:latin typeface="Arial Narrow" pitchFamily="34" charset="0"/>
              </a:rPr>
              <a:t>Centre de Chambray</a:t>
            </a:r>
          </a:p>
        </xdr:txBody>
      </xdr:sp>
      <xdr:pic>
        <xdr:nvPicPr>
          <xdr:cNvPr id="12" name="Picture 343" descr="Cofiroute_4c copie"/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490884" y="549086"/>
            <a:ext cx="1311088" cy="3953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4</xdr:col>
      <xdr:colOff>2873</xdr:colOff>
      <xdr:row>8</xdr:row>
      <xdr:rowOff>101120</xdr:rowOff>
    </xdr:from>
    <xdr:to>
      <xdr:col>19</xdr:col>
      <xdr:colOff>111696</xdr:colOff>
      <xdr:row>52</xdr:row>
      <xdr:rowOff>81463</xdr:rowOff>
    </xdr:to>
    <xdr:grpSp>
      <xdr:nvGrpSpPr>
        <xdr:cNvPr id="13" name="Groupe 12"/>
        <xdr:cNvGrpSpPr/>
      </xdr:nvGrpSpPr>
      <xdr:grpSpPr>
        <a:xfrm>
          <a:off x="3050873" y="1625120"/>
          <a:ext cx="11538823" cy="8403164"/>
          <a:chOff x="1963902" y="1838032"/>
          <a:chExt cx="11538823" cy="8395961"/>
        </a:xfrm>
      </xdr:grpSpPr>
      <xdr:sp macro="" textlink="">
        <xdr:nvSpPr>
          <xdr:cNvPr id="14" name="Rectangle 13"/>
          <xdr:cNvSpPr/>
        </xdr:nvSpPr>
        <xdr:spPr>
          <a:xfrm>
            <a:off x="5720601" y="7933763"/>
            <a:ext cx="2644588" cy="1217438"/>
          </a:xfrm>
          <a:prstGeom prst="rect">
            <a:avLst/>
          </a:prstGeom>
          <a:solidFill>
            <a:schemeClr val="bg1"/>
          </a:solidFill>
          <a:ln>
            <a:solidFill>
              <a:srgbClr val="C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600" b="1">
                <a:solidFill>
                  <a:srgbClr val="0000FF"/>
                </a:solidFill>
                <a:latin typeface="Arial Narrow" pitchFamily="34" charset="0"/>
              </a:rPr>
              <a:t>Bif A10 / A85          </a:t>
            </a:r>
          </a:p>
          <a:p>
            <a:pPr algn="ctr"/>
            <a:r>
              <a:rPr lang="fr-FR" sz="1600" b="1">
                <a:solidFill>
                  <a:srgbClr val="0000FF"/>
                </a:solidFill>
                <a:latin typeface="Arial Narrow" pitchFamily="34" charset="0"/>
              </a:rPr>
              <a:t>  PR 217+522 / 100+439</a:t>
            </a:r>
          </a:p>
          <a:p>
            <a:pPr algn="ctr"/>
            <a:endParaRPr lang="fr-FR" sz="1600" b="1">
              <a:solidFill>
                <a:srgbClr val="0000FF"/>
              </a:solidFill>
              <a:latin typeface="Arial Narrow" pitchFamily="34" charset="0"/>
            </a:endParaRPr>
          </a:p>
          <a:p>
            <a:pPr algn="ctr"/>
            <a:r>
              <a:rPr lang="fr-FR" sz="1600" b="1">
                <a:solidFill>
                  <a:srgbClr val="0000FF"/>
                </a:solidFill>
                <a:latin typeface="Arial Narrow" pitchFamily="34" charset="0"/>
              </a:rPr>
              <a:t>La Croix de VEIGNE</a:t>
            </a:r>
          </a:p>
        </xdr:txBody>
      </xdr:sp>
      <xdr:grpSp>
        <xdr:nvGrpSpPr>
          <xdr:cNvPr id="15" name="Groupe 14"/>
          <xdr:cNvGrpSpPr/>
        </xdr:nvGrpSpPr>
        <xdr:grpSpPr>
          <a:xfrm>
            <a:off x="1963902" y="1838032"/>
            <a:ext cx="11538823" cy="8395961"/>
            <a:chOff x="1246725" y="1905267"/>
            <a:chExt cx="11538823" cy="8395961"/>
          </a:xfrm>
        </xdr:grpSpPr>
        <xdr:sp macro="" textlink="">
          <xdr:nvSpPr>
            <xdr:cNvPr id="16" name="Rectangle 15"/>
            <xdr:cNvSpPr/>
          </xdr:nvSpPr>
          <xdr:spPr>
            <a:xfrm rot="21592935">
              <a:off x="11067059" y="8746011"/>
              <a:ext cx="1718489" cy="354931"/>
            </a:xfrm>
            <a:prstGeom prst="rect">
              <a:avLst/>
            </a:prstGeom>
            <a:solidFill>
              <a:schemeClr val="accent3">
                <a:lumMod val="5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 u="sng">
                  <a:solidFill>
                    <a:srgbClr val="FFC000"/>
                  </a:solidFill>
                  <a:latin typeface="Arial Narrow" pitchFamily="34" charset="0"/>
                </a:rPr>
                <a:t>Barrière</a:t>
              </a:r>
              <a:r>
                <a:rPr lang="fr-FR" sz="1400" b="1" u="sng" baseline="0">
                  <a:solidFill>
                    <a:srgbClr val="FFC000"/>
                  </a:solidFill>
                  <a:latin typeface="Arial Narrow" pitchFamily="34" charset="0"/>
                </a:rPr>
                <a:t> Veigné</a:t>
              </a:r>
              <a:endParaRPr lang="fr-FR" sz="1400" b="1" u="sng">
                <a:solidFill>
                  <a:srgbClr val="FFC000"/>
                </a:solidFill>
                <a:latin typeface="Arial Narrow" pitchFamily="34" charset="0"/>
              </a:endParaRPr>
            </a:p>
          </xdr:txBody>
        </xdr:sp>
        <xdr:grpSp>
          <xdr:nvGrpSpPr>
            <xdr:cNvPr id="17" name="Groupe 16"/>
            <xdr:cNvGrpSpPr/>
          </xdr:nvGrpSpPr>
          <xdr:grpSpPr>
            <a:xfrm>
              <a:off x="1246725" y="1905267"/>
              <a:ext cx="9923939" cy="8015301"/>
              <a:chOff x="620796" y="1048017"/>
              <a:chExt cx="9923939" cy="7981683"/>
            </a:xfrm>
          </xdr:grpSpPr>
          <xdr:sp macro="" textlink="">
            <xdr:nvSpPr>
              <xdr:cNvPr id="30" name="Pentagone 29"/>
              <xdr:cNvSpPr/>
            </xdr:nvSpPr>
            <xdr:spPr>
              <a:xfrm rot="10411947" flipV="1">
                <a:off x="8247914" y="1048017"/>
                <a:ext cx="1090678" cy="413436"/>
              </a:xfrm>
              <a:prstGeom prst="homePlate">
                <a:avLst/>
              </a:prstGeom>
              <a:solidFill>
                <a:srgbClr val="FF0000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 anchorCtr="0"/>
              <a:lstStyle/>
              <a:p>
                <a:pPr algn="ctr"/>
                <a:r>
                  <a:rPr lang="fr-FR" sz="1400" b="1" u="sng">
                    <a:solidFill>
                      <a:srgbClr val="FFFF00"/>
                    </a:solidFill>
                    <a:latin typeface="Arial Narrow" pitchFamily="34" charset="0"/>
                  </a:rPr>
                  <a:t>A10 S2</a:t>
                </a:r>
              </a:p>
            </xdr:txBody>
          </xdr:sp>
          <xdr:sp macro="" textlink="">
            <xdr:nvSpPr>
              <xdr:cNvPr id="31" name="Pentagone 30"/>
              <xdr:cNvSpPr/>
            </xdr:nvSpPr>
            <xdr:spPr>
              <a:xfrm rot="9847421" flipV="1">
                <a:off x="1884415" y="1342665"/>
                <a:ext cx="957412" cy="411954"/>
              </a:xfrm>
              <a:prstGeom prst="homePlate">
                <a:avLst/>
              </a:prstGeom>
              <a:solidFill>
                <a:srgbClr val="FF0000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vert="horz" rtlCol="0" anchor="ctr" anchorCtr="0"/>
              <a:lstStyle/>
              <a:p>
                <a:pPr algn="ctr"/>
                <a:r>
                  <a:rPr lang="fr-FR" sz="1400" b="1" u="sng">
                    <a:solidFill>
                      <a:srgbClr val="FFFF00"/>
                    </a:solidFill>
                    <a:latin typeface="Arial Narrow" pitchFamily="34" charset="0"/>
                  </a:rPr>
                  <a:t>A85 S2</a:t>
                </a:r>
              </a:p>
            </xdr:txBody>
          </xdr:sp>
          <xdr:sp macro="" textlink="">
            <xdr:nvSpPr>
              <xdr:cNvPr id="32" name="Pentagone 31"/>
              <xdr:cNvSpPr/>
            </xdr:nvSpPr>
            <xdr:spPr>
              <a:xfrm rot="9366027" flipH="1" flipV="1">
                <a:off x="620796" y="8447488"/>
                <a:ext cx="951234" cy="413436"/>
              </a:xfrm>
              <a:prstGeom prst="homePlate">
                <a:avLst/>
              </a:prstGeom>
              <a:solidFill>
                <a:srgbClr val="FF0000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vert="horz" rtlCol="0" anchor="ctr" anchorCtr="0"/>
              <a:lstStyle/>
              <a:p>
                <a:pPr algn="ctr"/>
                <a:r>
                  <a:rPr lang="fr-FR" sz="1400" b="1" u="sng">
                    <a:solidFill>
                      <a:srgbClr val="FFFF00"/>
                    </a:solidFill>
                    <a:latin typeface="Arial Narrow" pitchFamily="34" charset="0"/>
                  </a:rPr>
                  <a:t>A10 S1</a:t>
                </a:r>
              </a:p>
            </xdr:txBody>
          </xdr:sp>
          <xdr:sp macro="" textlink="">
            <xdr:nvSpPr>
              <xdr:cNvPr id="33" name="Pentagone 32"/>
              <xdr:cNvSpPr/>
            </xdr:nvSpPr>
            <xdr:spPr>
              <a:xfrm rot="20599334">
                <a:off x="8012683" y="8191954"/>
                <a:ext cx="981740" cy="373531"/>
              </a:xfrm>
              <a:prstGeom prst="homePlate">
                <a:avLst/>
              </a:prstGeom>
              <a:solidFill>
                <a:srgbClr val="FF0000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 anchorCtr="0"/>
              <a:lstStyle/>
              <a:p>
                <a:pPr algn="ctr"/>
                <a:r>
                  <a:rPr lang="fr-FR" sz="1400" b="1" u="sng">
                    <a:solidFill>
                      <a:srgbClr val="FFFF00"/>
                    </a:solidFill>
                    <a:latin typeface="Arial Narrow" pitchFamily="34" charset="0"/>
                  </a:rPr>
                  <a:t>A85 S1</a:t>
                </a:r>
              </a:p>
            </xdr:txBody>
          </xdr:sp>
          <xdr:grpSp>
            <xdr:nvGrpSpPr>
              <xdr:cNvPr id="34" name="Groupe 33"/>
              <xdr:cNvGrpSpPr/>
            </xdr:nvGrpSpPr>
            <xdr:grpSpPr>
              <a:xfrm>
                <a:off x="1657350" y="1143000"/>
                <a:ext cx="8887385" cy="7886700"/>
                <a:chOff x="1657350" y="1143000"/>
                <a:chExt cx="8887385" cy="7886700"/>
              </a:xfrm>
            </xdr:grpSpPr>
            <xdr:cxnSp macro="">
              <xdr:nvCxnSpPr>
                <xdr:cNvPr id="35" name="Connecteur droit 34"/>
                <xdr:cNvCxnSpPr/>
              </xdr:nvCxnSpPr>
              <xdr:spPr>
                <a:xfrm>
                  <a:off x="1792941" y="2633382"/>
                  <a:ext cx="638736" cy="627529"/>
                </a:xfrm>
                <a:prstGeom prst="line">
                  <a:avLst/>
                </a:prstGeom>
                <a:ln w="152400">
                  <a:solidFill>
                    <a:schemeClr val="accent1">
                      <a:lumMod val="75000"/>
                    </a:schemeClr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grpSp>
              <xdr:nvGrpSpPr>
                <xdr:cNvPr id="36" name="Groupe 35"/>
                <xdr:cNvGrpSpPr/>
              </xdr:nvGrpSpPr>
              <xdr:grpSpPr>
                <a:xfrm>
                  <a:off x="1781737" y="1389530"/>
                  <a:ext cx="5849469" cy="7070911"/>
                  <a:chOff x="1781737" y="1389530"/>
                  <a:chExt cx="5849469" cy="7070911"/>
                </a:xfrm>
              </xdr:grpSpPr>
              <xdr:cxnSp macro="">
                <xdr:nvCxnSpPr>
                  <xdr:cNvPr id="62" name="Connecteur droit 61"/>
                  <xdr:cNvCxnSpPr/>
                </xdr:nvCxnSpPr>
                <xdr:spPr>
                  <a:xfrm flipH="1">
                    <a:off x="1781737" y="7351058"/>
                    <a:ext cx="773204" cy="1109383"/>
                  </a:xfrm>
                  <a:prstGeom prst="line">
                    <a:avLst/>
                  </a:prstGeom>
                  <a:ln w="152400">
                    <a:solidFill>
                      <a:schemeClr val="accent1">
                        <a:lumMod val="75000"/>
                      </a:schemeClr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">
                <xdr:nvCxnSpPr>
                  <xdr:cNvPr id="63" name="Connecteur droit 62"/>
                  <xdr:cNvCxnSpPr/>
                </xdr:nvCxnSpPr>
                <xdr:spPr>
                  <a:xfrm flipH="1">
                    <a:off x="6386793" y="1389530"/>
                    <a:ext cx="1244413" cy="1305485"/>
                  </a:xfrm>
                  <a:prstGeom prst="line">
                    <a:avLst/>
                  </a:prstGeom>
                  <a:ln w="152400">
                    <a:solidFill>
                      <a:schemeClr val="accent1">
                        <a:lumMod val="75000"/>
                      </a:schemeClr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">
                <xdr:nvCxnSpPr>
                  <xdr:cNvPr id="64" name="Connecteur droit 63"/>
                  <xdr:cNvCxnSpPr/>
                </xdr:nvCxnSpPr>
                <xdr:spPr>
                  <a:xfrm flipH="1">
                    <a:off x="2514600" y="2627037"/>
                    <a:ext cx="3914775" cy="4752975"/>
                  </a:xfrm>
                  <a:prstGeom prst="line">
                    <a:avLst/>
                  </a:prstGeom>
                  <a:ln w="152400">
                    <a:solidFill>
                      <a:schemeClr val="accent1">
                        <a:lumMod val="75000"/>
                      </a:schemeClr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sp macro="" textlink="">
                <xdr:nvSpPr>
                  <xdr:cNvPr id="65" name="Arc 64"/>
                  <xdr:cNvSpPr/>
                </xdr:nvSpPr>
                <xdr:spPr>
                  <a:xfrm>
                    <a:off x="4352364" y="2862548"/>
                    <a:ext cx="1238250" cy="1209676"/>
                  </a:xfrm>
                  <a:prstGeom prst="arc">
                    <a:avLst>
                      <a:gd name="adj1" fmla="val 8326490"/>
                      <a:gd name="adj2" fmla="val 2984503"/>
                    </a:avLst>
                  </a:prstGeom>
                  <a:ln w="152400">
                    <a:solidFill>
                      <a:schemeClr val="accent1">
                        <a:lumMod val="75000"/>
                      </a:schemeClr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endParaRPr lang="fr-FR" sz="1100"/>
                  </a:p>
                </xdr:txBody>
              </xdr:sp>
            </xdr:grpSp>
            <xdr:grpSp>
              <xdr:nvGrpSpPr>
                <xdr:cNvPr id="37" name="Groupe 36"/>
                <xdr:cNvGrpSpPr/>
              </xdr:nvGrpSpPr>
              <xdr:grpSpPr>
                <a:xfrm>
                  <a:off x="3104029" y="4114239"/>
                  <a:ext cx="4896970" cy="3640232"/>
                  <a:chOff x="3104029" y="4114239"/>
                  <a:chExt cx="4896970" cy="3640232"/>
                </a:xfrm>
              </xdr:grpSpPr>
              <xdr:grpSp>
                <xdr:nvGrpSpPr>
                  <xdr:cNvPr id="56" name="Groupe 55"/>
                  <xdr:cNvGrpSpPr/>
                </xdr:nvGrpSpPr>
                <xdr:grpSpPr>
                  <a:xfrm>
                    <a:off x="4687422" y="5684742"/>
                    <a:ext cx="3313577" cy="1752901"/>
                    <a:chOff x="4765861" y="5516656"/>
                    <a:chExt cx="3313577" cy="1752901"/>
                  </a:xfrm>
                </xdr:grpSpPr>
                <xdr:sp macro="" textlink="">
                  <xdr:nvSpPr>
                    <xdr:cNvPr id="60" name="Arc 59"/>
                    <xdr:cNvSpPr/>
                  </xdr:nvSpPr>
                  <xdr:spPr>
                    <a:xfrm>
                      <a:off x="4765861" y="5516656"/>
                      <a:ext cx="1238250" cy="1209676"/>
                    </a:xfrm>
                    <a:prstGeom prst="arc">
                      <a:avLst>
                        <a:gd name="adj1" fmla="val 13451838"/>
                        <a:gd name="adj2" fmla="val 18441520"/>
                      </a:avLst>
                    </a:prstGeom>
                    <a:ln w="152400">
                      <a:solidFill>
                        <a:schemeClr val="accent1">
                          <a:lumMod val="75000"/>
                        </a:schemeClr>
                      </a:solidFill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  <xdr:txBody>
                    <a:bodyPr vertOverflow="clip" horzOverflow="clip" rtlCol="0" anchor="t"/>
                    <a:lstStyle/>
                    <a:p>
                      <a:pPr algn="l"/>
                      <a:endParaRPr lang="fr-FR" sz="1100"/>
                    </a:p>
                  </xdr:txBody>
                </xdr:sp>
                <xdr:cxnSp macro="">
                  <xdr:nvCxnSpPr>
                    <xdr:cNvPr id="61" name="Connecteur droit 60"/>
                    <xdr:cNvCxnSpPr/>
                  </xdr:nvCxnSpPr>
                  <xdr:spPr>
                    <a:xfrm>
                      <a:off x="5657851" y="5581650"/>
                      <a:ext cx="2421587" cy="1687907"/>
                    </a:xfrm>
                    <a:prstGeom prst="line">
                      <a:avLst/>
                    </a:prstGeom>
                    <a:ln w="152400">
                      <a:solidFill>
                        <a:schemeClr val="accent1">
                          <a:lumMod val="75000"/>
                        </a:schemeClr>
                      </a:solidFill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</xdr:grpSp>
              <xdr:cxnSp macro="">
                <xdr:nvCxnSpPr>
                  <xdr:cNvPr id="57" name="Connecteur droit 56"/>
                  <xdr:cNvCxnSpPr/>
                </xdr:nvCxnSpPr>
                <xdr:spPr>
                  <a:xfrm flipH="1">
                    <a:off x="3104029" y="6653493"/>
                    <a:ext cx="1098177" cy="1100978"/>
                  </a:xfrm>
                  <a:prstGeom prst="line">
                    <a:avLst/>
                  </a:prstGeom>
                  <a:ln w="152400">
                    <a:solidFill>
                      <a:schemeClr val="accent1">
                        <a:lumMod val="75000"/>
                      </a:schemeClr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sp macro="" textlink="">
                <xdr:nvSpPr>
                  <xdr:cNvPr id="58" name="Arc 57"/>
                  <xdr:cNvSpPr/>
                </xdr:nvSpPr>
                <xdr:spPr>
                  <a:xfrm>
                    <a:off x="5976096" y="4114239"/>
                    <a:ext cx="1238250" cy="1209676"/>
                  </a:xfrm>
                  <a:prstGeom prst="arc">
                    <a:avLst>
                      <a:gd name="adj1" fmla="val 13107060"/>
                      <a:gd name="adj2" fmla="val 7609513"/>
                    </a:avLst>
                  </a:prstGeom>
                  <a:ln w="152400">
                    <a:solidFill>
                      <a:schemeClr val="accent1">
                        <a:lumMod val="75000"/>
                      </a:schemeClr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endParaRPr lang="fr-FR" sz="1100"/>
                  </a:p>
                </xdr:txBody>
              </xdr:sp>
              <xdr:cxnSp macro="">
                <xdr:nvCxnSpPr>
                  <xdr:cNvPr id="59" name="Connecteur droit 58"/>
                  <xdr:cNvCxnSpPr/>
                </xdr:nvCxnSpPr>
                <xdr:spPr>
                  <a:xfrm flipH="1">
                    <a:off x="4188199" y="4303059"/>
                    <a:ext cx="1952625" cy="2364442"/>
                  </a:xfrm>
                  <a:prstGeom prst="line">
                    <a:avLst/>
                  </a:prstGeom>
                  <a:ln w="152400">
                    <a:solidFill>
                      <a:schemeClr val="accent1">
                        <a:lumMod val="75000"/>
                      </a:schemeClr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</xdr:grpSp>
            <xdr:grpSp>
              <xdr:nvGrpSpPr>
                <xdr:cNvPr id="38" name="Groupe 37"/>
                <xdr:cNvGrpSpPr/>
              </xdr:nvGrpSpPr>
              <xdr:grpSpPr>
                <a:xfrm>
                  <a:off x="7407088" y="1591235"/>
                  <a:ext cx="784412" cy="4975412"/>
                  <a:chOff x="7407088" y="1591235"/>
                  <a:chExt cx="784412" cy="4975412"/>
                </a:xfrm>
              </xdr:grpSpPr>
              <xdr:cxnSp macro="">
                <xdr:nvCxnSpPr>
                  <xdr:cNvPr id="53" name="Connecteur droit 52"/>
                  <xdr:cNvCxnSpPr/>
                </xdr:nvCxnSpPr>
                <xdr:spPr>
                  <a:xfrm flipV="1">
                    <a:off x="7407088" y="1591235"/>
                    <a:ext cx="784412" cy="1154207"/>
                  </a:xfrm>
                  <a:prstGeom prst="line">
                    <a:avLst/>
                  </a:prstGeom>
                  <a:ln w="152400">
                    <a:solidFill>
                      <a:schemeClr val="accent1">
                        <a:lumMod val="75000"/>
                      </a:schemeClr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">
                <xdr:nvCxnSpPr>
                  <xdr:cNvPr id="54" name="Connecteur droit 53"/>
                  <xdr:cNvCxnSpPr/>
                </xdr:nvCxnSpPr>
                <xdr:spPr>
                  <a:xfrm flipH="1" flipV="1">
                    <a:off x="7572938" y="5949203"/>
                    <a:ext cx="428062" cy="617444"/>
                  </a:xfrm>
                  <a:prstGeom prst="line">
                    <a:avLst/>
                  </a:prstGeom>
                  <a:ln w="152400">
                    <a:solidFill>
                      <a:schemeClr val="accent1">
                        <a:lumMod val="75000"/>
                      </a:schemeClr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">
                <xdr:nvCxnSpPr>
                  <xdr:cNvPr id="55" name="Connecteur droit 54"/>
                  <xdr:cNvCxnSpPr/>
                </xdr:nvCxnSpPr>
                <xdr:spPr>
                  <a:xfrm>
                    <a:off x="7418294" y="2711823"/>
                    <a:ext cx="168088" cy="3283324"/>
                  </a:xfrm>
                  <a:prstGeom prst="line">
                    <a:avLst/>
                  </a:prstGeom>
                  <a:ln w="152400">
                    <a:solidFill>
                      <a:schemeClr val="accent1">
                        <a:lumMod val="75000"/>
                      </a:schemeClr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</xdr:grpSp>
            <xdr:cxnSp macro="">
              <xdr:nvCxnSpPr>
                <xdr:cNvPr id="39" name="Connecteur droit 38"/>
                <xdr:cNvCxnSpPr/>
              </xdr:nvCxnSpPr>
              <xdr:spPr>
                <a:xfrm flipH="1">
                  <a:off x="1914525" y="1352550"/>
                  <a:ext cx="6305550" cy="7677150"/>
                </a:xfrm>
                <a:prstGeom prst="line">
                  <a:avLst/>
                </a:prstGeom>
                <a:ln w="304800">
                  <a:solidFill>
                    <a:schemeClr val="tx2">
                      <a:lumMod val="50000"/>
                    </a:schemeClr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40" name="Connecteur droit 39"/>
                <xdr:cNvCxnSpPr/>
              </xdr:nvCxnSpPr>
              <xdr:spPr>
                <a:xfrm flipH="1">
                  <a:off x="1657350" y="1143000"/>
                  <a:ext cx="6305550" cy="7677150"/>
                </a:xfrm>
                <a:prstGeom prst="line">
                  <a:avLst/>
                </a:prstGeom>
                <a:ln w="304800">
                  <a:solidFill>
                    <a:schemeClr val="tx2">
                      <a:lumMod val="50000"/>
                    </a:schemeClr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41" name="Connecteur droit 40"/>
                <xdr:cNvCxnSpPr/>
              </xdr:nvCxnSpPr>
              <xdr:spPr>
                <a:xfrm>
                  <a:off x="1748118" y="2487706"/>
                  <a:ext cx="8538882" cy="6533029"/>
                </a:xfrm>
                <a:prstGeom prst="line">
                  <a:avLst/>
                </a:prstGeom>
                <a:ln w="304800">
                  <a:solidFill>
                    <a:schemeClr val="tx2">
                      <a:lumMod val="75000"/>
                    </a:schemeClr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sp macro="" textlink="">
              <xdr:nvSpPr>
                <xdr:cNvPr id="42" name="Arc 41"/>
                <xdr:cNvSpPr/>
              </xdr:nvSpPr>
              <xdr:spPr>
                <a:xfrm>
                  <a:off x="3098987" y="4453219"/>
                  <a:ext cx="1238250" cy="1209676"/>
                </a:xfrm>
                <a:prstGeom prst="arc">
                  <a:avLst>
                    <a:gd name="adj1" fmla="val 3587860"/>
                    <a:gd name="adj2" fmla="val 19272203"/>
                  </a:avLst>
                </a:prstGeom>
                <a:ln w="152400">
                  <a:solidFill>
                    <a:schemeClr val="accent1">
                      <a:lumMod val="75000"/>
                    </a:schemeClr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fr-FR" sz="1100"/>
                </a:p>
              </xdr:txBody>
            </xdr:sp>
            <xdr:grpSp>
              <xdr:nvGrpSpPr>
                <xdr:cNvPr id="43" name="Groupe 42"/>
                <xdr:cNvGrpSpPr/>
              </xdr:nvGrpSpPr>
              <xdr:grpSpPr>
                <a:xfrm>
                  <a:off x="2655794" y="2667000"/>
                  <a:ext cx="6779559" cy="5210735"/>
                  <a:chOff x="2655794" y="2667000"/>
                  <a:chExt cx="6779559" cy="5210735"/>
                </a:xfrm>
              </xdr:grpSpPr>
              <xdr:cxnSp macro="">
                <xdr:nvCxnSpPr>
                  <xdr:cNvPr id="50" name="Connecteur droit 49"/>
                  <xdr:cNvCxnSpPr/>
                </xdr:nvCxnSpPr>
                <xdr:spPr>
                  <a:xfrm>
                    <a:off x="8538882" y="6981264"/>
                    <a:ext cx="896471" cy="896471"/>
                  </a:xfrm>
                  <a:prstGeom prst="line">
                    <a:avLst/>
                  </a:prstGeom>
                  <a:ln w="152400">
                    <a:solidFill>
                      <a:schemeClr val="accent1">
                        <a:lumMod val="75000"/>
                      </a:schemeClr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">
                <xdr:nvCxnSpPr>
                  <xdr:cNvPr id="51" name="Connecteur droit 50"/>
                  <xdr:cNvCxnSpPr/>
                </xdr:nvCxnSpPr>
                <xdr:spPr>
                  <a:xfrm>
                    <a:off x="2655794" y="2667000"/>
                    <a:ext cx="1321174" cy="798977"/>
                  </a:xfrm>
                  <a:prstGeom prst="line">
                    <a:avLst/>
                  </a:prstGeom>
                  <a:ln w="152400">
                    <a:solidFill>
                      <a:schemeClr val="accent1">
                        <a:lumMod val="75000"/>
                      </a:schemeClr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">
                <xdr:nvCxnSpPr>
                  <xdr:cNvPr id="52" name="Connecteur droit 51"/>
                  <xdr:cNvCxnSpPr/>
                </xdr:nvCxnSpPr>
                <xdr:spPr>
                  <a:xfrm>
                    <a:off x="3910853" y="3417794"/>
                    <a:ext cx="4706471" cy="3630706"/>
                  </a:xfrm>
                  <a:prstGeom prst="line">
                    <a:avLst/>
                  </a:prstGeom>
                  <a:ln w="152400">
                    <a:solidFill>
                      <a:schemeClr val="accent1">
                        <a:lumMod val="75000"/>
                      </a:schemeClr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</xdr:grpSp>
            <xdr:cxnSp macro="">
              <xdr:nvCxnSpPr>
                <xdr:cNvPr id="44" name="Connecteur droit 43"/>
                <xdr:cNvCxnSpPr/>
              </xdr:nvCxnSpPr>
              <xdr:spPr>
                <a:xfrm flipH="1" flipV="1">
                  <a:off x="1938619" y="2218766"/>
                  <a:ext cx="8606116" cy="6589058"/>
                </a:xfrm>
                <a:prstGeom prst="line">
                  <a:avLst/>
                </a:prstGeom>
                <a:ln w="304800">
                  <a:solidFill>
                    <a:schemeClr val="tx2">
                      <a:lumMod val="75000"/>
                    </a:schemeClr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45" name="Connecteur droit 44"/>
                <xdr:cNvCxnSpPr/>
              </xdr:nvCxnSpPr>
              <xdr:spPr>
                <a:xfrm>
                  <a:off x="4095749" y="4594683"/>
                  <a:ext cx="1567330" cy="1210051"/>
                </a:xfrm>
                <a:prstGeom prst="line">
                  <a:avLst/>
                </a:prstGeom>
                <a:ln w="152400">
                  <a:solidFill>
                    <a:schemeClr val="accent1">
                      <a:lumMod val="75000"/>
                    </a:schemeClr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grpSp>
              <xdr:nvGrpSpPr>
                <xdr:cNvPr id="46" name="Groupe 45"/>
                <xdr:cNvGrpSpPr/>
              </xdr:nvGrpSpPr>
              <xdr:grpSpPr>
                <a:xfrm>
                  <a:off x="1669676" y="3160059"/>
                  <a:ext cx="1262907" cy="4013381"/>
                  <a:chOff x="1669676" y="3160059"/>
                  <a:chExt cx="1262907" cy="4013381"/>
                </a:xfrm>
              </xdr:grpSpPr>
              <xdr:cxnSp macro="">
                <xdr:nvCxnSpPr>
                  <xdr:cNvPr id="47" name="Connecteur droit 46"/>
                  <xdr:cNvCxnSpPr/>
                </xdr:nvCxnSpPr>
                <xdr:spPr>
                  <a:xfrm>
                    <a:off x="2568281" y="3539268"/>
                    <a:ext cx="356962" cy="3100692"/>
                  </a:xfrm>
                  <a:prstGeom prst="line">
                    <a:avLst/>
                  </a:prstGeom>
                  <a:ln w="152400">
                    <a:solidFill>
                      <a:schemeClr val="accent1">
                        <a:lumMod val="75000"/>
                      </a:schemeClr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sp macro="" textlink="">
                <xdr:nvSpPr>
                  <xdr:cNvPr id="48" name="Arc 47"/>
                  <xdr:cNvSpPr/>
                </xdr:nvSpPr>
                <xdr:spPr>
                  <a:xfrm>
                    <a:off x="2018183" y="6259040"/>
                    <a:ext cx="914400" cy="914400"/>
                  </a:xfrm>
                  <a:prstGeom prst="arc">
                    <a:avLst>
                      <a:gd name="adj1" fmla="val 20809919"/>
                      <a:gd name="adj2" fmla="val 1965965"/>
                    </a:avLst>
                  </a:prstGeom>
                  <a:ln w="152400">
                    <a:solidFill>
                      <a:schemeClr val="accent1">
                        <a:lumMod val="75000"/>
                      </a:schemeClr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endParaRPr lang="fr-FR" sz="1100"/>
                  </a:p>
                </xdr:txBody>
              </xdr:sp>
              <xdr:sp macro="" textlink="">
                <xdr:nvSpPr>
                  <xdr:cNvPr id="49" name="Arc 48"/>
                  <xdr:cNvSpPr/>
                </xdr:nvSpPr>
                <xdr:spPr>
                  <a:xfrm rot="19248997">
                    <a:off x="1669676" y="3160059"/>
                    <a:ext cx="914400" cy="914400"/>
                  </a:xfrm>
                  <a:prstGeom prst="arc">
                    <a:avLst>
                      <a:gd name="adj1" fmla="val 20809919"/>
                      <a:gd name="adj2" fmla="val 1965965"/>
                    </a:avLst>
                  </a:prstGeom>
                  <a:ln w="152400">
                    <a:solidFill>
                      <a:schemeClr val="accent1">
                        <a:lumMod val="75000"/>
                      </a:schemeClr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endParaRPr lang="fr-FR" sz="1100"/>
                  </a:p>
                </xdr:txBody>
              </xdr:sp>
            </xdr:grpSp>
          </xdr:grpSp>
        </xdr:grpSp>
        <xdr:sp macro="" textlink="">
          <xdr:nvSpPr>
            <xdr:cNvPr id="18" name="Ellipse 17"/>
            <xdr:cNvSpPr/>
          </xdr:nvSpPr>
          <xdr:spPr>
            <a:xfrm rot="18364076">
              <a:off x="10460585" y="9562047"/>
              <a:ext cx="1164596" cy="313765"/>
            </a:xfrm>
            <a:prstGeom prst="ellipse">
              <a:avLst/>
            </a:prstGeom>
            <a:solidFill>
              <a:srgbClr val="00B050"/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cxnSp macro="">
          <xdr:nvCxnSpPr>
            <xdr:cNvPr id="19" name="Connecteur droit avec flèche 18"/>
            <xdr:cNvCxnSpPr/>
          </xdr:nvCxnSpPr>
          <xdr:spPr>
            <a:xfrm flipH="1" flipV="1">
              <a:off x="3036793" y="3843618"/>
              <a:ext cx="481852" cy="392206"/>
            </a:xfrm>
            <a:prstGeom prst="straightConnector1">
              <a:avLst/>
            </a:prstGeom>
            <a:ln w="127000">
              <a:solidFill>
                <a:srgbClr val="C0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0" name="Connecteur droit avec flèche 19"/>
            <xdr:cNvCxnSpPr/>
          </xdr:nvCxnSpPr>
          <xdr:spPr>
            <a:xfrm flipH="1" flipV="1">
              <a:off x="6790765" y="7059707"/>
              <a:ext cx="1367116" cy="750793"/>
            </a:xfrm>
            <a:prstGeom prst="straightConnector1">
              <a:avLst/>
            </a:prstGeom>
            <a:ln w="63500">
              <a:solidFill>
                <a:srgbClr val="C0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1" name="Connecteur droit avec flèche 20"/>
            <xdr:cNvCxnSpPr/>
          </xdr:nvCxnSpPr>
          <xdr:spPr>
            <a:xfrm flipH="1" flipV="1">
              <a:off x="6308911" y="6364941"/>
              <a:ext cx="1781735" cy="1400735"/>
            </a:xfrm>
            <a:prstGeom prst="straightConnector1">
              <a:avLst/>
            </a:prstGeom>
            <a:ln w="63500">
              <a:solidFill>
                <a:srgbClr val="C0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2" name="Connecteur droit avec flèche 21"/>
            <xdr:cNvCxnSpPr/>
          </xdr:nvCxnSpPr>
          <xdr:spPr>
            <a:xfrm flipH="1" flipV="1">
              <a:off x="9043150" y="8460442"/>
              <a:ext cx="683555" cy="493058"/>
            </a:xfrm>
            <a:prstGeom prst="straightConnector1">
              <a:avLst/>
            </a:prstGeom>
            <a:ln w="127000">
              <a:solidFill>
                <a:srgbClr val="C0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3" name="Connecteur droit avec flèche 22"/>
            <xdr:cNvCxnSpPr/>
          </xdr:nvCxnSpPr>
          <xdr:spPr>
            <a:xfrm>
              <a:off x="4134971" y="6499412"/>
              <a:ext cx="537882" cy="1"/>
            </a:xfrm>
            <a:prstGeom prst="straightConnector1">
              <a:avLst/>
            </a:prstGeom>
            <a:ln w="63500">
              <a:solidFill>
                <a:srgbClr val="C0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4" name="Connecteur droit avec flèche 23"/>
            <xdr:cNvCxnSpPr/>
          </xdr:nvCxnSpPr>
          <xdr:spPr>
            <a:xfrm>
              <a:off x="4964207" y="4616824"/>
              <a:ext cx="1042147" cy="773206"/>
            </a:xfrm>
            <a:prstGeom prst="straightConnector1">
              <a:avLst/>
            </a:prstGeom>
            <a:ln w="63500">
              <a:solidFill>
                <a:srgbClr val="C0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5" name="Connecteur droit avec flèche 24"/>
            <xdr:cNvCxnSpPr/>
          </xdr:nvCxnSpPr>
          <xdr:spPr>
            <a:xfrm flipV="1">
              <a:off x="5759823" y="3821206"/>
              <a:ext cx="1008529" cy="1232650"/>
            </a:xfrm>
            <a:prstGeom prst="straightConnector1">
              <a:avLst/>
            </a:prstGeom>
            <a:ln w="63500">
              <a:solidFill>
                <a:srgbClr val="C0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6" name="Connecteur droit avec flèche 25"/>
            <xdr:cNvCxnSpPr/>
          </xdr:nvCxnSpPr>
          <xdr:spPr>
            <a:xfrm flipH="1" flipV="1">
              <a:off x="4515971" y="5356411"/>
              <a:ext cx="403410" cy="291354"/>
            </a:xfrm>
            <a:prstGeom prst="straightConnector1">
              <a:avLst/>
            </a:prstGeom>
            <a:ln w="63500">
              <a:solidFill>
                <a:srgbClr val="C0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7" name="Connecteur droit avec flèche 26"/>
            <xdr:cNvCxnSpPr/>
          </xdr:nvCxnSpPr>
          <xdr:spPr>
            <a:xfrm flipH="1">
              <a:off x="5154706" y="6723529"/>
              <a:ext cx="313765" cy="392206"/>
            </a:xfrm>
            <a:prstGeom prst="straightConnector1">
              <a:avLst/>
            </a:prstGeom>
            <a:ln w="63500">
              <a:solidFill>
                <a:srgbClr val="C0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8" name="Connecteur droit avec flèche 27"/>
            <xdr:cNvCxnSpPr/>
          </xdr:nvCxnSpPr>
          <xdr:spPr>
            <a:xfrm flipH="1">
              <a:off x="2924735" y="8819029"/>
              <a:ext cx="504265" cy="616324"/>
            </a:xfrm>
            <a:prstGeom prst="straightConnector1">
              <a:avLst/>
            </a:prstGeom>
            <a:ln w="127000">
              <a:solidFill>
                <a:srgbClr val="C0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0</xdr:col>
      <xdr:colOff>145676</xdr:colOff>
      <xdr:row>27</xdr:row>
      <xdr:rowOff>89647</xdr:rowOff>
    </xdr:from>
    <xdr:to>
      <xdr:col>5</xdr:col>
      <xdr:colOff>661145</xdr:colOff>
      <xdr:row>45</xdr:row>
      <xdr:rowOff>78441</xdr:rowOff>
    </xdr:to>
    <xdr:sp macro="" textlink="">
      <xdr:nvSpPr>
        <xdr:cNvPr id="66" name="Rectangle à coins arrondis 65"/>
        <xdr:cNvSpPr/>
      </xdr:nvSpPr>
      <xdr:spPr>
        <a:xfrm>
          <a:off x="145676" y="5271247"/>
          <a:ext cx="4325469" cy="3417794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Arial Narrow" pitchFamily="34" charset="0"/>
            </a:rPr>
            <a:t>Véhicule</a:t>
          </a:r>
          <a:r>
            <a:rPr lang="fr-FR" sz="1400" baseline="0">
              <a:solidFill>
                <a:sysClr val="windowText" lastClr="000000"/>
              </a:solidFill>
              <a:latin typeface="Arial Narrow" pitchFamily="34" charset="0"/>
            </a:rPr>
            <a:t> venant en contre sens du sens 1 sur A85</a:t>
          </a:r>
        </a:p>
        <a:p>
          <a:pPr algn="ctr"/>
          <a:r>
            <a:rPr lang="fr-FR" sz="1400" baseline="0">
              <a:solidFill>
                <a:sysClr val="windowText" lastClr="000000"/>
              </a:solidFill>
              <a:latin typeface="Arial Narrow" pitchFamily="34" charset="0"/>
            </a:rPr>
            <a:t> peut aller en direction de :</a:t>
          </a:r>
        </a:p>
        <a:p>
          <a:pPr algn="ctr"/>
          <a:endParaRPr lang="fr-FR" sz="1800" baseline="0">
            <a:solidFill>
              <a:srgbClr val="FF0000"/>
            </a:solidFill>
            <a:latin typeface="Arial Narrow" pitchFamily="34" charset="0"/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baseline="0">
              <a:solidFill>
                <a:srgbClr val="FF0000"/>
              </a:solidFill>
              <a:effectLst/>
              <a:latin typeface="Arial Narrow" pitchFamily="34" charset="0"/>
              <a:ea typeface="+mn-ea"/>
              <a:cs typeface="+mn-cs"/>
            </a:rPr>
            <a:t>Druye / Azay le Rideau sur A85 en contre sens du sens 1 vers ANGERS</a:t>
          </a:r>
          <a:endParaRPr lang="fr-FR" sz="1600" baseline="0">
            <a:solidFill>
              <a:srgbClr val="0000FF"/>
            </a:solidFill>
            <a:latin typeface="Arial Narrow" pitchFamily="34" charset="0"/>
          </a:endParaRPr>
        </a:p>
        <a:p>
          <a:pPr algn="ctr"/>
          <a:r>
            <a:rPr lang="fr-FR" sz="1600" b="1" baseline="0">
              <a:solidFill>
                <a:srgbClr val="0000FF"/>
              </a:solidFill>
              <a:latin typeface="Arial Narrow" pitchFamily="34" charset="0"/>
            </a:rPr>
            <a:t>Sorigny sur A10 en contre sens du sens 2 vers POITIERS / BORDEAUX</a:t>
          </a:r>
        </a:p>
        <a:p>
          <a:pPr algn="ctr"/>
          <a:r>
            <a:rPr lang="fr-FR" sz="1600" b="1" baseline="0">
              <a:solidFill>
                <a:srgbClr val="0000FF"/>
              </a:solidFill>
              <a:latin typeface="Arial Narrow" pitchFamily="34" charset="0"/>
            </a:rPr>
            <a:t>Chambray sur A10 en contre sens du sens 1 vers TOURS / ORLEANS</a:t>
          </a:r>
        </a:p>
        <a:p>
          <a:pPr algn="ctr"/>
          <a:r>
            <a:rPr lang="fr-FR" sz="1600" b="1" baseline="0">
              <a:solidFill>
                <a:srgbClr val="FF0000"/>
              </a:solidFill>
              <a:latin typeface="Arial Narrow" pitchFamily="34" charset="0"/>
            </a:rPr>
            <a:t>Veigné sur A85 en contre sens du sens 2 vers </a:t>
          </a:r>
        </a:p>
        <a:p>
          <a:pPr algn="ctr"/>
          <a:r>
            <a:rPr lang="fr-FR" sz="1600" b="1" baseline="0">
              <a:solidFill>
                <a:srgbClr val="FF0000"/>
              </a:solidFill>
              <a:latin typeface="Arial Narrow" pitchFamily="34" charset="0"/>
            </a:rPr>
            <a:t>VIERZON / BOURGES</a:t>
          </a:r>
        </a:p>
        <a:p>
          <a:pPr algn="ctr"/>
          <a:endParaRPr lang="fr-FR" sz="1600" b="1" baseline="0">
            <a:solidFill>
              <a:srgbClr val="0000FF"/>
            </a:solidFill>
            <a:latin typeface="Arial Narrow" pitchFamily="34" charset="0"/>
          </a:endParaRPr>
        </a:p>
      </xdr:txBody>
    </xdr:sp>
    <xdr:clientData/>
  </xdr:twoCellAnchor>
  <xdr:twoCellAnchor>
    <xdr:from>
      <xdr:col>12</xdr:col>
      <xdr:colOff>560294</xdr:colOff>
      <xdr:row>10</xdr:row>
      <xdr:rowOff>145677</xdr:rowOff>
    </xdr:from>
    <xdr:to>
      <xdr:col>13</xdr:col>
      <xdr:colOff>201705</xdr:colOff>
      <xdr:row>13</xdr:row>
      <xdr:rowOff>67235</xdr:rowOff>
    </xdr:to>
    <xdr:cxnSp macro="">
      <xdr:nvCxnSpPr>
        <xdr:cNvPr id="67" name="Connecteur droit avec flèche 66"/>
        <xdr:cNvCxnSpPr/>
      </xdr:nvCxnSpPr>
      <xdr:spPr>
        <a:xfrm flipV="1">
          <a:off x="9704294" y="2050677"/>
          <a:ext cx="403411" cy="493058"/>
        </a:xfrm>
        <a:prstGeom prst="straightConnector1">
          <a:avLst/>
        </a:prstGeom>
        <a:ln w="127000"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268941</xdr:colOff>
      <xdr:row>19</xdr:row>
      <xdr:rowOff>11206</xdr:rowOff>
    </xdr:from>
    <xdr:to>
      <xdr:col>10</xdr:col>
      <xdr:colOff>313764</xdr:colOff>
      <xdr:row>22</xdr:row>
      <xdr:rowOff>112058</xdr:rowOff>
    </xdr:to>
    <xdr:cxnSp macro="">
      <xdr:nvCxnSpPr>
        <xdr:cNvPr id="68" name="Connecteur droit avec flèche 67"/>
        <xdr:cNvCxnSpPr/>
      </xdr:nvCxnSpPr>
      <xdr:spPr>
        <a:xfrm flipH="1" flipV="1">
          <a:off x="7888941" y="3630706"/>
          <a:ext cx="44823" cy="672352"/>
        </a:xfrm>
        <a:prstGeom prst="straightConnector1">
          <a:avLst/>
        </a:prstGeom>
        <a:ln w="63500"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403410</xdr:colOff>
      <xdr:row>30</xdr:row>
      <xdr:rowOff>134471</xdr:rowOff>
    </xdr:from>
    <xdr:to>
      <xdr:col>12</xdr:col>
      <xdr:colOff>302559</xdr:colOff>
      <xdr:row>33</xdr:row>
      <xdr:rowOff>89647</xdr:rowOff>
    </xdr:to>
    <xdr:cxnSp macro="">
      <xdr:nvCxnSpPr>
        <xdr:cNvPr id="69" name="Connecteur droit avec flèche 68"/>
        <xdr:cNvCxnSpPr/>
      </xdr:nvCxnSpPr>
      <xdr:spPr>
        <a:xfrm>
          <a:off x="8785410" y="5887571"/>
          <a:ext cx="661149" cy="526676"/>
        </a:xfrm>
        <a:prstGeom prst="straightConnector1">
          <a:avLst/>
        </a:prstGeom>
        <a:ln w="63500"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414618</xdr:colOff>
      <xdr:row>30</xdr:row>
      <xdr:rowOff>11206</xdr:rowOff>
    </xdr:from>
    <xdr:to>
      <xdr:col>12</xdr:col>
      <xdr:colOff>403412</xdr:colOff>
      <xdr:row>30</xdr:row>
      <xdr:rowOff>134470</xdr:rowOff>
    </xdr:to>
    <xdr:cxnSp macro="">
      <xdr:nvCxnSpPr>
        <xdr:cNvPr id="70" name="Connecteur droit avec flèche 69"/>
        <xdr:cNvCxnSpPr/>
      </xdr:nvCxnSpPr>
      <xdr:spPr>
        <a:xfrm flipV="1">
          <a:off x="8796618" y="5764306"/>
          <a:ext cx="750794" cy="123264"/>
        </a:xfrm>
        <a:prstGeom prst="straightConnector1">
          <a:avLst/>
        </a:prstGeom>
        <a:ln w="63500"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683559</xdr:colOff>
      <xdr:row>25</xdr:row>
      <xdr:rowOff>78441</xdr:rowOff>
    </xdr:from>
    <xdr:to>
      <xdr:col>11</xdr:col>
      <xdr:colOff>235324</xdr:colOff>
      <xdr:row>27</xdr:row>
      <xdr:rowOff>56029</xdr:rowOff>
    </xdr:to>
    <xdr:cxnSp macro="">
      <xdr:nvCxnSpPr>
        <xdr:cNvPr id="71" name="Connecteur droit avec flèche 70"/>
        <xdr:cNvCxnSpPr/>
      </xdr:nvCxnSpPr>
      <xdr:spPr>
        <a:xfrm flipH="1">
          <a:off x="8303559" y="4840941"/>
          <a:ext cx="313765" cy="396688"/>
        </a:xfrm>
        <a:prstGeom prst="straightConnector1">
          <a:avLst/>
        </a:prstGeom>
        <a:ln w="63500"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156882</xdr:colOff>
      <xdr:row>35</xdr:row>
      <xdr:rowOff>168088</xdr:rowOff>
    </xdr:from>
    <xdr:to>
      <xdr:col>14</xdr:col>
      <xdr:colOff>369794</xdr:colOff>
      <xdr:row>41</xdr:row>
      <xdr:rowOff>44823</xdr:rowOff>
    </xdr:to>
    <xdr:cxnSp macro="">
      <xdr:nvCxnSpPr>
        <xdr:cNvPr id="72" name="Connecteur droit avec flèche 71"/>
        <xdr:cNvCxnSpPr/>
      </xdr:nvCxnSpPr>
      <xdr:spPr>
        <a:xfrm>
          <a:off x="10062882" y="6873688"/>
          <a:ext cx="974912" cy="1019735"/>
        </a:xfrm>
        <a:prstGeom prst="straightConnector1">
          <a:avLst/>
        </a:prstGeom>
        <a:ln w="63500"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15</xdr:col>
      <xdr:colOff>224962</xdr:colOff>
      <xdr:row>43</xdr:row>
      <xdr:rowOff>133506</xdr:rowOff>
    </xdr:from>
    <xdr:to>
      <xdr:col>16</xdr:col>
      <xdr:colOff>211529</xdr:colOff>
      <xdr:row>50</xdr:row>
      <xdr:rowOff>29747</xdr:rowOff>
    </xdr:to>
    <xdr:pic>
      <xdr:nvPicPr>
        <xdr:cNvPr id="73" name="il_fi" descr="http://www.renders-graphiques.fr/image/upload/normal/ford_voiture_5.png" title="0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993223">
          <a:off x="11414375" y="8606414"/>
          <a:ext cx="1229741" cy="7485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114300</xdr:rowOff>
    </xdr:from>
    <xdr:to>
      <xdr:col>9</xdr:col>
      <xdr:colOff>639294</xdr:colOff>
      <xdr:row>20</xdr:row>
      <xdr:rowOff>159124</xdr:rowOff>
    </xdr:to>
    <xdr:grpSp>
      <xdr:nvGrpSpPr>
        <xdr:cNvPr id="2" name="Groupe 1"/>
        <xdr:cNvGrpSpPr/>
      </xdr:nvGrpSpPr>
      <xdr:grpSpPr>
        <a:xfrm>
          <a:off x="123825" y="114300"/>
          <a:ext cx="7373469" cy="3854824"/>
          <a:chOff x="123265" y="190500"/>
          <a:chExt cx="7373469" cy="3854824"/>
        </a:xfrm>
      </xdr:grpSpPr>
      <xdr:pic>
        <xdr:nvPicPr>
          <xdr:cNvPr id="3" name="Picture 52" descr="logo-VINCI-Autoroutes_medium"/>
          <xdr:cNvPicPr>
            <a:picLocks noChangeAspect="1" noChangeArrowheads="1"/>
          </xdr:cNvPicPr>
        </xdr:nvPicPr>
        <xdr:blipFill>
          <a:blip xmlns:r="http://schemas.openxmlformats.org/officeDocument/2006/relationships" r:embed="rId1"/>
          <a:srcRect/>
          <a:stretch>
            <a:fillRect/>
          </a:stretch>
        </xdr:blipFill>
        <xdr:spPr bwMode="auto">
          <a:xfrm>
            <a:off x="5221941" y="298556"/>
            <a:ext cx="2274793" cy="7381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4" name="Rectangle 3"/>
          <xdr:cNvSpPr/>
        </xdr:nvSpPr>
        <xdr:spPr>
          <a:xfrm>
            <a:off x="134471" y="190500"/>
            <a:ext cx="4863353" cy="773206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" name="Rectangle 4"/>
          <xdr:cNvSpPr/>
        </xdr:nvSpPr>
        <xdr:spPr>
          <a:xfrm>
            <a:off x="123265" y="190500"/>
            <a:ext cx="1064559" cy="3854824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wordArtVert" rtlCol="0" anchor="ctr"/>
          <a:lstStyle/>
          <a:p>
            <a:pPr algn="l"/>
            <a:r>
              <a:rPr lang="fr-FR" sz="3600" b="1">
                <a:solidFill>
                  <a:srgbClr val="FF0000"/>
                </a:solidFill>
                <a:latin typeface="Arial Narrow" pitchFamily="34" charset="0"/>
              </a:rPr>
              <a:t>MAGECS</a:t>
            </a:r>
          </a:p>
        </xdr:txBody>
      </xdr:sp>
      <xdr:sp macro="" textlink="">
        <xdr:nvSpPr>
          <xdr:cNvPr id="6" name="Rectangle 5"/>
          <xdr:cNvSpPr/>
        </xdr:nvSpPr>
        <xdr:spPr>
          <a:xfrm>
            <a:off x="750793" y="437030"/>
            <a:ext cx="4157383" cy="43703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600">
                <a:latin typeface="Arial Narrow" pitchFamily="34" charset="0"/>
              </a:rPr>
              <a:t>oyen</a:t>
            </a:r>
            <a:r>
              <a:rPr lang="fr-FR" sz="1600" baseline="0">
                <a:latin typeface="Arial Narrow" pitchFamily="34" charset="0"/>
              </a:rPr>
              <a:t> d'aide à la Gestion d'Evènements Contre Sens</a:t>
            </a:r>
            <a:endParaRPr lang="fr-FR" sz="1600">
              <a:latin typeface="Arial Narrow" pitchFamily="34" charset="0"/>
            </a:endParaRPr>
          </a:p>
        </xdr:txBody>
      </xdr:sp>
    </xdr:grpSp>
    <xdr:clientData/>
  </xdr:twoCellAnchor>
  <xdr:twoCellAnchor>
    <xdr:from>
      <xdr:col>0</xdr:col>
      <xdr:colOff>93569</xdr:colOff>
      <xdr:row>21</xdr:row>
      <xdr:rowOff>100852</xdr:rowOff>
    </xdr:from>
    <xdr:to>
      <xdr:col>1</xdr:col>
      <xdr:colOff>503144</xdr:colOff>
      <xdr:row>24</xdr:row>
      <xdr:rowOff>34177</xdr:rowOff>
    </xdr:to>
    <xdr:grpSp>
      <xdr:nvGrpSpPr>
        <xdr:cNvPr id="7" name="Groupe 6">
          <a:hlinkClick xmlns:r="http://schemas.openxmlformats.org/officeDocument/2006/relationships" r:id="rId2"/>
        </xdr:cNvPr>
        <xdr:cNvGrpSpPr/>
      </xdr:nvGrpSpPr>
      <xdr:grpSpPr>
        <a:xfrm>
          <a:off x="93569" y="4101352"/>
          <a:ext cx="1171575" cy="504825"/>
          <a:chOff x="10429875" y="590549"/>
          <a:chExt cx="1171575" cy="504825"/>
        </a:xfrm>
      </xdr:grpSpPr>
      <xdr:sp macro="" textlink="">
        <xdr:nvSpPr>
          <xdr:cNvPr id="8" name="Multiplier 7"/>
          <xdr:cNvSpPr/>
        </xdr:nvSpPr>
        <xdr:spPr>
          <a:xfrm>
            <a:off x="10429875" y="590549"/>
            <a:ext cx="466725" cy="504825"/>
          </a:xfrm>
          <a:prstGeom prst="mathMultiply">
            <a:avLst/>
          </a:prstGeom>
          <a:solidFill>
            <a:srgbClr val="FF0000"/>
          </a:solidFill>
          <a:ln w="63500">
            <a:solidFill>
              <a:srgbClr val="C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9" name="Rectangle 8"/>
          <xdr:cNvSpPr/>
        </xdr:nvSpPr>
        <xdr:spPr>
          <a:xfrm>
            <a:off x="10620375" y="600075"/>
            <a:ext cx="981075" cy="4762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r"/>
            <a:r>
              <a:rPr lang="fr-FR" sz="1800" b="1" u="sng">
                <a:solidFill>
                  <a:srgbClr val="C00000"/>
                </a:solidFill>
                <a:latin typeface="Arial Narrow" pitchFamily="34" charset="0"/>
              </a:rPr>
              <a:t>Fermé</a:t>
            </a:r>
          </a:p>
        </xdr:txBody>
      </xdr:sp>
    </xdr:grpSp>
    <xdr:clientData/>
  </xdr:twoCellAnchor>
  <xdr:twoCellAnchor>
    <xdr:from>
      <xdr:col>10</xdr:col>
      <xdr:colOff>214275</xdr:colOff>
      <xdr:row>1</xdr:row>
      <xdr:rowOff>22411</xdr:rowOff>
    </xdr:from>
    <xdr:to>
      <xdr:col>13</xdr:col>
      <xdr:colOff>71400</xdr:colOff>
      <xdr:row>5</xdr:row>
      <xdr:rowOff>14340</xdr:rowOff>
    </xdr:to>
    <xdr:grpSp>
      <xdr:nvGrpSpPr>
        <xdr:cNvPr id="10" name="Groupe 9"/>
        <xdr:cNvGrpSpPr/>
      </xdr:nvGrpSpPr>
      <xdr:grpSpPr>
        <a:xfrm>
          <a:off x="7834275" y="212911"/>
          <a:ext cx="2143125" cy="753929"/>
          <a:chOff x="5003989" y="190497"/>
          <a:chExt cx="2143125" cy="753929"/>
        </a:xfrm>
      </xdr:grpSpPr>
      <xdr:sp macro="" textlink="">
        <xdr:nvSpPr>
          <xdr:cNvPr id="11" name="Rectangle 10"/>
          <xdr:cNvSpPr/>
        </xdr:nvSpPr>
        <xdr:spPr>
          <a:xfrm>
            <a:off x="5003989" y="190497"/>
            <a:ext cx="2143125" cy="403413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>
                <a:solidFill>
                  <a:srgbClr val="000066"/>
                </a:solidFill>
                <a:latin typeface="Arial Narrow" pitchFamily="34" charset="0"/>
              </a:rPr>
              <a:t>Centre de Chambray</a:t>
            </a:r>
          </a:p>
        </xdr:txBody>
      </xdr:sp>
      <xdr:pic>
        <xdr:nvPicPr>
          <xdr:cNvPr id="12" name="Picture 343" descr="Cofiroute_4c copie"/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490884" y="549086"/>
            <a:ext cx="1311088" cy="3953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4</xdr:col>
      <xdr:colOff>2873</xdr:colOff>
      <xdr:row>8</xdr:row>
      <xdr:rowOff>101120</xdr:rowOff>
    </xdr:from>
    <xdr:to>
      <xdr:col>18</xdr:col>
      <xdr:colOff>492696</xdr:colOff>
      <xdr:row>51</xdr:row>
      <xdr:rowOff>103876</xdr:rowOff>
    </xdr:to>
    <xdr:grpSp>
      <xdr:nvGrpSpPr>
        <xdr:cNvPr id="13" name="Groupe 12"/>
        <xdr:cNvGrpSpPr/>
      </xdr:nvGrpSpPr>
      <xdr:grpSpPr>
        <a:xfrm>
          <a:off x="3050873" y="1625120"/>
          <a:ext cx="11157823" cy="8235077"/>
          <a:chOff x="1963902" y="1838032"/>
          <a:chExt cx="11157823" cy="8227874"/>
        </a:xfrm>
      </xdr:grpSpPr>
      <xdr:sp macro="" textlink="">
        <xdr:nvSpPr>
          <xdr:cNvPr id="14" name="Rectangle 13"/>
          <xdr:cNvSpPr/>
        </xdr:nvSpPr>
        <xdr:spPr>
          <a:xfrm>
            <a:off x="5720601" y="7933763"/>
            <a:ext cx="2644588" cy="1217438"/>
          </a:xfrm>
          <a:prstGeom prst="rect">
            <a:avLst/>
          </a:prstGeom>
          <a:solidFill>
            <a:schemeClr val="bg1"/>
          </a:solidFill>
          <a:ln>
            <a:solidFill>
              <a:srgbClr val="C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600" b="1">
                <a:solidFill>
                  <a:srgbClr val="0000FF"/>
                </a:solidFill>
                <a:latin typeface="Arial Narrow" pitchFamily="34" charset="0"/>
              </a:rPr>
              <a:t>Bif A10 / A85          </a:t>
            </a:r>
          </a:p>
          <a:p>
            <a:pPr algn="ctr"/>
            <a:r>
              <a:rPr lang="fr-FR" sz="1600" b="1">
                <a:solidFill>
                  <a:srgbClr val="0000FF"/>
                </a:solidFill>
                <a:latin typeface="Arial Narrow" pitchFamily="34" charset="0"/>
              </a:rPr>
              <a:t>  PR 217+522 / 100+439</a:t>
            </a:r>
          </a:p>
          <a:p>
            <a:pPr algn="ctr"/>
            <a:endParaRPr lang="fr-FR" sz="1600" b="1">
              <a:solidFill>
                <a:srgbClr val="0000FF"/>
              </a:solidFill>
              <a:latin typeface="Arial Narrow" pitchFamily="34" charset="0"/>
            </a:endParaRPr>
          </a:p>
          <a:p>
            <a:pPr algn="ctr"/>
            <a:r>
              <a:rPr lang="fr-FR" sz="1600" b="1">
                <a:solidFill>
                  <a:srgbClr val="0000FF"/>
                </a:solidFill>
                <a:latin typeface="Arial Narrow" pitchFamily="34" charset="0"/>
              </a:rPr>
              <a:t>La Croix de VEIGNE</a:t>
            </a:r>
          </a:p>
        </xdr:txBody>
      </xdr:sp>
      <xdr:grpSp>
        <xdr:nvGrpSpPr>
          <xdr:cNvPr id="15" name="Groupe 14"/>
          <xdr:cNvGrpSpPr/>
        </xdr:nvGrpSpPr>
        <xdr:grpSpPr>
          <a:xfrm>
            <a:off x="1963902" y="1838032"/>
            <a:ext cx="11157823" cy="8227874"/>
            <a:chOff x="1246725" y="1905267"/>
            <a:chExt cx="11157823" cy="8227874"/>
          </a:xfrm>
        </xdr:grpSpPr>
        <xdr:sp macro="" textlink="">
          <xdr:nvSpPr>
            <xdr:cNvPr id="16" name="Rectangle 15"/>
            <xdr:cNvSpPr/>
          </xdr:nvSpPr>
          <xdr:spPr>
            <a:xfrm rot="21592935">
              <a:off x="10686059" y="8600335"/>
              <a:ext cx="1718489" cy="354931"/>
            </a:xfrm>
            <a:prstGeom prst="rect">
              <a:avLst/>
            </a:prstGeom>
            <a:solidFill>
              <a:schemeClr val="accent3">
                <a:lumMod val="5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 u="sng">
                  <a:solidFill>
                    <a:srgbClr val="FFC000"/>
                  </a:solidFill>
                  <a:latin typeface="Arial Narrow" pitchFamily="34" charset="0"/>
                </a:rPr>
                <a:t>Barrière</a:t>
              </a:r>
              <a:r>
                <a:rPr lang="fr-FR" sz="1400" b="1" u="sng" baseline="0">
                  <a:solidFill>
                    <a:srgbClr val="FFC000"/>
                  </a:solidFill>
                  <a:latin typeface="Arial Narrow" pitchFamily="34" charset="0"/>
                </a:rPr>
                <a:t> Veigné</a:t>
              </a:r>
              <a:endParaRPr lang="fr-FR" sz="1400" b="1" u="sng">
                <a:solidFill>
                  <a:srgbClr val="FFC000"/>
                </a:solidFill>
                <a:latin typeface="Arial Narrow" pitchFamily="34" charset="0"/>
              </a:endParaRPr>
            </a:p>
          </xdr:txBody>
        </xdr:sp>
        <xdr:grpSp>
          <xdr:nvGrpSpPr>
            <xdr:cNvPr id="18" name="Groupe 17"/>
            <xdr:cNvGrpSpPr/>
          </xdr:nvGrpSpPr>
          <xdr:grpSpPr>
            <a:xfrm>
              <a:off x="1246725" y="1905267"/>
              <a:ext cx="9923939" cy="8015301"/>
              <a:chOff x="620796" y="1048017"/>
              <a:chExt cx="9923939" cy="7981683"/>
            </a:xfrm>
          </xdr:grpSpPr>
          <xdr:sp macro="" textlink="">
            <xdr:nvSpPr>
              <xdr:cNvPr id="30" name="Pentagone 29"/>
              <xdr:cNvSpPr/>
            </xdr:nvSpPr>
            <xdr:spPr>
              <a:xfrm rot="10411947" flipV="1">
                <a:off x="8247914" y="1048017"/>
                <a:ext cx="1090678" cy="413436"/>
              </a:xfrm>
              <a:prstGeom prst="homePlate">
                <a:avLst/>
              </a:prstGeom>
              <a:solidFill>
                <a:srgbClr val="FF0000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 anchorCtr="0"/>
              <a:lstStyle/>
              <a:p>
                <a:pPr algn="ctr"/>
                <a:r>
                  <a:rPr lang="fr-FR" sz="1400" b="1" u="sng">
                    <a:solidFill>
                      <a:srgbClr val="FFFF00"/>
                    </a:solidFill>
                    <a:latin typeface="Arial Narrow" pitchFamily="34" charset="0"/>
                  </a:rPr>
                  <a:t>A10 S2</a:t>
                </a:r>
              </a:p>
            </xdr:txBody>
          </xdr:sp>
          <xdr:sp macro="" textlink="">
            <xdr:nvSpPr>
              <xdr:cNvPr id="31" name="Pentagone 30"/>
              <xdr:cNvSpPr/>
            </xdr:nvSpPr>
            <xdr:spPr>
              <a:xfrm rot="9847421" flipV="1">
                <a:off x="1884415" y="1342665"/>
                <a:ext cx="957412" cy="411954"/>
              </a:xfrm>
              <a:prstGeom prst="homePlate">
                <a:avLst/>
              </a:prstGeom>
              <a:solidFill>
                <a:srgbClr val="FF0000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vert="horz" rtlCol="0" anchor="ctr" anchorCtr="0"/>
              <a:lstStyle/>
              <a:p>
                <a:pPr algn="ctr"/>
                <a:r>
                  <a:rPr lang="fr-FR" sz="1400" b="1" u="sng">
                    <a:solidFill>
                      <a:srgbClr val="FFFF00"/>
                    </a:solidFill>
                    <a:latin typeface="Arial Narrow" pitchFamily="34" charset="0"/>
                  </a:rPr>
                  <a:t>A85 S2</a:t>
                </a:r>
              </a:p>
            </xdr:txBody>
          </xdr:sp>
          <xdr:sp macro="" textlink="">
            <xdr:nvSpPr>
              <xdr:cNvPr id="32" name="Pentagone 31"/>
              <xdr:cNvSpPr/>
            </xdr:nvSpPr>
            <xdr:spPr>
              <a:xfrm rot="9366027" flipH="1" flipV="1">
                <a:off x="620796" y="8447488"/>
                <a:ext cx="951234" cy="413436"/>
              </a:xfrm>
              <a:prstGeom prst="homePlate">
                <a:avLst/>
              </a:prstGeom>
              <a:solidFill>
                <a:srgbClr val="FF0000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vert="horz" rtlCol="0" anchor="ctr" anchorCtr="0"/>
              <a:lstStyle/>
              <a:p>
                <a:pPr algn="ctr"/>
                <a:r>
                  <a:rPr lang="fr-FR" sz="1400" b="1" u="sng">
                    <a:solidFill>
                      <a:srgbClr val="FFFF00"/>
                    </a:solidFill>
                    <a:latin typeface="Arial Narrow" pitchFamily="34" charset="0"/>
                  </a:rPr>
                  <a:t>A10 S1</a:t>
                </a:r>
              </a:p>
            </xdr:txBody>
          </xdr:sp>
          <xdr:sp macro="" textlink="">
            <xdr:nvSpPr>
              <xdr:cNvPr id="33" name="Pentagone 32"/>
              <xdr:cNvSpPr/>
            </xdr:nvSpPr>
            <xdr:spPr>
              <a:xfrm rot="20599334">
                <a:off x="8012683" y="8191954"/>
                <a:ext cx="981740" cy="373531"/>
              </a:xfrm>
              <a:prstGeom prst="homePlate">
                <a:avLst/>
              </a:prstGeom>
              <a:solidFill>
                <a:srgbClr val="FF0000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 anchorCtr="0"/>
              <a:lstStyle/>
              <a:p>
                <a:pPr algn="ctr"/>
                <a:r>
                  <a:rPr lang="fr-FR" sz="1400" b="1" u="sng">
                    <a:solidFill>
                      <a:srgbClr val="FFFF00"/>
                    </a:solidFill>
                    <a:latin typeface="Arial Narrow" pitchFamily="34" charset="0"/>
                  </a:rPr>
                  <a:t>A85 S1</a:t>
                </a:r>
              </a:p>
            </xdr:txBody>
          </xdr:sp>
          <xdr:grpSp>
            <xdr:nvGrpSpPr>
              <xdr:cNvPr id="34" name="Groupe 33"/>
              <xdr:cNvGrpSpPr/>
            </xdr:nvGrpSpPr>
            <xdr:grpSpPr>
              <a:xfrm>
                <a:off x="1657350" y="1143000"/>
                <a:ext cx="8887385" cy="7886700"/>
                <a:chOff x="1657350" y="1143000"/>
                <a:chExt cx="8887385" cy="7886700"/>
              </a:xfrm>
            </xdr:grpSpPr>
            <xdr:cxnSp macro="">
              <xdr:nvCxnSpPr>
                <xdr:cNvPr id="35" name="Connecteur droit 34"/>
                <xdr:cNvCxnSpPr/>
              </xdr:nvCxnSpPr>
              <xdr:spPr>
                <a:xfrm>
                  <a:off x="1792941" y="2633382"/>
                  <a:ext cx="638736" cy="627529"/>
                </a:xfrm>
                <a:prstGeom prst="line">
                  <a:avLst/>
                </a:prstGeom>
                <a:ln w="152400">
                  <a:solidFill>
                    <a:schemeClr val="accent1">
                      <a:lumMod val="75000"/>
                    </a:schemeClr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grpSp>
              <xdr:nvGrpSpPr>
                <xdr:cNvPr id="36" name="Groupe 35"/>
                <xdr:cNvGrpSpPr/>
              </xdr:nvGrpSpPr>
              <xdr:grpSpPr>
                <a:xfrm>
                  <a:off x="1781737" y="1389530"/>
                  <a:ext cx="5849469" cy="7070911"/>
                  <a:chOff x="1781737" y="1389530"/>
                  <a:chExt cx="5849469" cy="7070911"/>
                </a:xfrm>
              </xdr:grpSpPr>
              <xdr:cxnSp macro="">
                <xdr:nvCxnSpPr>
                  <xdr:cNvPr id="62" name="Connecteur droit 61"/>
                  <xdr:cNvCxnSpPr/>
                </xdr:nvCxnSpPr>
                <xdr:spPr>
                  <a:xfrm flipH="1">
                    <a:off x="1781737" y="7351058"/>
                    <a:ext cx="773204" cy="1109383"/>
                  </a:xfrm>
                  <a:prstGeom prst="line">
                    <a:avLst/>
                  </a:prstGeom>
                  <a:ln w="152400">
                    <a:solidFill>
                      <a:schemeClr val="accent1">
                        <a:lumMod val="75000"/>
                      </a:schemeClr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">
                <xdr:nvCxnSpPr>
                  <xdr:cNvPr id="63" name="Connecteur droit 62"/>
                  <xdr:cNvCxnSpPr/>
                </xdr:nvCxnSpPr>
                <xdr:spPr>
                  <a:xfrm flipH="1">
                    <a:off x="6386793" y="1389530"/>
                    <a:ext cx="1244413" cy="1305485"/>
                  </a:xfrm>
                  <a:prstGeom prst="line">
                    <a:avLst/>
                  </a:prstGeom>
                  <a:ln w="152400">
                    <a:solidFill>
                      <a:schemeClr val="accent1">
                        <a:lumMod val="75000"/>
                      </a:schemeClr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">
                <xdr:nvCxnSpPr>
                  <xdr:cNvPr id="64" name="Connecteur droit 63"/>
                  <xdr:cNvCxnSpPr/>
                </xdr:nvCxnSpPr>
                <xdr:spPr>
                  <a:xfrm flipH="1">
                    <a:off x="2514600" y="2627037"/>
                    <a:ext cx="3914775" cy="4752975"/>
                  </a:xfrm>
                  <a:prstGeom prst="line">
                    <a:avLst/>
                  </a:prstGeom>
                  <a:ln w="152400">
                    <a:solidFill>
                      <a:schemeClr val="accent1">
                        <a:lumMod val="75000"/>
                      </a:schemeClr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sp macro="" textlink="">
                <xdr:nvSpPr>
                  <xdr:cNvPr id="65" name="Arc 64"/>
                  <xdr:cNvSpPr/>
                </xdr:nvSpPr>
                <xdr:spPr>
                  <a:xfrm>
                    <a:off x="4352364" y="2862548"/>
                    <a:ext cx="1238250" cy="1209676"/>
                  </a:xfrm>
                  <a:prstGeom prst="arc">
                    <a:avLst>
                      <a:gd name="adj1" fmla="val 8326490"/>
                      <a:gd name="adj2" fmla="val 2984503"/>
                    </a:avLst>
                  </a:prstGeom>
                  <a:ln w="152400">
                    <a:solidFill>
                      <a:schemeClr val="accent1">
                        <a:lumMod val="75000"/>
                      </a:schemeClr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endParaRPr lang="fr-FR" sz="1100"/>
                  </a:p>
                </xdr:txBody>
              </xdr:sp>
            </xdr:grpSp>
            <xdr:grpSp>
              <xdr:nvGrpSpPr>
                <xdr:cNvPr id="37" name="Groupe 36"/>
                <xdr:cNvGrpSpPr/>
              </xdr:nvGrpSpPr>
              <xdr:grpSpPr>
                <a:xfrm>
                  <a:off x="3104029" y="4114239"/>
                  <a:ext cx="4896970" cy="3640232"/>
                  <a:chOff x="3104029" y="4114239"/>
                  <a:chExt cx="4896970" cy="3640232"/>
                </a:xfrm>
              </xdr:grpSpPr>
              <xdr:grpSp>
                <xdr:nvGrpSpPr>
                  <xdr:cNvPr id="56" name="Groupe 55"/>
                  <xdr:cNvGrpSpPr/>
                </xdr:nvGrpSpPr>
                <xdr:grpSpPr>
                  <a:xfrm>
                    <a:off x="4687422" y="5684742"/>
                    <a:ext cx="3313577" cy="1752901"/>
                    <a:chOff x="4765861" y="5516656"/>
                    <a:chExt cx="3313577" cy="1752901"/>
                  </a:xfrm>
                </xdr:grpSpPr>
                <xdr:sp macro="" textlink="">
                  <xdr:nvSpPr>
                    <xdr:cNvPr id="60" name="Arc 59"/>
                    <xdr:cNvSpPr/>
                  </xdr:nvSpPr>
                  <xdr:spPr>
                    <a:xfrm>
                      <a:off x="4765861" y="5516656"/>
                      <a:ext cx="1238250" cy="1209676"/>
                    </a:xfrm>
                    <a:prstGeom prst="arc">
                      <a:avLst>
                        <a:gd name="adj1" fmla="val 13451838"/>
                        <a:gd name="adj2" fmla="val 18441520"/>
                      </a:avLst>
                    </a:prstGeom>
                    <a:ln w="152400">
                      <a:solidFill>
                        <a:schemeClr val="accent1">
                          <a:lumMod val="75000"/>
                        </a:schemeClr>
                      </a:solidFill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  <xdr:txBody>
                    <a:bodyPr vertOverflow="clip" horzOverflow="clip" rtlCol="0" anchor="t"/>
                    <a:lstStyle/>
                    <a:p>
                      <a:pPr algn="l"/>
                      <a:endParaRPr lang="fr-FR" sz="1100"/>
                    </a:p>
                  </xdr:txBody>
                </xdr:sp>
                <xdr:cxnSp macro="">
                  <xdr:nvCxnSpPr>
                    <xdr:cNvPr id="61" name="Connecteur droit 60"/>
                    <xdr:cNvCxnSpPr/>
                  </xdr:nvCxnSpPr>
                  <xdr:spPr>
                    <a:xfrm>
                      <a:off x="5657851" y="5581650"/>
                      <a:ext cx="2421587" cy="1687907"/>
                    </a:xfrm>
                    <a:prstGeom prst="line">
                      <a:avLst/>
                    </a:prstGeom>
                    <a:ln w="152400">
                      <a:solidFill>
                        <a:schemeClr val="accent1">
                          <a:lumMod val="75000"/>
                        </a:schemeClr>
                      </a:solidFill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</xdr:grpSp>
              <xdr:cxnSp macro="">
                <xdr:nvCxnSpPr>
                  <xdr:cNvPr id="57" name="Connecteur droit 56"/>
                  <xdr:cNvCxnSpPr/>
                </xdr:nvCxnSpPr>
                <xdr:spPr>
                  <a:xfrm flipH="1">
                    <a:off x="3104029" y="6653493"/>
                    <a:ext cx="1098177" cy="1100978"/>
                  </a:xfrm>
                  <a:prstGeom prst="line">
                    <a:avLst/>
                  </a:prstGeom>
                  <a:ln w="152400">
                    <a:solidFill>
                      <a:schemeClr val="accent1">
                        <a:lumMod val="75000"/>
                      </a:schemeClr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sp macro="" textlink="">
                <xdr:nvSpPr>
                  <xdr:cNvPr id="58" name="Arc 57"/>
                  <xdr:cNvSpPr/>
                </xdr:nvSpPr>
                <xdr:spPr>
                  <a:xfrm>
                    <a:off x="5976096" y="4114239"/>
                    <a:ext cx="1238250" cy="1209676"/>
                  </a:xfrm>
                  <a:prstGeom prst="arc">
                    <a:avLst>
                      <a:gd name="adj1" fmla="val 13107060"/>
                      <a:gd name="adj2" fmla="val 7609513"/>
                    </a:avLst>
                  </a:prstGeom>
                  <a:ln w="152400">
                    <a:solidFill>
                      <a:schemeClr val="accent1">
                        <a:lumMod val="75000"/>
                      </a:schemeClr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endParaRPr lang="fr-FR" sz="1100"/>
                  </a:p>
                </xdr:txBody>
              </xdr:sp>
              <xdr:cxnSp macro="">
                <xdr:nvCxnSpPr>
                  <xdr:cNvPr id="59" name="Connecteur droit 58"/>
                  <xdr:cNvCxnSpPr/>
                </xdr:nvCxnSpPr>
                <xdr:spPr>
                  <a:xfrm flipH="1">
                    <a:off x="4188199" y="4303059"/>
                    <a:ext cx="1952625" cy="2364442"/>
                  </a:xfrm>
                  <a:prstGeom prst="line">
                    <a:avLst/>
                  </a:prstGeom>
                  <a:ln w="152400">
                    <a:solidFill>
                      <a:schemeClr val="accent1">
                        <a:lumMod val="75000"/>
                      </a:schemeClr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</xdr:grpSp>
            <xdr:grpSp>
              <xdr:nvGrpSpPr>
                <xdr:cNvPr id="38" name="Groupe 37"/>
                <xdr:cNvGrpSpPr/>
              </xdr:nvGrpSpPr>
              <xdr:grpSpPr>
                <a:xfrm>
                  <a:off x="7407088" y="1591235"/>
                  <a:ext cx="784412" cy="4975412"/>
                  <a:chOff x="7407088" y="1591235"/>
                  <a:chExt cx="784412" cy="4975412"/>
                </a:xfrm>
              </xdr:grpSpPr>
              <xdr:cxnSp macro="">
                <xdr:nvCxnSpPr>
                  <xdr:cNvPr id="53" name="Connecteur droit 52"/>
                  <xdr:cNvCxnSpPr/>
                </xdr:nvCxnSpPr>
                <xdr:spPr>
                  <a:xfrm flipV="1">
                    <a:off x="7407088" y="1591235"/>
                    <a:ext cx="784412" cy="1154207"/>
                  </a:xfrm>
                  <a:prstGeom prst="line">
                    <a:avLst/>
                  </a:prstGeom>
                  <a:ln w="152400">
                    <a:solidFill>
                      <a:schemeClr val="accent1">
                        <a:lumMod val="75000"/>
                      </a:schemeClr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">
                <xdr:nvCxnSpPr>
                  <xdr:cNvPr id="54" name="Connecteur droit 53"/>
                  <xdr:cNvCxnSpPr/>
                </xdr:nvCxnSpPr>
                <xdr:spPr>
                  <a:xfrm flipH="1" flipV="1">
                    <a:off x="7572938" y="5949203"/>
                    <a:ext cx="428062" cy="617444"/>
                  </a:xfrm>
                  <a:prstGeom prst="line">
                    <a:avLst/>
                  </a:prstGeom>
                  <a:ln w="152400">
                    <a:solidFill>
                      <a:schemeClr val="accent1">
                        <a:lumMod val="75000"/>
                      </a:schemeClr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">
                <xdr:nvCxnSpPr>
                  <xdr:cNvPr id="55" name="Connecteur droit 54"/>
                  <xdr:cNvCxnSpPr/>
                </xdr:nvCxnSpPr>
                <xdr:spPr>
                  <a:xfrm>
                    <a:off x="7418294" y="2711823"/>
                    <a:ext cx="168088" cy="3283324"/>
                  </a:xfrm>
                  <a:prstGeom prst="line">
                    <a:avLst/>
                  </a:prstGeom>
                  <a:ln w="152400">
                    <a:solidFill>
                      <a:schemeClr val="accent1">
                        <a:lumMod val="75000"/>
                      </a:schemeClr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</xdr:grpSp>
            <xdr:cxnSp macro="">
              <xdr:nvCxnSpPr>
                <xdr:cNvPr id="39" name="Connecteur droit 38"/>
                <xdr:cNvCxnSpPr/>
              </xdr:nvCxnSpPr>
              <xdr:spPr>
                <a:xfrm flipH="1">
                  <a:off x="1914525" y="1352550"/>
                  <a:ext cx="6305550" cy="7677150"/>
                </a:xfrm>
                <a:prstGeom prst="line">
                  <a:avLst/>
                </a:prstGeom>
                <a:ln w="304800">
                  <a:solidFill>
                    <a:schemeClr val="tx2">
                      <a:lumMod val="50000"/>
                    </a:schemeClr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40" name="Connecteur droit 39"/>
                <xdr:cNvCxnSpPr/>
              </xdr:nvCxnSpPr>
              <xdr:spPr>
                <a:xfrm flipH="1">
                  <a:off x="1657350" y="1143000"/>
                  <a:ext cx="6305550" cy="7677150"/>
                </a:xfrm>
                <a:prstGeom prst="line">
                  <a:avLst/>
                </a:prstGeom>
                <a:ln w="304800">
                  <a:solidFill>
                    <a:schemeClr val="tx2">
                      <a:lumMod val="50000"/>
                    </a:schemeClr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41" name="Connecteur droit 40"/>
                <xdr:cNvCxnSpPr/>
              </xdr:nvCxnSpPr>
              <xdr:spPr>
                <a:xfrm>
                  <a:off x="1748118" y="2487706"/>
                  <a:ext cx="8538882" cy="6533029"/>
                </a:xfrm>
                <a:prstGeom prst="line">
                  <a:avLst/>
                </a:prstGeom>
                <a:ln w="304800">
                  <a:solidFill>
                    <a:schemeClr val="tx2">
                      <a:lumMod val="75000"/>
                    </a:schemeClr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sp macro="" textlink="">
              <xdr:nvSpPr>
                <xdr:cNvPr id="42" name="Arc 41"/>
                <xdr:cNvSpPr/>
              </xdr:nvSpPr>
              <xdr:spPr>
                <a:xfrm>
                  <a:off x="3098987" y="4453219"/>
                  <a:ext cx="1238250" cy="1209676"/>
                </a:xfrm>
                <a:prstGeom prst="arc">
                  <a:avLst>
                    <a:gd name="adj1" fmla="val 3587860"/>
                    <a:gd name="adj2" fmla="val 19272203"/>
                  </a:avLst>
                </a:prstGeom>
                <a:ln w="152400">
                  <a:solidFill>
                    <a:schemeClr val="accent1">
                      <a:lumMod val="75000"/>
                    </a:schemeClr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fr-FR" sz="1100"/>
                </a:p>
              </xdr:txBody>
            </xdr:sp>
            <xdr:grpSp>
              <xdr:nvGrpSpPr>
                <xdr:cNvPr id="43" name="Groupe 42"/>
                <xdr:cNvGrpSpPr/>
              </xdr:nvGrpSpPr>
              <xdr:grpSpPr>
                <a:xfrm>
                  <a:off x="2655794" y="2667000"/>
                  <a:ext cx="6779559" cy="5210735"/>
                  <a:chOff x="2655794" y="2667000"/>
                  <a:chExt cx="6779559" cy="5210735"/>
                </a:xfrm>
              </xdr:grpSpPr>
              <xdr:cxnSp macro="">
                <xdr:nvCxnSpPr>
                  <xdr:cNvPr id="50" name="Connecteur droit 49"/>
                  <xdr:cNvCxnSpPr/>
                </xdr:nvCxnSpPr>
                <xdr:spPr>
                  <a:xfrm>
                    <a:off x="8538882" y="6981264"/>
                    <a:ext cx="896471" cy="896471"/>
                  </a:xfrm>
                  <a:prstGeom prst="line">
                    <a:avLst/>
                  </a:prstGeom>
                  <a:ln w="152400">
                    <a:solidFill>
                      <a:schemeClr val="accent1">
                        <a:lumMod val="75000"/>
                      </a:schemeClr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">
                <xdr:nvCxnSpPr>
                  <xdr:cNvPr id="51" name="Connecteur droit 50"/>
                  <xdr:cNvCxnSpPr/>
                </xdr:nvCxnSpPr>
                <xdr:spPr>
                  <a:xfrm>
                    <a:off x="2655794" y="2667000"/>
                    <a:ext cx="1321174" cy="798977"/>
                  </a:xfrm>
                  <a:prstGeom prst="line">
                    <a:avLst/>
                  </a:prstGeom>
                  <a:ln w="152400">
                    <a:solidFill>
                      <a:schemeClr val="accent1">
                        <a:lumMod val="75000"/>
                      </a:schemeClr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">
                <xdr:nvCxnSpPr>
                  <xdr:cNvPr id="52" name="Connecteur droit 51"/>
                  <xdr:cNvCxnSpPr/>
                </xdr:nvCxnSpPr>
                <xdr:spPr>
                  <a:xfrm>
                    <a:off x="3910853" y="3417794"/>
                    <a:ext cx="4706471" cy="3630706"/>
                  </a:xfrm>
                  <a:prstGeom prst="line">
                    <a:avLst/>
                  </a:prstGeom>
                  <a:ln w="152400">
                    <a:solidFill>
                      <a:schemeClr val="accent1">
                        <a:lumMod val="75000"/>
                      </a:schemeClr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</xdr:grpSp>
            <xdr:cxnSp macro="">
              <xdr:nvCxnSpPr>
                <xdr:cNvPr id="44" name="Connecteur droit 43"/>
                <xdr:cNvCxnSpPr/>
              </xdr:nvCxnSpPr>
              <xdr:spPr>
                <a:xfrm flipH="1" flipV="1">
                  <a:off x="1938619" y="2218766"/>
                  <a:ext cx="8606116" cy="6589058"/>
                </a:xfrm>
                <a:prstGeom prst="line">
                  <a:avLst/>
                </a:prstGeom>
                <a:ln w="304800">
                  <a:solidFill>
                    <a:schemeClr val="tx2">
                      <a:lumMod val="75000"/>
                    </a:schemeClr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45" name="Connecteur droit 44"/>
                <xdr:cNvCxnSpPr/>
              </xdr:nvCxnSpPr>
              <xdr:spPr>
                <a:xfrm>
                  <a:off x="4095749" y="4594683"/>
                  <a:ext cx="1567330" cy="1210051"/>
                </a:xfrm>
                <a:prstGeom prst="line">
                  <a:avLst/>
                </a:prstGeom>
                <a:ln w="152400">
                  <a:solidFill>
                    <a:schemeClr val="accent1">
                      <a:lumMod val="75000"/>
                    </a:schemeClr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grpSp>
              <xdr:nvGrpSpPr>
                <xdr:cNvPr id="46" name="Groupe 45"/>
                <xdr:cNvGrpSpPr/>
              </xdr:nvGrpSpPr>
              <xdr:grpSpPr>
                <a:xfrm>
                  <a:off x="1669676" y="3160059"/>
                  <a:ext cx="1262907" cy="4013381"/>
                  <a:chOff x="1669676" y="3160059"/>
                  <a:chExt cx="1262907" cy="4013381"/>
                </a:xfrm>
              </xdr:grpSpPr>
              <xdr:cxnSp macro="">
                <xdr:nvCxnSpPr>
                  <xdr:cNvPr id="47" name="Connecteur droit 46"/>
                  <xdr:cNvCxnSpPr/>
                </xdr:nvCxnSpPr>
                <xdr:spPr>
                  <a:xfrm>
                    <a:off x="2568281" y="3539268"/>
                    <a:ext cx="356962" cy="3100692"/>
                  </a:xfrm>
                  <a:prstGeom prst="line">
                    <a:avLst/>
                  </a:prstGeom>
                  <a:ln w="152400">
                    <a:solidFill>
                      <a:schemeClr val="accent1">
                        <a:lumMod val="75000"/>
                      </a:schemeClr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sp macro="" textlink="">
                <xdr:nvSpPr>
                  <xdr:cNvPr id="48" name="Arc 47"/>
                  <xdr:cNvSpPr/>
                </xdr:nvSpPr>
                <xdr:spPr>
                  <a:xfrm>
                    <a:off x="2018183" y="6259040"/>
                    <a:ext cx="914400" cy="914400"/>
                  </a:xfrm>
                  <a:prstGeom prst="arc">
                    <a:avLst>
                      <a:gd name="adj1" fmla="val 20809919"/>
                      <a:gd name="adj2" fmla="val 1965965"/>
                    </a:avLst>
                  </a:prstGeom>
                  <a:ln w="152400">
                    <a:solidFill>
                      <a:schemeClr val="accent1">
                        <a:lumMod val="75000"/>
                      </a:schemeClr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endParaRPr lang="fr-FR" sz="1100"/>
                  </a:p>
                </xdr:txBody>
              </xdr:sp>
              <xdr:sp macro="" textlink="">
                <xdr:nvSpPr>
                  <xdr:cNvPr id="49" name="Arc 48"/>
                  <xdr:cNvSpPr/>
                </xdr:nvSpPr>
                <xdr:spPr>
                  <a:xfrm rot="19248997">
                    <a:off x="1669676" y="3160059"/>
                    <a:ext cx="914400" cy="914400"/>
                  </a:xfrm>
                  <a:prstGeom prst="arc">
                    <a:avLst>
                      <a:gd name="adj1" fmla="val 20809919"/>
                      <a:gd name="adj2" fmla="val 1965965"/>
                    </a:avLst>
                  </a:prstGeom>
                  <a:ln w="152400">
                    <a:solidFill>
                      <a:schemeClr val="accent1">
                        <a:lumMod val="75000"/>
                      </a:schemeClr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endParaRPr lang="fr-FR" sz="1100"/>
                  </a:p>
                </xdr:txBody>
              </xdr:sp>
            </xdr:grpSp>
          </xdr:grpSp>
        </xdr:grpSp>
        <xdr:sp macro="" textlink="">
          <xdr:nvSpPr>
            <xdr:cNvPr id="19" name="Ellipse 18"/>
            <xdr:cNvSpPr/>
          </xdr:nvSpPr>
          <xdr:spPr>
            <a:xfrm rot="18364076">
              <a:off x="10214055" y="9393960"/>
              <a:ext cx="1164596" cy="313765"/>
            </a:xfrm>
            <a:prstGeom prst="ellipse">
              <a:avLst/>
            </a:prstGeom>
            <a:solidFill>
              <a:srgbClr val="00B050"/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cxnSp macro="">
          <xdr:nvCxnSpPr>
            <xdr:cNvPr id="20" name="Connecteur droit avec flèche 19"/>
            <xdr:cNvCxnSpPr/>
          </xdr:nvCxnSpPr>
          <xdr:spPr>
            <a:xfrm>
              <a:off x="2678204" y="3182471"/>
              <a:ext cx="593914" cy="448235"/>
            </a:xfrm>
            <a:prstGeom prst="straightConnector1">
              <a:avLst/>
            </a:prstGeom>
            <a:ln w="127000">
              <a:solidFill>
                <a:srgbClr val="C0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1" name="Connecteur droit avec flèche 20"/>
            <xdr:cNvCxnSpPr/>
          </xdr:nvCxnSpPr>
          <xdr:spPr>
            <a:xfrm>
              <a:off x="3316941" y="3675529"/>
              <a:ext cx="1042147" cy="448236"/>
            </a:xfrm>
            <a:prstGeom prst="straightConnector1">
              <a:avLst/>
            </a:prstGeom>
            <a:ln w="63500">
              <a:solidFill>
                <a:srgbClr val="C0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2" name="Connecteur droit avec flèche 21"/>
            <xdr:cNvCxnSpPr/>
          </xdr:nvCxnSpPr>
          <xdr:spPr>
            <a:xfrm>
              <a:off x="3339353" y="3697941"/>
              <a:ext cx="1736912" cy="1311088"/>
            </a:xfrm>
            <a:prstGeom prst="straightConnector1">
              <a:avLst/>
            </a:prstGeom>
            <a:ln w="63500">
              <a:solidFill>
                <a:srgbClr val="C0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3" name="Connecteur droit avec flèche 22"/>
            <xdr:cNvCxnSpPr/>
          </xdr:nvCxnSpPr>
          <xdr:spPr>
            <a:xfrm>
              <a:off x="8875059" y="7922559"/>
              <a:ext cx="593914" cy="448235"/>
            </a:xfrm>
            <a:prstGeom prst="straightConnector1">
              <a:avLst/>
            </a:prstGeom>
            <a:ln w="127000">
              <a:solidFill>
                <a:srgbClr val="C0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4" name="Connecteur droit avec flèche 23"/>
            <xdr:cNvCxnSpPr/>
          </xdr:nvCxnSpPr>
          <xdr:spPr>
            <a:xfrm>
              <a:off x="6958853" y="6185647"/>
              <a:ext cx="537882" cy="1"/>
            </a:xfrm>
            <a:prstGeom prst="straightConnector1">
              <a:avLst/>
            </a:prstGeom>
            <a:ln w="63500">
              <a:solidFill>
                <a:srgbClr val="C0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5" name="Connecteur droit avec flèche 24"/>
            <xdr:cNvCxnSpPr/>
          </xdr:nvCxnSpPr>
          <xdr:spPr>
            <a:xfrm>
              <a:off x="7014883" y="6241677"/>
              <a:ext cx="1042147" cy="773206"/>
            </a:xfrm>
            <a:prstGeom prst="straightConnector1">
              <a:avLst/>
            </a:prstGeom>
            <a:ln w="63500">
              <a:solidFill>
                <a:srgbClr val="C0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6" name="Connecteur droit avec flèche 25"/>
            <xdr:cNvCxnSpPr/>
          </xdr:nvCxnSpPr>
          <xdr:spPr>
            <a:xfrm>
              <a:off x="5692588" y="5188324"/>
              <a:ext cx="593912" cy="425823"/>
            </a:xfrm>
            <a:prstGeom prst="straightConnector1">
              <a:avLst/>
            </a:prstGeom>
            <a:ln w="63500">
              <a:solidFill>
                <a:srgbClr val="C0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7" name="Connecteur droit avec flèche 26"/>
            <xdr:cNvCxnSpPr/>
          </xdr:nvCxnSpPr>
          <xdr:spPr>
            <a:xfrm flipH="1">
              <a:off x="6477000" y="5143500"/>
              <a:ext cx="313765" cy="392206"/>
            </a:xfrm>
            <a:prstGeom prst="straightConnector1">
              <a:avLst/>
            </a:prstGeom>
            <a:ln w="63500">
              <a:solidFill>
                <a:srgbClr val="C0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8" name="Connecteur droit avec flèche 27"/>
            <xdr:cNvCxnSpPr/>
          </xdr:nvCxnSpPr>
          <xdr:spPr>
            <a:xfrm flipH="1">
              <a:off x="5154706" y="6723529"/>
              <a:ext cx="313765" cy="392206"/>
            </a:xfrm>
            <a:prstGeom prst="straightConnector1">
              <a:avLst/>
            </a:prstGeom>
            <a:ln w="63500">
              <a:solidFill>
                <a:srgbClr val="C0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9" name="Connecteur droit avec flèche 28"/>
            <xdr:cNvCxnSpPr/>
          </xdr:nvCxnSpPr>
          <xdr:spPr>
            <a:xfrm flipH="1">
              <a:off x="2924735" y="8819029"/>
              <a:ext cx="504265" cy="616324"/>
            </a:xfrm>
            <a:prstGeom prst="straightConnector1">
              <a:avLst/>
            </a:prstGeom>
            <a:ln w="127000">
              <a:solidFill>
                <a:srgbClr val="C0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0</xdr:col>
      <xdr:colOff>145676</xdr:colOff>
      <xdr:row>28</xdr:row>
      <xdr:rowOff>0</xdr:rowOff>
    </xdr:from>
    <xdr:to>
      <xdr:col>5</xdr:col>
      <xdr:colOff>661145</xdr:colOff>
      <xdr:row>40</xdr:row>
      <xdr:rowOff>100854</xdr:rowOff>
    </xdr:to>
    <xdr:sp macro="" textlink="">
      <xdr:nvSpPr>
        <xdr:cNvPr id="66" name="Rectangle à coins arrondis 65"/>
        <xdr:cNvSpPr/>
      </xdr:nvSpPr>
      <xdr:spPr>
        <a:xfrm>
          <a:off x="145676" y="5372100"/>
          <a:ext cx="4325469" cy="2386854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Arial Narrow" pitchFamily="34" charset="0"/>
            </a:rPr>
            <a:t>Véhicule</a:t>
          </a:r>
          <a:r>
            <a:rPr lang="fr-FR" sz="1400" baseline="0">
              <a:solidFill>
                <a:sysClr val="windowText" lastClr="000000"/>
              </a:solidFill>
              <a:latin typeface="Arial Narrow" pitchFamily="34" charset="0"/>
            </a:rPr>
            <a:t> venant en contre sens du sens 2 sur A85</a:t>
          </a:r>
        </a:p>
        <a:p>
          <a:pPr algn="ctr"/>
          <a:r>
            <a:rPr lang="fr-FR" sz="1400" baseline="0">
              <a:solidFill>
                <a:sysClr val="windowText" lastClr="000000"/>
              </a:solidFill>
              <a:latin typeface="Arial Narrow" pitchFamily="34" charset="0"/>
            </a:rPr>
            <a:t> peut aller en direction de :</a:t>
          </a:r>
        </a:p>
        <a:p>
          <a:pPr algn="ctr"/>
          <a:endParaRPr lang="fr-FR" sz="1800" baseline="0">
            <a:solidFill>
              <a:srgbClr val="FF0000"/>
            </a:solidFill>
            <a:latin typeface="Arial Narrow" pitchFamily="34" charset="0"/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baseline="0">
              <a:solidFill>
                <a:srgbClr val="FF0000"/>
              </a:solidFill>
              <a:effectLst/>
              <a:latin typeface="Arial Narrow" pitchFamily="34" charset="0"/>
              <a:ea typeface="+mn-ea"/>
              <a:cs typeface="+mn-cs"/>
            </a:rPr>
            <a:t>Veigné sur A85 en contre sens du sens 2 vers VIERZON / BOURGES</a:t>
          </a:r>
          <a:endParaRPr lang="fr-FR" sz="1600">
            <a:solidFill>
              <a:srgbClr val="FF0000"/>
            </a:solidFill>
            <a:effectLst/>
            <a:latin typeface="Arial Narrow" pitchFamily="34" charset="0"/>
          </a:endParaRPr>
        </a:p>
        <a:p>
          <a:pPr algn="ctr"/>
          <a:endParaRPr lang="fr-FR" sz="1600" baseline="0">
            <a:solidFill>
              <a:srgbClr val="0000FF"/>
            </a:solidFill>
            <a:latin typeface="Arial Narrow" pitchFamily="34" charset="0"/>
          </a:endParaRPr>
        </a:p>
        <a:p>
          <a:pPr algn="ctr"/>
          <a:r>
            <a:rPr lang="fr-FR" sz="1600" b="1" baseline="0">
              <a:solidFill>
                <a:srgbClr val="0000FF"/>
              </a:solidFill>
              <a:latin typeface="Arial Narrow" pitchFamily="34" charset="0"/>
            </a:rPr>
            <a:t>Sorigny sur A10 en contre sens du sens 2 vers POITIERS / BORDEAUX</a:t>
          </a:r>
        </a:p>
        <a:p>
          <a:pPr algn="ctr"/>
          <a:endParaRPr lang="fr-FR" sz="1600" b="1" baseline="0">
            <a:solidFill>
              <a:srgbClr val="0000FF"/>
            </a:solidFill>
            <a:latin typeface="Arial Narrow" pitchFamily="34" charset="0"/>
          </a:endParaRPr>
        </a:p>
      </xdr:txBody>
    </xdr:sp>
    <xdr:clientData/>
  </xdr:twoCellAnchor>
  <xdr:twoCellAnchor editAs="oneCell">
    <xdr:from>
      <xdr:col>4</xdr:col>
      <xdr:colOff>407303</xdr:colOff>
      <xdr:row>10</xdr:row>
      <xdr:rowOff>142162</xdr:rowOff>
    </xdr:from>
    <xdr:to>
      <xdr:col>6</xdr:col>
      <xdr:colOff>105736</xdr:colOff>
      <xdr:row>14</xdr:row>
      <xdr:rowOff>113474</xdr:rowOff>
    </xdr:to>
    <xdr:pic>
      <xdr:nvPicPr>
        <xdr:cNvPr id="67" name="il_fi" descr="http://www.renders-graphiques.fr/image/upload/normal/ford_voiture_5.png" title="0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492123" flipH="1">
          <a:off x="3455303" y="2047162"/>
          <a:ext cx="1222433" cy="733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104775</xdr:rowOff>
    </xdr:from>
    <xdr:to>
      <xdr:col>9</xdr:col>
      <xdr:colOff>298208</xdr:colOff>
      <xdr:row>20</xdr:row>
      <xdr:rowOff>149599</xdr:rowOff>
    </xdr:to>
    <xdr:grpSp>
      <xdr:nvGrpSpPr>
        <xdr:cNvPr id="2" name="Groupe 1"/>
        <xdr:cNvGrpSpPr/>
      </xdr:nvGrpSpPr>
      <xdr:grpSpPr>
        <a:xfrm>
          <a:off x="114300" y="104775"/>
          <a:ext cx="7041908" cy="3854824"/>
          <a:chOff x="123265" y="190500"/>
          <a:chExt cx="7041908" cy="3854824"/>
        </a:xfrm>
      </xdr:grpSpPr>
      <xdr:pic>
        <xdr:nvPicPr>
          <xdr:cNvPr id="3" name="Picture 52" descr="logo-VINCI-Autoroutes_medium"/>
          <xdr:cNvPicPr>
            <a:picLocks noChangeAspect="1" noChangeArrowheads="1"/>
          </xdr:cNvPicPr>
        </xdr:nvPicPr>
        <xdr:blipFill>
          <a:blip xmlns:r="http://schemas.openxmlformats.org/officeDocument/2006/relationships" r:embed="rId1"/>
          <a:srcRect/>
          <a:stretch>
            <a:fillRect/>
          </a:stretch>
        </xdr:blipFill>
        <xdr:spPr bwMode="auto">
          <a:xfrm>
            <a:off x="5277970" y="336176"/>
            <a:ext cx="1887203" cy="61240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4" name="Rectangle 3"/>
          <xdr:cNvSpPr/>
        </xdr:nvSpPr>
        <xdr:spPr>
          <a:xfrm>
            <a:off x="134471" y="190500"/>
            <a:ext cx="4863353" cy="773206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" name="Rectangle 4"/>
          <xdr:cNvSpPr/>
        </xdr:nvSpPr>
        <xdr:spPr>
          <a:xfrm>
            <a:off x="123265" y="190500"/>
            <a:ext cx="1064559" cy="3854824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wordArtVert" rtlCol="0" anchor="ctr"/>
          <a:lstStyle/>
          <a:p>
            <a:pPr algn="l"/>
            <a:r>
              <a:rPr lang="fr-FR" sz="3600" b="1">
                <a:solidFill>
                  <a:srgbClr val="FF0000"/>
                </a:solidFill>
                <a:latin typeface="Arial Narrow" pitchFamily="34" charset="0"/>
              </a:rPr>
              <a:t>MAGECS</a:t>
            </a:r>
          </a:p>
        </xdr:txBody>
      </xdr:sp>
      <xdr:sp macro="" textlink="">
        <xdr:nvSpPr>
          <xdr:cNvPr id="6" name="Rectangle 5"/>
          <xdr:cNvSpPr/>
        </xdr:nvSpPr>
        <xdr:spPr>
          <a:xfrm>
            <a:off x="750793" y="437030"/>
            <a:ext cx="4157383" cy="43703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600">
                <a:latin typeface="Arial Narrow" pitchFamily="34" charset="0"/>
              </a:rPr>
              <a:t>oyen</a:t>
            </a:r>
            <a:r>
              <a:rPr lang="fr-FR" sz="1600" baseline="0">
                <a:latin typeface="Arial Narrow" pitchFamily="34" charset="0"/>
              </a:rPr>
              <a:t> d'aide à la Gestion d'Evènements Contre Sens</a:t>
            </a:r>
            <a:endParaRPr lang="fr-FR" sz="1600">
              <a:latin typeface="Arial Narrow" pitchFamily="34" charset="0"/>
            </a:endParaRPr>
          </a:p>
        </xdr:txBody>
      </xdr:sp>
    </xdr:grpSp>
    <xdr:clientData/>
  </xdr:twoCellAnchor>
  <xdr:twoCellAnchor>
    <xdr:from>
      <xdr:col>9</xdr:col>
      <xdr:colOff>638730</xdr:colOff>
      <xdr:row>1</xdr:row>
      <xdr:rowOff>89645</xdr:rowOff>
    </xdr:from>
    <xdr:to>
      <xdr:col>12</xdr:col>
      <xdr:colOff>246524</xdr:colOff>
      <xdr:row>5</xdr:row>
      <xdr:rowOff>81574</xdr:rowOff>
    </xdr:to>
    <xdr:grpSp>
      <xdr:nvGrpSpPr>
        <xdr:cNvPr id="7" name="Groupe 6"/>
        <xdr:cNvGrpSpPr/>
      </xdr:nvGrpSpPr>
      <xdr:grpSpPr>
        <a:xfrm>
          <a:off x="7496730" y="280145"/>
          <a:ext cx="1893794" cy="753929"/>
          <a:chOff x="5165914" y="190497"/>
          <a:chExt cx="1893794" cy="753929"/>
        </a:xfrm>
      </xdr:grpSpPr>
      <xdr:sp macro="" textlink="">
        <xdr:nvSpPr>
          <xdr:cNvPr id="8" name="Rectangle 7"/>
          <xdr:cNvSpPr/>
        </xdr:nvSpPr>
        <xdr:spPr>
          <a:xfrm>
            <a:off x="5165914" y="190497"/>
            <a:ext cx="1893794" cy="403413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>
                <a:solidFill>
                  <a:srgbClr val="000066"/>
                </a:solidFill>
                <a:latin typeface="Arial Narrow" pitchFamily="34" charset="0"/>
              </a:rPr>
              <a:t>Centre de Monnaie</a:t>
            </a:r>
          </a:p>
        </xdr:txBody>
      </xdr:sp>
      <xdr:pic>
        <xdr:nvPicPr>
          <xdr:cNvPr id="9" name="Picture 343" descr="Cofiroute_4c copie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490884" y="549086"/>
            <a:ext cx="1311088" cy="3953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0</xdr:col>
      <xdr:colOff>168090</xdr:colOff>
      <xdr:row>26</xdr:row>
      <xdr:rowOff>11204</xdr:rowOff>
    </xdr:from>
    <xdr:to>
      <xdr:col>5</xdr:col>
      <xdr:colOff>683559</xdr:colOff>
      <xdr:row>38</xdr:row>
      <xdr:rowOff>112058</xdr:rowOff>
    </xdr:to>
    <xdr:sp macro="" textlink="">
      <xdr:nvSpPr>
        <xdr:cNvPr id="10" name="Rectangle à coins arrondis 9"/>
        <xdr:cNvSpPr/>
      </xdr:nvSpPr>
      <xdr:spPr>
        <a:xfrm>
          <a:off x="168090" y="4983254"/>
          <a:ext cx="4325469" cy="2405904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Arial Narrow" pitchFamily="34" charset="0"/>
            </a:rPr>
            <a:t>Véhicule</a:t>
          </a:r>
          <a:r>
            <a:rPr lang="fr-FR" sz="1400" baseline="0">
              <a:solidFill>
                <a:sysClr val="windowText" lastClr="000000"/>
              </a:solidFill>
              <a:latin typeface="Arial Narrow" pitchFamily="34" charset="0"/>
            </a:rPr>
            <a:t> venant en contre sens du sens 1 sur A28</a:t>
          </a:r>
        </a:p>
        <a:p>
          <a:pPr algn="ctr"/>
          <a:r>
            <a:rPr lang="fr-FR" sz="1400" baseline="0">
              <a:solidFill>
                <a:sysClr val="windowText" lastClr="000000"/>
              </a:solidFill>
              <a:latin typeface="Arial Narrow" pitchFamily="34" charset="0"/>
            </a:rPr>
            <a:t> peut aller en direction de :</a:t>
          </a:r>
        </a:p>
        <a:p>
          <a:pPr algn="ctr"/>
          <a:endParaRPr lang="fr-FR" sz="1800" baseline="0">
            <a:solidFill>
              <a:srgbClr val="FF0000"/>
            </a:solidFill>
            <a:latin typeface="Arial Narrow" pitchFamily="34" charset="0"/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baseline="0">
              <a:solidFill>
                <a:srgbClr val="FF0000"/>
              </a:solidFill>
              <a:effectLst/>
              <a:latin typeface="Arial Narrow" pitchFamily="34" charset="0"/>
              <a:ea typeface="+mn-ea"/>
              <a:cs typeface="+mn-cs"/>
            </a:rPr>
            <a:t>Barrière de Monnaie sur A10 en contre sens du sens 1 vers ORLEANS</a:t>
          </a:r>
          <a:endParaRPr lang="fr-FR" sz="1600">
            <a:solidFill>
              <a:srgbClr val="FF0000"/>
            </a:solidFill>
            <a:effectLst/>
            <a:latin typeface="Arial Narrow" pitchFamily="34" charset="0"/>
          </a:endParaRPr>
        </a:p>
        <a:p>
          <a:pPr algn="ctr"/>
          <a:endParaRPr lang="fr-FR" sz="1600" baseline="0">
            <a:solidFill>
              <a:srgbClr val="0000FF"/>
            </a:solidFill>
            <a:latin typeface="Arial Narrow" pitchFamily="34" charset="0"/>
          </a:endParaRPr>
        </a:p>
        <a:p>
          <a:pPr algn="ctr"/>
          <a:r>
            <a:rPr lang="fr-FR" sz="1600" b="1" baseline="0">
              <a:solidFill>
                <a:srgbClr val="0000FF"/>
              </a:solidFill>
              <a:latin typeface="Arial Narrow" pitchFamily="34" charset="0"/>
            </a:rPr>
            <a:t>TOURS Nord sur A10 en contre sens du sens 2 vers TOURS / POITIERS</a:t>
          </a:r>
        </a:p>
        <a:p>
          <a:pPr algn="ctr"/>
          <a:endParaRPr lang="fr-FR" sz="1600" b="1" baseline="0">
            <a:solidFill>
              <a:srgbClr val="0000FF"/>
            </a:solidFill>
            <a:latin typeface="Arial Narrow" pitchFamily="34" charset="0"/>
          </a:endParaRPr>
        </a:p>
      </xdr:txBody>
    </xdr:sp>
    <xdr:clientData/>
  </xdr:twoCellAnchor>
  <xdr:twoCellAnchor>
    <xdr:from>
      <xdr:col>3</xdr:col>
      <xdr:colOff>212911</xdr:colOff>
      <xdr:row>6</xdr:row>
      <xdr:rowOff>100853</xdr:rowOff>
    </xdr:from>
    <xdr:to>
      <xdr:col>7</xdr:col>
      <xdr:colOff>11206</xdr:colOff>
      <xdr:row>8</xdr:row>
      <xdr:rowOff>43703</xdr:rowOff>
    </xdr:to>
    <xdr:sp macro="" textlink="">
      <xdr:nvSpPr>
        <xdr:cNvPr id="11" name="Rectangle 10"/>
        <xdr:cNvSpPr/>
      </xdr:nvSpPr>
      <xdr:spPr>
        <a:xfrm>
          <a:off x="2498911" y="1243853"/>
          <a:ext cx="2846295" cy="32385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u="sng">
              <a:solidFill>
                <a:srgbClr val="0000FF"/>
              </a:solidFill>
              <a:latin typeface="Arial Narrow" pitchFamily="34" charset="0"/>
            </a:rPr>
            <a:t>Barrière de St Christophe sur le Nais</a:t>
          </a:r>
        </a:p>
      </xdr:txBody>
    </xdr:sp>
    <xdr:clientData/>
  </xdr:twoCellAnchor>
  <xdr:twoCellAnchor>
    <xdr:from>
      <xdr:col>2</xdr:col>
      <xdr:colOff>347382</xdr:colOff>
      <xdr:row>9</xdr:row>
      <xdr:rowOff>33618</xdr:rowOff>
    </xdr:from>
    <xdr:to>
      <xdr:col>12</xdr:col>
      <xdr:colOff>680367</xdr:colOff>
      <xdr:row>48</xdr:row>
      <xdr:rowOff>152404</xdr:rowOff>
    </xdr:to>
    <xdr:grpSp>
      <xdr:nvGrpSpPr>
        <xdr:cNvPr id="12" name="Groupe 11"/>
        <xdr:cNvGrpSpPr/>
      </xdr:nvGrpSpPr>
      <xdr:grpSpPr>
        <a:xfrm>
          <a:off x="1871382" y="1748118"/>
          <a:ext cx="7952985" cy="7589107"/>
          <a:chOff x="1871382" y="1748118"/>
          <a:chExt cx="7952985" cy="7548286"/>
        </a:xfrm>
      </xdr:grpSpPr>
      <xdr:grpSp>
        <xdr:nvGrpSpPr>
          <xdr:cNvPr id="13" name="Groupe 12"/>
          <xdr:cNvGrpSpPr/>
        </xdr:nvGrpSpPr>
        <xdr:grpSpPr>
          <a:xfrm>
            <a:off x="1871382" y="1748118"/>
            <a:ext cx="7952985" cy="7548286"/>
            <a:chOff x="1871382" y="1748118"/>
            <a:chExt cx="7952985" cy="7548286"/>
          </a:xfrm>
        </xdr:grpSpPr>
        <xdr:cxnSp macro="">
          <xdr:nvCxnSpPr>
            <xdr:cNvPr id="15" name="Connecteur droit 14"/>
            <xdr:cNvCxnSpPr/>
          </xdr:nvCxnSpPr>
          <xdr:spPr>
            <a:xfrm flipH="1">
              <a:off x="5199540" y="6060576"/>
              <a:ext cx="1107508" cy="1548222"/>
            </a:xfrm>
            <a:prstGeom prst="line">
              <a:avLst/>
            </a:prstGeom>
            <a:ln w="152400">
              <a:solidFill>
                <a:schemeClr val="accent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6" name="Connecteur droit 15"/>
            <xdr:cNvCxnSpPr/>
          </xdr:nvCxnSpPr>
          <xdr:spPr>
            <a:xfrm>
              <a:off x="4179805" y="3955680"/>
              <a:ext cx="2129117" cy="1635499"/>
            </a:xfrm>
            <a:prstGeom prst="line">
              <a:avLst/>
            </a:prstGeom>
            <a:ln w="152400">
              <a:solidFill>
                <a:schemeClr val="accent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7" name="Arc 16"/>
            <xdr:cNvSpPr/>
          </xdr:nvSpPr>
          <xdr:spPr>
            <a:xfrm>
              <a:off x="5451672" y="5381629"/>
              <a:ext cx="914400" cy="914400"/>
            </a:xfrm>
            <a:prstGeom prst="arc">
              <a:avLst>
                <a:gd name="adj1" fmla="val 19033482"/>
                <a:gd name="adj2" fmla="val 1906871"/>
              </a:avLst>
            </a:prstGeom>
            <a:ln w="152400">
              <a:solidFill>
                <a:schemeClr val="accent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18" name="Arc 17"/>
            <xdr:cNvSpPr/>
          </xdr:nvSpPr>
          <xdr:spPr>
            <a:xfrm>
              <a:off x="6555452" y="6075272"/>
              <a:ext cx="1333499" cy="1242174"/>
            </a:xfrm>
            <a:prstGeom prst="arc">
              <a:avLst>
                <a:gd name="adj1" fmla="val 19033482"/>
                <a:gd name="adj2" fmla="val 6595626"/>
              </a:avLst>
            </a:prstGeom>
            <a:ln w="152400">
              <a:solidFill>
                <a:schemeClr val="accent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19" name="Arc 18"/>
            <xdr:cNvSpPr/>
          </xdr:nvSpPr>
          <xdr:spPr>
            <a:xfrm>
              <a:off x="6067996" y="7186897"/>
              <a:ext cx="1238250" cy="1209676"/>
            </a:xfrm>
            <a:prstGeom prst="arc">
              <a:avLst>
                <a:gd name="adj1" fmla="val 13451838"/>
                <a:gd name="adj2" fmla="val 18441520"/>
              </a:avLst>
            </a:prstGeom>
            <a:noFill/>
            <a:ln w="152400">
              <a:solidFill>
                <a:schemeClr val="accent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cxnSp macro="">
          <xdr:nvCxnSpPr>
            <xdr:cNvPr id="20" name="Connecteur droit 19"/>
            <xdr:cNvCxnSpPr/>
          </xdr:nvCxnSpPr>
          <xdr:spPr>
            <a:xfrm flipH="1">
              <a:off x="5711089" y="7333114"/>
              <a:ext cx="580365" cy="612421"/>
            </a:xfrm>
            <a:prstGeom prst="line">
              <a:avLst/>
            </a:prstGeom>
            <a:ln w="152400">
              <a:solidFill>
                <a:schemeClr val="accent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1" name="Connecteur droit 20"/>
            <xdr:cNvCxnSpPr/>
          </xdr:nvCxnSpPr>
          <xdr:spPr>
            <a:xfrm flipV="1">
              <a:off x="6824393" y="5154710"/>
              <a:ext cx="1165412" cy="1535206"/>
            </a:xfrm>
            <a:prstGeom prst="line">
              <a:avLst/>
            </a:prstGeom>
            <a:ln w="127000">
              <a:solidFill>
                <a:schemeClr val="accent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2" name="Arc 21"/>
            <xdr:cNvSpPr/>
          </xdr:nvSpPr>
          <xdr:spPr>
            <a:xfrm>
              <a:off x="6799740" y="6229354"/>
              <a:ext cx="914400" cy="914400"/>
            </a:xfrm>
            <a:prstGeom prst="arc">
              <a:avLst>
                <a:gd name="adj1" fmla="val 19033482"/>
                <a:gd name="adj2" fmla="val 11851658"/>
              </a:avLst>
            </a:prstGeom>
            <a:ln w="152400">
              <a:solidFill>
                <a:schemeClr val="accent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cxnSp macro="">
          <xdr:nvCxnSpPr>
            <xdr:cNvPr id="23" name="Connecteur droit 22"/>
            <xdr:cNvCxnSpPr/>
          </xdr:nvCxnSpPr>
          <xdr:spPr>
            <a:xfrm flipV="1">
              <a:off x="7065320" y="4368057"/>
              <a:ext cx="771525" cy="761999"/>
            </a:xfrm>
            <a:prstGeom prst="line">
              <a:avLst/>
            </a:prstGeom>
            <a:ln w="152400">
              <a:solidFill>
                <a:schemeClr val="accent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4" name="Arc 23"/>
            <xdr:cNvSpPr/>
          </xdr:nvSpPr>
          <xdr:spPr>
            <a:xfrm>
              <a:off x="6315646" y="4338361"/>
              <a:ext cx="914400" cy="914400"/>
            </a:xfrm>
            <a:prstGeom prst="arc">
              <a:avLst>
                <a:gd name="adj1" fmla="val 1886746"/>
                <a:gd name="adj2" fmla="val 7975451"/>
              </a:avLst>
            </a:prstGeom>
            <a:ln w="152400">
              <a:solidFill>
                <a:schemeClr val="accent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fr-FR" sz="1100"/>
                <a:t>                     </a:t>
              </a:r>
            </a:p>
          </xdr:txBody>
        </xdr:sp>
        <xdr:cxnSp macro="">
          <xdr:nvCxnSpPr>
            <xdr:cNvPr id="25" name="Connecteur droit 24"/>
            <xdr:cNvCxnSpPr/>
          </xdr:nvCxnSpPr>
          <xdr:spPr>
            <a:xfrm flipH="1" flipV="1">
              <a:off x="5009040" y="4000504"/>
              <a:ext cx="1487583" cy="1157009"/>
            </a:xfrm>
            <a:prstGeom prst="line">
              <a:avLst/>
            </a:prstGeom>
            <a:ln w="152400">
              <a:solidFill>
                <a:schemeClr val="accent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6" name="Pentagone 25"/>
            <xdr:cNvSpPr/>
          </xdr:nvSpPr>
          <xdr:spPr>
            <a:xfrm rot="4919972" flipV="1">
              <a:off x="8509823" y="2247725"/>
              <a:ext cx="837999" cy="413436"/>
            </a:xfrm>
            <a:prstGeom prst="homePlate">
              <a:avLst/>
            </a:prstGeom>
            <a:solidFill>
              <a:srgbClr val="FF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" rtlCol="0" anchor="ctr" anchorCtr="0"/>
            <a:lstStyle/>
            <a:p>
              <a:pPr algn="ctr"/>
              <a:r>
                <a:rPr lang="fr-FR" sz="1400" b="1" u="sng">
                  <a:solidFill>
                    <a:srgbClr val="FFFF00"/>
                  </a:solidFill>
                  <a:latin typeface="Arial Narrow" pitchFamily="34" charset="0"/>
                </a:rPr>
                <a:t>A10</a:t>
              </a:r>
            </a:p>
          </xdr:txBody>
        </xdr:sp>
        <xdr:sp macro="" textlink="">
          <xdr:nvSpPr>
            <xdr:cNvPr id="27" name="Pentagone 26"/>
            <xdr:cNvSpPr/>
          </xdr:nvSpPr>
          <xdr:spPr>
            <a:xfrm rot="21374757">
              <a:off x="2554954" y="3329273"/>
              <a:ext cx="837999" cy="373531"/>
            </a:xfrm>
            <a:prstGeom prst="homePlate">
              <a:avLst/>
            </a:prstGeom>
            <a:solidFill>
              <a:srgbClr val="FF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 anchorCtr="0"/>
            <a:lstStyle/>
            <a:p>
              <a:pPr algn="ctr"/>
              <a:r>
                <a:rPr lang="fr-FR" sz="1400" b="1" u="sng">
                  <a:solidFill>
                    <a:srgbClr val="FFFF00"/>
                  </a:solidFill>
                  <a:latin typeface="Arial Narrow" pitchFamily="34" charset="0"/>
                </a:rPr>
                <a:t>A28</a:t>
              </a:r>
            </a:p>
          </xdr:txBody>
        </xdr:sp>
        <xdr:sp macro="" textlink="">
          <xdr:nvSpPr>
            <xdr:cNvPr id="28" name="Rectangle 27"/>
            <xdr:cNvSpPr/>
          </xdr:nvSpPr>
          <xdr:spPr>
            <a:xfrm>
              <a:off x="6955661" y="7594675"/>
              <a:ext cx="2868706" cy="1165412"/>
            </a:xfrm>
            <a:prstGeom prst="rect">
              <a:avLst/>
            </a:prstGeom>
            <a:solidFill>
              <a:schemeClr val="bg1"/>
            </a:solidFill>
            <a:ln>
              <a:solidFill>
                <a:srgbClr val="C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rgbClr val="0000FF"/>
                  </a:solidFill>
                  <a:latin typeface="Arial Narrow" pitchFamily="34" charset="0"/>
                </a:rPr>
                <a:t>Bif A10 / A28           </a:t>
              </a:r>
            </a:p>
            <a:p>
              <a:pPr algn="ctr"/>
              <a:r>
                <a:rPr lang="fr-FR" sz="1400" b="1">
                  <a:solidFill>
                    <a:srgbClr val="0000FF"/>
                  </a:solidFill>
                  <a:latin typeface="Arial Narrow" pitchFamily="34" charset="0"/>
                </a:rPr>
                <a:t> PR 197+551 / 17+236</a:t>
              </a:r>
            </a:p>
            <a:p>
              <a:pPr algn="ctr"/>
              <a:endParaRPr lang="fr-FR" sz="1400" b="1">
                <a:solidFill>
                  <a:srgbClr val="0000FF"/>
                </a:solidFill>
                <a:latin typeface="Arial Narrow" pitchFamily="34" charset="0"/>
              </a:endParaRPr>
            </a:p>
            <a:p>
              <a:pPr algn="ctr"/>
              <a:r>
                <a:rPr lang="fr-FR" sz="1400" b="1">
                  <a:solidFill>
                    <a:srgbClr val="0000FF"/>
                  </a:solidFill>
                  <a:latin typeface="Arial Narrow" pitchFamily="34" charset="0"/>
                </a:rPr>
                <a:t>PARCAY</a:t>
              </a:r>
              <a:r>
                <a:rPr lang="fr-FR" sz="1400" b="1" baseline="0">
                  <a:solidFill>
                    <a:srgbClr val="0000FF"/>
                  </a:solidFill>
                  <a:latin typeface="Arial Narrow" pitchFamily="34" charset="0"/>
                </a:rPr>
                <a:t> - MESLAY</a:t>
              </a:r>
              <a:endParaRPr lang="fr-FR" sz="1400" b="1">
                <a:solidFill>
                  <a:srgbClr val="0000FF"/>
                </a:solidFill>
                <a:latin typeface="Arial Narrow" pitchFamily="34" charset="0"/>
              </a:endParaRPr>
            </a:p>
          </xdr:txBody>
        </xdr:sp>
        <xdr:cxnSp macro="">
          <xdr:nvCxnSpPr>
            <xdr:cNvPr id="29" name="Connecteur droit 28"/>
            <xdr:cNvCxnSpPr/>
          </xdr:nvCxnSpPr>
          <xdr:spPr>
            <a:xfrm flipH="1">
              <a:off x="4305871" y="2662057"/>
              <a:ext cx="5123879" cy="6224772"/>
            </a:xfrm>
            <a:prstGeom prst="line">
              <a:avLst/>
            </a:prstGeom>
            <a:ln w="317500">
              <a:solidFill>
                <a:schemeClr val="tx2">
                  <a:lumMod val="50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0" name="Connecteur droit 29"/>
            <xdr:cNvCxnSpPr/>
          </xdr:nvCxnSpPr>
          <xdr:spPr>
            <a:xfrm flipH="1">
              <a:off x="4572571" y="2905669"/>
              <a:ext cx="5102108" cy="6190710"/>
            </a:xfrm>
            <a:prstGeom prst="line">
              <a:avLst/>
            </a:prstGeom>
            <a:ln w="317500">
              <a:solidFill>
                <a:schemeClr val="tx2">
                  <a:lumMod val="50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grpSp>
          <xdr:nvGrpSpPr>
            <xdr:cNvPr id="31" name="Groupe 30"/>
            <xdr:cNvGrpSpPr/>
          </xdr:nvGrpSpPr>
          <xdr:grpSpPr>
            <a:xfrm>
              <a:off x="2524696" y="8048629"/>
              <a:ext cx="2524125" cy="1247775"/>
              <a:chOff x="2171700" y="6838950"/>
              <a:chExt cx="2524125" cy="1247775"/>
            </a:xfrm>
          </xdr:grpSpPr>
          <xdr:cxnSp macro="">
            <xdr:nvCxnSpPr>
              <xdr:cNvPr id="44" name="Connecteur droit 43"/>
              <xdr:cNvCxnSpPr/>
            </xdr:nvCxnSpPr>
            <xdr:spPr>
              <a:xfrm flipH="1" flipV="1">
                <a:off x="3514725" y="7010401"/>
                <a:ext cx="1181100" cy="1076324"/>
              </a:xfrm>
              <a:prstGeom prst="line">
                <a:avLst/>
              </a:prstGeom>
              <a:ln w="63500">
                <a:solidFill>
                  <a:srgbClr val="00B05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45" name="Rectangle 44"/>
              <xdr:cNvSpPr/>
            </xdr:nvSpPr>
            <xdr:spPr>
              <a:xfrm>
                <a:off x="2171700" y="6838950"/>
                <a:ext cx="1367823" cy="323850"/>
              </a:xfrm>
              <a:prstGeom prst="rect">
                <a:avLst/>
              </a:prstGeom>
              <a:solidFill>
                <a:srgbClr val="00B050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200" b="1" u="sng">
                    <a:solidFill>
                      <a:schemeClr val="bg1"/>
                    </a:solidFill>
                    <a:latin typeface="Arial Narrow" pitchFamily="34" charset="0"/>
                  </a:rPr>
                  <a:t>Tours Nord</a:t>
                </a:r>
              </a:p>
            </xdr:txBody>
          </xdr:sp>
        </xdr:grpSp>
        <xdr:cxnSp macro="">
          <xdr:nvCxnSpPr>
            <xdr:cNvPr id="32" name="Connecteur droit 31"/>
            <xdr:cNvCxnSpPr/>
          </xdr:nvCxnSpPr>
          <xdr:spPr>
            <a:xfrm flipH="1" flipV="1">
              <a:off x="2084294" y="1748118"/>
              <a:ext cx="2902334" cy="2330829"/>
            </a:xfrm>
            <a:prstGeom prst="line">
              <a:avLst/>
            </a:prstGeom>
            <a:ln w="304800">
              <a:solidFill>
                <a:schemeClr val="tx2">
                  <a:lumMod val="50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pic>
          <xdr:nvPicPr>
            <xdr:cNvPr id="33" name="Image 3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 rot="2340960">
              <a:off x="2823891" y="2375658"/>
              <a:ext cx="974805" cy="447088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  <xdr:cxnSp macro="">
          <xdr:nvCxnSpPr>
            <xdr:cNvPr id="34" name="Connecteur droit 33"/>
            <xdr:cNvCxnSpPr/>
          </xdr:nvCxnSpPr>
          <xdr:spPr>
            <a:xfrm>
              <a:off x="4930599" y="4134975"/>
              <a:ext cx="2775697" cy="2140323"/>
            </a:xfrm>
            <a:prstGeom prst="line">
              <a:avLst/>
            </a:prstGeom>
            <a:ln w="152400">
              <a:solidFill>
                <a:schemeClr val="accent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5" name="Connecteur droit 34"/>
            <xdr:cNvCxnSpPr/>
          </xdr:nvCxnSpPr>
          <xdr:spPr>
            <a:xfrm>
              <a:off x="4134421" y="3737166"/>
              <a:ext cx="3476625" cy="2667000"/>
            </a:xfrm>
            <a:prstGeom prst="line">
              <a:avLst/>
            </a:prstGeom>
            <a:ln w="152400">
              <a:solidFill>
                <a:schemeClr val="accent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6" name="Connecteur droit 35"/>
            <xdr:cNvCxnSpPr/>
          </xdr:nvCxnSpPr>
          <xdr:spPr>
            <a:xfrm flipH="1" flipV="1">
              <a:off x="1871382" y="2005853"/>
              <a:ext cx="2913540" cy="2319623"/>
            </a:xfrm>
            <a:prstGeom prst="line">
              <a:avLst/>
            </a:prstGeom>
            <a:ln w="304800">
              <a:solidFill>
                <a:schemeClr val="tx2">
                  <a:lumMod val="50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7" name="Connecteur droit avec flèche 36"/>
            <xdr:cNvCxnSpPr/>
          </xdr:nvCxnSpPr>
          <xdr:spPr>
            <a:xfrm>
              <a:off x="6958865" y="5692592"/>
              <a:ext cx="448235" cy="369794"/>
            </a:xfrm>
            <a:prstGeom prst="straightConnector1">
              <a:avLst/>
            </a:prstGeom>
            <a:ln w="127000">
              <a:solidFill>
                <a:srgbClr val="C0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8" name="Connecteur droit avec flèche 37"/>
            <xdr:cNvCxnSpPr/>
          </xdr:nvCxnSpPr>
          <xdr:spPr>
            <a:xfrm flipH="1">
              <a:off x="5804657" y="7250210"/>
              <a:ext cx="560295" cy="470646"/>
            </a:xfrm>
            <a:prstGeom prst="straightConnector1">
              <a:avLst/>
            </a:prstGeom>
            <a:ln w="127000">
              <a:solidFill>
                <a:srgbClr val="C0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grpSp>
          <xdr:nvGrpSpPr>
            <xdr:cNvPr id="39" name="Groupe 38"/>
            <xdr:cNvGrpSpPr/>
          </xdr:nvGrpSpPr>
          <xdr:grpSpPr>
            <a:xfrm>
              <a:off x="2581846" y="3476629"/>
              <a:ext cx="2162175" cy="1228723"/>
              <a:chOff x="581025" y="4762502"/>
              <a:chExt cx="2162175" cy="1228723"/>
            </a:xfrm>
          </xdr:grpSpPr>
          <xdr:sp macro="" textlink="">
            <xdr:nvSpPr>
              <xdr:cNvPr id="42" name="Rectangle 41"/>
              <xdr:cNvSpPr/>
            </xdr:nvSpPr>
            <xdr:spPr>
              <a:xfrm>
                <a:off x="581025" y="5667375"/>
                <a:ext cx="1367823" cy="323850"/>
              </a:xfrm>
              <a:prstGeom prst="rect">
                <a:avLst/>
              </a:prstGeom>
              <a:solidFill>
                <a:srgbClr val="00B050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200" b="1" u="sng">
                    <a:solidFill>
                      <a:schemeClr val="bg1"/>
                    </a:solidFill>
                    <a:latin typeface="Arial Narrow" pitchFamily="34" charset="0"/>
                  </a:rPr>
                  <a:t>Neuillé Pont Pierre</a:t>
                </a:r>
              </a:p>
            </xdr:txBody>
          </xdr:sp>
          <xdr:cxnSp macro="">
            <xdr:nvCxnSpPr>
              <xdr:cNvPr id="43" name="Connecteur droit 42"/>
              <xdr:cNvCxnSpPr/>
            </xdr:nvCxnSpPr>
            <xdr:spPr>
              <a:xfrm flipH="1">
                <a:off x="1876426" y="4762502"/>
                <a:ext cx="866774" cy="952498"/>
              </a:xfrm>
              <a:prstGeom prst="line">
                <a:avLst/>
              </a:prstGeom>
              <a:ln w="63500">
                <a:solidFill>
                  <a:srgbClr val="00B05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cxnSp macro="">
          <xdr:nvCxnSpPr>
            <xdr:cNvPr id="40" name="Connecteur droit avec flèche 39"/>
            <xdr:cNvCxnSpPr/>
          </xdr:nvCxnSpPr>
          <xdr:spPr>
            <a:xfrm>
              <a:off x="4269451" y="3485034"/>
              <a:ext cx="448235" cy="369794"/>
            </a:xfrm>
            <a:prstGeom prst="straightConnector1">
              <a:avLst/>
            </a:prstGeom>
            <a:ln w="127000">
              <a:solidFill>
                <a:srgbClr val="C0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1" name="Rectangle 40"/>
            <xdr:cNvSpPr/>
          </xdr:nvSpPr>
          <xdr:spPr>
            <a:xfrm rot="2109114">
              <a:off x="7946578" y="3461788"/>
              <a:ext cx="1860166" cy="323850"/>
            </a:xfrm>
            <a:prstGeom prst="rect">
              <a:avLst/>
            </a:prstGeom>
            <a:solidFill>
              <a:srgbClr val="00B05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 u="sng">
                  <a:solidFill>
                    <a:srgbClr val="0000FF"/>
                  </a:solidFill>
                  <a:latin typeface="Arial Narrow" pitchFamily="34" charset="0"/>
                </a:rPr>
                <a:t>Barrière de Monnaie</a:t>
              </a:r>
            </a:p>
          </xdr:txBody>
        </xdr:sp>
      </xdr:grpSp>
      <xdr:cxnSp macro="">
        <xdr:nvCxnSpPr>
          <xdr:cNvPr id="14" name="Connecteur droit avec flèche 13"/>
          <xdr:cNvCxnSpPr/>
        </xdr:nvCxnSpPr>
        <xdr:spPr>
          <a:xfrm flipV="1">
            <a:off x="6656304" y="4975414"/>
            <a:ext cx="627528" cy="280147"/>
          </a:xfrm>
          <a:prstGeom prst="straightConnector1">
            <a:avLst/>
          </a:prstGeom>
          <a:ln w="127000">
            <a:solidFill>
              <a:srgbClr val="C0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</xdr:col>
      <xdr:colOff>179295</xdr:colOff>
      <xdr:row>8</xdr:row>
      <xdr:rowOff>22412</xdr:rowOff>
    </xdr:from>
    <xdr:to>
      <xdr:col>3</xdr:col>
      <xdr:colOff>257735</xdr:colOff>
      <xdr:row>13</xdr:row>
      <xdr:rowOff>56027</xdr:rowOff>
    </xdr:to>
    <xdr:cxnSp macro="">
      <xdr:nvCxnSpPr>
        <xdr:cNvPr id="46" name="Connecteur droit 45"/>
        <xdr:cNvCxnSpPr/>
      </xdr:nvCxnSpPr>
      <xdr:spPr>
        <a:xfrm flipH="1">
          <a:off x="1703295" y="1546412"/>
          <a:ext cx="840440" cy="986115"/>
        </a:xfrm>
        <a:prstGeom prst="line">
          <a:avLst/>
        </a:prstGeom>
        <a:ln w="635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122464</xdr:colOff>
      <xdr:row>46</xdr:row>
      <xdr:rowOff>176893</xdr:rowOff>
    </xdr:from>
    <xdr:to>
      <xdr:col>12</xdr:col>
      <xdr:colOff>693964</xdr:colOff>
      <xdr:row>49</xdr:row>
      <xdr:rowOff>108858</xdr:rowOff>
    </xdr:to>
    <xdr:sp macro="" textlink="">
      <xdr:nvSpPr>
        <xdr:cNvPr id="47" name="Rectangle à coins arrondis 46">
          <a:hlinkClick xmlns:r="http://schemas.openxmlformats.org/officeDocument/2006/relationships" r:id="rId4"/>
        </xdr:cNvPr>
        <xdr:cNvSpPr/>
      </xdr:nvSpPr>
      <xdr:spPr>
        <a:xfrm>
          <a:off x="6980464" y="8980714"/>
          <a:ext cx="2857500" cy="503465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FFFF00"/>
              </a:solidFill>
              <a:latin typeface="Arial Narrow" pitchFamily="34" charset="0"/>
            </a:rPr>
            <a:t>Retour vers MAGECS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104775</xdr:rowOff>
    </xdr:from>
    <xdr:to>
      <xdr:col>9</xdr:col>
      <xdr:colOff>298208</xdr:colOff>
      <xdr:row>20</xdr:row>
      <xdr:rowOff>149599</xdr:rowOff>
    </xdr:to>
    <xdr:grpSp>
      <xdr:nvGrpSpPr>
        <xdr:cNvPr id="2" name="Groupe 1"/>
        <xdr:cNvGrpSpPr/>
      </xdr:nvGrpSpPr>
      <xdr:grpSpPr>
        <a:xfrm>
          <a:off x="114300" y="104775"/>
          <a:ext cx="7041908" cy="3854824"/>
          <a:chOff x="123265" y="190500"/>
          <a:chExt cx="7041908" cy="3854824"/>
        </a:xfrm>
      </xdr:grpSpPr>
      <xdr:pic>
        <xdr:nvPicPr>
          <xdr:cNvPr id="3" name="Picture 52" descr="logo-VINCI-Autoroutes_medium"/>
          <xdr:cNvPicPr>
            <a:picLocks noChangeAspect="1" noChangeArrowheads="1"/>
          </xdr:cNvPicPr>
        </xdr:nvPicPr>
        <xdr:blipFill>
          <a:blip xmlns:r="http://schemas.openxmlformats.org/officeDocument/2006/relationships" r:embed="rId1"/>
          <a:srcRect/>
          <a:stretch>
            <a:fillRect/>
          </a:stretch>
        </xdr:blipFill>
        <xdr:spPr bwMode="auto">
          <a:xfrm>
            <a:off x="5277970" y="336176"/>
            <a:ext cx="1887203" cy="61240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4" name="Rectangle 3"/>
          <xdr:cNvSpPr/>
        </xdr:nvSpPr>
        <xdr:spPr>
          <a:xfrm>
            <a:off x="134471" y="190500"/>
            <a:ext cx="4863353" cy="773206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" name="Rectangle 4"/>
          <xdr:cNvSpPr/>
        </xdr:nvSpPr>
        <xdr:spPr>
          <a:xfrm>
            <a:off x="123265" y="190500"/>
            <a:ext cx="1064559" cy="3854824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wordArtVert" rtlCol="0" anchor="ctr"/>
          <a:lstStyle/>
          <a:p>
            <a:pPr algn="l"/>
            <a:r>
              <a:rPr lang="fr-FR" sz="3600" b="1">
                <a:solidFill>
                  <a:srgbClr val="FF0000"/>
                </a:solidFill>
                <a:latin typeface="Arial Narrow" pitchFamily="34" charset="0"/>
              </a:rPr>
              <a:t>MAGECS</a:t>
            </a:r>
          </a:p>
        </xdr:txBody>
      </xdr:sp>
      <xdr:sp macro="" textlink="">
        <xdr:nvSpPr>
          <xdr:cNvPr id="6" name="Rectangle 5"/>
          <xdr:cNvSpPr/>
        </xdr:nvSpPr>
        <xdr:spPr>
          <a:xfrm>
            <a:off x="750793" y="437030"/>
            <a:ext cx="4157383" cy="43703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600">
                <a:latin typeface="Arial Narrow" pitchFamily="34" charset="0"/>
              </a:rPr>
              <a:t>oyen</a:t>
            </a:r>
            <a:r>
              <a:rPr lang="fr-FR" sz="1600" baseline="0">
                <a:latin typeface="Arial Narrow" pitchFamily="34" charset="0"/>
              </a:rPr>
              <a:t> d'aide à la Gestion d'Evènements Contre Sens</a:t>
            </a:r>
            <a:endParaRPr lang="fr-FR" sz="1600">
              <a:latin typeface="Arial Narrow" pitchFamily="34" charset="0"/>
            </a:endParaRPr>
          </a:p>
        </xdr:txBody>
      </xdr:sp>
    </xdr:grpSp>
    <xdr:clientData/>
  </xdr:twoCellAnchor>
  <xdr:twoCellAnchor>
    <xdr:from>
      <xdr:col>9</xdr:col>
      <xdr:colOff>638730</xdr:colOff>
      <xdr:row>1</xdr:row>
      <xdr:rowOff>89645</xdr:rowOff>
    </xdr:from>
    <xdr:to>
      <xdr:col>12</xdr:col>
      <xdr:colOff>246524</xdr:colOff>
      <xdr:row>5</xdr:row>
      <xdr:rowOff>81574</xdr:rowOff>
    </xdr:to>
    <xdr:grpSp>
      <xdr:nvGrpSpPr>
        <xdr:cNvPr id="7" name="Groupe 6"/>
        <xdr:cNvGrpSpPr/>
      </xdr:nvGrpSpPr>
      <xdr:grpSpPr>
        <a:xfrm>
          <a:off x="7496730" y="280145"/>
          <a:ext cx="1893794" cy="753929"/>
          <a:chOff x="5165914" y="190497"/>
          <a:chExt cx="1893794" cy="753929"/>
        </a:xfrm>
      </xdr:grpSpPr>
      <xdr:sp macro="" textlink="">
        <xdr:nvSpPr>
          <xdr:cNvPr id="8" name="Rectangle 7"/>
          <xdr:cNvSpPr/>
        </xdr:nvSpPr>
        <xdr:spPr>
          <a:xfrm>
            <a:off x="5165914" y="190497"/>
            <a:ext cx="1893794" cy="403413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>
                <a:solidFill>
                  <a:srgbClr val="000066"/>
                </a:solidFill>
                <a:latin typeface="Arial Narrow" pitchFamily="34" charset="0"/>
              </a:rPr>
              <a:t>Centre de Monnaie</a:t>
            </a:r>
          </a:p>
        </xdr:txBody>
      </xdr:sp>
      <xdr:pic>
        <xdr:nvPicPr>
          <xdr:cNvPr id="9" name="Picture 343" descr="Cofiroute_4c copie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490884" y="549086"/>
            <a:ext cx="1311088" cy="3953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0</xdr:col>
      <xdr:colOff>168090</xdr:colOff>
      <xdr:row>28</xdr:row>
      <xdr:rowOff>81643</xdr:rowOff>
    </xdr:from>
    <xdr:to>
      <xdr:col>5</xdr:col>
      <xdr:colOff>683559</xdr:colOff>
      <xdr:row>38</xdr:row>
      <xdr:rowOff>112058</xdr:rowOff>
    </xdr:to>
    <xdr:sp macro="" textlink="">
      <xdr:nvSpPr>
        <xdr:cNvPr id="10" name="Rectangle à coins arrondis 9"/>
        <xdr:cNvSpPr/>
      </xdr:nvSpPr>
      <xdr:spPr>
        <a:xfrm>
          <a:off x="168090" y="5415643"/>
          <a:ext cx="4325469" cy="1935415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Arial Narrow" pitchFamily="34" charset="0"/>
            </a:rPr>
            <a:t>Véhicule</a:t>
          </a:r>
          <a:r>
            <a:rPr lang="fr-FR" sz="1400" baseline="0">
              <a:solidFill>
                <a:sysClr val="windowText" lastClr="000000"/>
              </a:solidFill>
              <a:latin typeface="Arial Narrow" pitchFamily="34" charset="0"/>
            </a:rPr>
            <a:t> venant en contre sens du sens 2 sur A10</a:t>
          </a:r>
        </a:p>
        <a:p>
          <a:pPr algn="ctr"/>
          <a:r>
            <a:rPr lang="fr-FR" sz="1400" baseline="0">
              <a:solidFill>
                <a:sysClr val="windowText" lastClr="000000"/>
              </a:solidFill>
              <a:latin typeface="Arial Narrow" pitchFamily="34" charset="0"/>
            </a:rPr>
            <a:t> peut aller en direction de :</a:t>
          </a:r>
        </a:p>
        <a:p>
          <a:pPr algn="ctr"/>
          <a:endParaRPr lang="fr-FR" sz="1800" baseline="0">
            <a:solidFill>
              <a:srgbClr val="FF0000"/>
            </a:solidFill>
            <a:latin typeface="Arial Narrow" pitchFamily="34" charset="0"/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baseline="0">
              <a:solidFill>
                <a:srgbClr val="FF0000"/>
              </a:solidFill>
              <a:effectLst/>
              <a:latin typeface="Arial Narrow" pitchFamily="34" charset="0"/>
              <a:ea typeface="+mn-ea"/>
              <a:cs typeface="+mn-cs"/>
            </a:rPr>
            <a:t>Vers A28 S2 ==&gt; Neuillé Pont Pierre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baseline="0">
              <a:solidFill>
                <a:srgbClr val="FF0000"/>
              </a:solidFill>
              <a:effectLst/>
              <a:latin typeface="Arial Narrow" pitchFamily="34" charset="0"/>
              <a:ea typeface="+mn-ea"/>
              <a:cs typeface="+mn-cs"/>
            </a:rPr>
            <a:t>Vers A10 ==&gt; Tours</a:t>
          </a:r>
          <a:endParaRPr lang="fr-FR" sz="1600">
            <a:solidFill>
              <a:srgbClr val="FF0000"/>
            </a:solidFill>
            <a:effectLst/>
            <a:latin typeface="Arial Narrow" pitchFamily="34" charset="0"/>
          </a:endParaRPr>
        </a:p>
      </xdr:txBody>
    </xdr:sp>
    <xdr:clientData/>
  </xdr:twoCellAnchor>
  <xdr:twoCellAnchor>
    <xdr:from>
      <xdr:col>3</xdr:col>
      <xdr:colOff>212911</xdr:colOff>
      <xdr:row>6</xdr:row>
      <xdr:rowOff>100853</xdr:rowOff>
    </xdr:from>
    <xdr:to>
      <xdr:col>7</xdr:col>
      <xdr:colOff>11206</xdr:colOff>
      <xdr:row>8</xdr:row>
      <xdr:rowOff>43703</xdr:rowOff>
    </xdr:to>
    <xdr:sp macro="" textlink="">
      <xdr:nvSpPr>
        <xdr:cNvPr id="11" name="Rectangle 10"/>
        <xdr:cNvSpPr/>
      </xdr:nvSpPr>
      <xdr:spPr>
        <a:xfrm>
          <a:off x="2498911" y="1243853"/>
          <a:ext cx="2846295" cy="32385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u="sng">
              <a:solidFill>
                <a:srgbClr val="0000FF"/>
              </a:solidFill>
              <a:latin typeface="Arial Narrow" pitchFamily="34" charset="0"/>
            </a:rPr>
            <a:t>Barrière de St Christophe sur le Nais</a:t>
          </a:r>
        </a:p>
      </xdr:txBody>
    </xdr:sp>
    <xdr:clientData/>
  </xdr:twoCellAnchor>
  <xdr:twoCellAnchor>
    <xdr:from>
      <xdr:col>2</xdr:col>
      <xdr:colOff>347382</xdr:colOff>
      <xdr:row>9</xdr:row>
      <xdr:rowOff>33618</xdr:rowOff>
    </xdr:from>
    <xdr:to>
      <xdr:col>13</xdr:col>
      <xdr:colOff>390602</xdr:colOff>
      <xdr:row>48</xdr:row>
      <xdr:rowOff>152404</xdr:rowOff>
    </xdr:to>
    <xdr:grpSp>
      <xdr:nvGrpSpPr>
        <xdr:cNvPr id="12" name="Groupe 11"/>
        <xdr:cNvGrpSpPr/>
      </xdr:nvGrpSpPr>
      <xdr:grpSpPr>
        <a:xfrm>
          <a:off x="1871382" y="1748118"/>
          <a:ext cx="8425220" cy="7589107"/>
          <a:chOff x="1871382" y="1748118"/>
          <a:chExt cx="8425220" cy="7548286"/>
        </a:xfrm>
      </xdr:grpSpPr>
      <xdr:grpSp>
        <xdr:nvGrpSpPr>
          <xdr:cNvPr id="13" name="Groupe 12"/>
          <xdr:cNvGrpSpPr/>
        </xdr:nvGrpSpPr>
        <xdr:grpSpPr>
          <a:xfrm>
            <a:off x="1871382" y="1748118"/>
            <a:ext cx="8425220" cy="7548286"/>
            <a:chOff x="1871382" y="1748118"/>
            <a:chExt cx="8425220" cy="7548286"/>
          </a:xfrm>
        </xdr:grpSpPr>
        <xdr:cxnSp macro="">
          <xdr:nvCxnSpPr>
            <xdr:cNvPr id="15" name="Connecteur droit 14"/>
            <xdr:cNvCxnSpPr/>
          </xdr:nvCxnSpPr>
          <xdr:spPr>
            <a:xfrm flipH="1">
              <a:off x="5199540" y="6060576"/>
              <a:ext cx="1107508" cy="1548222"/>
            </a:xfrm>
            <a:prstGeom prst="line">
              <a:avLst/>
            </a:prstGeom>
            <a:ln w="152400">
              <a:solidFill>
                <a:schemeClr val="accent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6" name="Connecteur droit 15"/>
            <xdr:cNvCxnSpPr/>
          </xdr:nvCxnSpPr>
          <xdr:spPr>
            <a:xfrm>
              <a:off x="4179805" y="3955680"/>
              <a:ext cx="2129117" cy="1635499"/>
            </a:xfrm>
            <a:prstGeom prst="line">
              <a:avLst/>
            </a:prstGeom>
            <a:ln w="152400">
              <a:solidFill>
                <a:schemeClr val="accent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7" name="Arc 16"/>
            <xdr:cNvSpPr/>
          </xdr:nvSpPr>
          <xdr:spPr>
            <a:xfrm>
              <a:off x="5451672" y="5381629"/>
              <a:ext cx="914400" cy="914400"/>
            </a:xfrm>
            <a:prstGeom prst="arc">
              <a:avLst>
                <a:gd name="adj1" fmla="val 19033482"/>
                <a:gd name="adj2" fmla="val 1906871"/>
              </a:avLst>
            </a:prstGeom>
            <a:ln w="152400">
              <a:solidFill>
                <a:schemeClr val="accent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18" name="Arc 17"/>
            <xdr:cNvSpPr/>
          </xdr:nvSpPr>
          <xdr:spPr>
            <a:xfrm>
              <a:off x="6555452" y="6075272"/>
              <a:ext cx="1333499" cy="1242174"/>
            </a:xfrm>
            <a:prstGeom prst="arc">
              <a:avLst>
                <a:gd name="adj1" fmla="val 19033482"/>
                <a:gd name="adj2" fmla="val 6595626"/>
              </a:avLst>
            </a:prstGeom>
            <a:ln w="152400">
              <a:solidFill>
                <a:schemeClr val="accent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19" name="Arc 18"/>
            <xdr:cNvSpPr/>
          </xdr:nvSpPr>
          <xdr:spPr>
            <a:xfrm>
              <a:off x="6067996" y="7186897"/>
              <a:ext cx="1238250" cy="1209676"/>
            </a:xfrm>
            <a:prstGeom prst="arc">
              <a:avLst>
                <a:gd name="adj1" fmla="val 13451838"/>
                <a:gd name="adj2" fmla="val 18441520"/>
              </a:avLst>
            </a:prstGeom>
            <a:noFill/>
            <a:ln w="152400">
              <a:solidFill>
                <a:schemeClr val="accent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cxnSp macro="">
          <xdr:nvCxnSpPr>
            <xdr:cNvPr id="20" name="Connecteur droit 19"/>
            <xdr:cNvCxnSpPr/>
          </xdr:nvCxnSpPr>
          <xdr:spPr>
            <a:xfrm flipH="1">
              <a:off x="5711089" y="7333114"/>
              <a:ext cx="580365" cy="612421"/>
            </a:xfrm>
            <a:prstGeom prst="line">
              <a:avLst/>
            </a:prstGeom>
            <a:ln w="152400">
              <a:solidFill>
                <a:schemeClr val="accent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1" name="Connecteur droit 20"/>
            <xdr:cNvCxnSpPr/>
          </xdr:nvCxnSpPr>
          <xdr:spPr>
            <a:xfrm flipV="1">
              <a:off x="6824393" y="5154710"/>
              <a:ext cx="1165412" cy="1535206"/>
            </a:xfrm>
            <a:prstGeom prst="line">
              <a:avLst/>
            </a:prstGeom>
            <a:ln w="127000">
              <a:solidFill>
                <a:schemeClr val="accent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2" name="Arc 21"/>
            <xdr:cNvSpPr/>
          </xdr:nvSpPr>
          <xdr:spPr>
            <a:xfrm>
              <a:off x="6799740" y="6229354"/>
              <a:ext cx="914400" cy="914400"/>
            </a:xfrm>
            <a:prstGeom prst="arc">
              <a:avLst>
                <a:gd name="adj1" fmla="val 19033482"/>
                <a:gd name="adj2" fmla="val 11851658"/>
              </a:avLst>
            </a:prstGeom>
            <a:ln w="152400">
              <a:solidFill>
                <a:schemeClr val="accent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cxnSp macro="">
          <xdr:nvCxnSpPr>
            <xdr:cNvPr id="23" name="Connecteur droit 22"/>
            <xdr:cNvCxnSpPr/>
          </xdr:nvCxnSpPr>
          <xdr:spPr>
            <a:xfrm flipV="1">
              <a:off x="7065320" y="4368057"/>
              <a:ext cx="771525" cy="761999"/>
            </a:xfrm>
            <a:prstGeom prst="line">
              <a:avLst/>
            </a:prstGeom>
            <a:ln w="152400">
              <a:solidFill>
                <a:schemeClr val="accent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4" name="Arc 23"/>
            <xdr:cNvSpPr/>
          </xdr:nvSpPr>
          <xdr:spPr>
            <a:xfrm>
              <a:off x="6315646" y="4338361"/>
              <a:ext cx="914400" cy="914400"/>
            </a:xfrm>
            <a:prstGeom prst="arc">
              <a:avLst>
                <a:gd name="adj1" fmla="val 1886746"/>
                <a:gd name="adj2" fmla="val 7975451"/>
              </a:avLst>
            </a:prstGeom>
            <a:ln w="152400">
              <a:solidFill>
                <a:schemeClr val="accent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fr-FR" sz="1100"/>
                <a:t>                     </a:t>
              </a:r>
            </a:p>
          </xdr:txBody>
        </xdr:sp>
        <xdr:cxnSp macro="">
          <xdr:nvCxnSpPr>
            <xdr:cNvPr id="25" name="Connecteur droit 24"/>
            <xdr:cNvCxnSpPr/>
          </xdr:nvCxnSpPr>
          <xdr:spPr>
            <a:xfrm flipH="1" flipV="1">
              <a:off x="5009040" y="4000504"/>
              <a:ext cx="1487583" cy="1157009"/>
            </a:xfrm>
            <a:prstGeom prst="line">
              <a:avLst/>
            </a:prstGeom>
            <a:ln w="152400">
              <a:solidFill>
                <a:schemeClr val="accent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6" name="Pentagone 25"/>
            <xdr:cNvSpPr/>
          </xdr:nvSpPr>
          <xdr:spPr>
            <a:xfrm rot="4919972" flipV="1">
              <a:off x="7475680" y="3452247"/>
              <a:ext cx="837999" cy="413436"/>
            </a:xfrm>
            <a:prstGeom prst="homePlate">
              <a:avLst/>
            </a:prstGeom>
            <a:solidFill>
              <a:srgbClr val="FF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" rtlCol="0" anchor="ctr" anchorCtr="0"/>
            <a:lstStyle/>
            <a:p>
              <a:pPr algn="ctr"/>
              <a:r>
                <a:rPr lang="fr-FR" sz="1400" b="1" u="sng">
                  <a:solidFill>
                    <a:srgbClr val="FFFF00"/>
                  </a:solidFill>
                  <a:latin typeface="Arial Narrow" pitchFamily="34" charset="0"/>
                </a:rPr>
                <a:t>A10</a:t>
              </a:r>
            </a:p>
          </xdr:txBody>
        </xdr:sp>
        <xdr:sp macro="" textlink="">
          <xdr:nvSpPr>
            <xdr:cNvPr id="27" name="Pentagone 26"/>
            <xdr:cNvSpPr/>
          </xdr:nvSpPr>
          <xdr:spPr>
            <a:xfrm rot="21374757">
              <a:off x="2554954" y="3329273"/>
              <a:ext cx="837999" cy="373531"/>
            </a:xfrm>
            <a:prstGeom prst="homePlate">
              <a:avLst/>
            </a:prstGeom>
            <a:solidFill>
              <a:srgbClr val="FF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 anchorCtr="0"/>
            <a:lstStyle/>
            <a:p>
              <a:pPr algn="ctr"/>
              <a:r>
                <a:rPr lang="fr-FR" sz="1400" b="1" u="sng">
                  <a:solidFill>
                    <a:srgbClr val="FFFF00"/>
                  </a:solidFill>
                  <a:latin typeface="Arial Narrow" pitchFamily="34" charset="0"/>
                </a:rPr>
                <a:t>A28</a:t>
              </a:r>
            </a:p>
          </xdr:txBody>
        </xdr:sp>
        <xdr:sp macro="" textlink="">
          <xdr:nvSpPr>
            <xdr:cNvPr id="28" name="Rectangle 27"/>
            <xdr:cNvSpPr/>
          </xdr:nvSpPr>
          <xdr:spPr>
            <a:xfrm>
              <a:off x="6955661" y="7594675"/>
              <a:ext cx="2868706" cy="1165412"/>
            </a:xfrm>
            <a:prstGeom prst="rect">
              <a:avLst/>
            </a:prstGeom>
            <a:solidFill>
              <a:schemeClr val="bg1"/>
            </a:solidFill>
            <a:ln>
              <a:solidFill>
                <a:srgbClr val="C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rgbClr val="0000FF"/>
                  </a:solidFill>
                  <a:latin typeface="Arial Narrow" pitchFamily="34" charset="0"/>
                </a:rPr>
                <a:t>Bif A10 / A28           </a:t>
              </a:r>
            </a:p>
            <a:p>
              <a:pPr algn="ctr"/>
              <a:r>
                <a:rPr lang="fr-FR" sz="1400" b="1">
                  <a:solidFill>
                    <a:srgbClr val="0000FF"/>
                  </a:solidFill>
                  <a:latin typeface="Arial Narrow" pitchFamily="34" charset="0"/>
                </a:rPr>
                <a:t> PR 197+551 / 17+236</a:t>
              </a:r>
            </a:p>
            <a:p>
              <a:pPr algn="ctr"/>
              <a:endParaRPr lang="fr-FR" sz="1400" b="1">
                <a:solidFill>
                  <a:srgbClr val="0000FF"/>
                </a:solidFill>
                <a:latin typeface="Arial Narrow" pitchFamily="34" charset="0"/>
              </a:endParaRPr>
            </a:p>
            <a:p>
              <a:pPr algn="ctr"/>
              <a:r>
                <a:rPr lang="fr-FR" sz="1400" b="1">
                  <a:solidFill>
                    <a:srgbClr val="0000FF"/>
                  </a:solidFill>
                  <a:latin typeface="Arial Narrow" pitchFamily="34" charset="0"/>
                </a:rPr>
                <a:t>PARCAY</a:t>
              </a:r>
              <a:r>
                <a:rPr lang="fr-FR" sz="1400" b="1" baseline="0">
                  <a:solidFill>
                    <a:srgbClr val="0000FF"/>
                  </a:solidFill>
                  <a:latin typeface="Arial Narrow" pitchFamily="34" charset="0"/>
                </a:rPr>
                <a:t> - MESLAY</a:t>
              </a:r>
              <a:endParaRPr lang="fr-FR" sz="1400" b="1">
                <a:solidFill>
                  <a:srgbClr val="0000FF"/>
                </a:solidFill>
                <a:latin typeface="Arial Narrow" pitchFamily="34" charset="0"/>
              </a:endParaRPr>
            </a:p>
          </xdr:txBody>
        </xdr:sp>
        <xdr:cxnSp macro="">
          <xdr:nvCxnSpPr>
            <xdr:cNvPr id="29" name="Connecteur droit 28"/>
            <xdr:cNvCxnSpPr/>
          </xdr:nvCxnSpPr>
          <xdr:spPr>
            <a:xfrm flipH="1">
              <a:off x="4305871" y="2662057"/>
              <a:ext cx="5123879" cy="6224772"/>
            </a:xfrm>
            <a:prstGeom prst="line">
              <a:avLst/>
            </a:prstGeom>
            <a:ln w="317500">
              <a:solidFill>
                <a:schemeClr val="tx2">
                  <a:lumMod val="50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0" name="Connecteur droit 29"/>
            <xdr:cNvCxnSpPr/>
          </xdr:nvCxnSpPr>
          <xdr:spPr>
            <a:xfrm flipH="1">
              <a:off x="4572571" y="2905669"/>
              <a:ext cx="5102108" cy="6190710"/>
            </a:xfrm>
            <a:prstGeom prst="line">
              <a:avLst/>
            </a:prstGeom>
            <a:ln w="317500">
              <a:solidFill>
                <a:schemeClr val="tx2">
                  <a:lumMod val="50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grpSp>
          <xdr:nvGrpSpPr>
            <xdr:cNvPr id="31" name="Groupe 30"/>
            <xdr:cNvGrpSpPr/>
          </xdr:nvGrpSpPr>
          <xdr:grpSpPr>
            <a:xfrm>
              <a:off x="2524696" y="8048629"/>
              <a:ext cx="2524125" cy="1247775"/>
              <a:chOff x="2171700" y="6838950"/>
              <a:chExt cx="2524125" cy="1247775"/>
            </a:xfrm>
          </xdr:grpSpPr>
          <xdr:cxnSp macro="">
            <xdr:nvCxnSpPr>
              <xdr:cNvPr id="43" name="Connecteur droit 42"/>
              <xdr:cNvCxnSpPr/>
            </xdr:nvCxnSpPr>
            <xdr:spPr>
              <a:xfrm flipH="1" flipV="1">
                <a:off x="3514725" y="7010401"/>
                <a:ext cx="1181100" cy="1076324"/>
              </a:xfrm>
              <a:prstGeom prst="line">
                <a:avLst/>
              </a:prstGeom>
              <a:ln w="63500">
                <a:solidFill>
                  <a:srgbClr val="00B05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44" name="Rectangle 43"/>
              <xdr:cNvSpPr/>
            </xdr:nvSpPr>
            <xdr:spPr>
              <a:xfrm>
                <a:off x="2171700" y="6838950"/>
                <a:ext cx="1367823" cy="323850"/>
              </a:xfrm>
              <a:prstGeom prst="rect">
                <a:avLst/>
              </a:prstGeom>
              <a:solidFill>
                <a:srgbClr val="00B050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200" b="1" u="sng">
                    <a:solidFill>
                      <a:schemeClr val="bg1"/>
                    </a:solidFill>
                    <a:latin typeface="Arial Narrow" pitchFamily="34" charset="0"/>
                  </a:rPr>
                  <a:t>Tours Nord</a:t>
                </a:r>
              </a:p>
            </xdr:txBody>
          </xdr:sp>
        </xdr:grpSp>
        <xdr:cxnSp macro="">
          <xdr:nvCxnSpPr>
            <xdr:cNvPr id="32" name="Connecteur droit 31"/>
            <xdr:cNvCxnSpPr/>
          </xdr:nvCxnSpPr>
          <xdr:spPr>
            <a:xfrm flipH="1" flipV="1">
              <a:off x="2084294" y="1748118"/>
              <a:ext cx="2902334" cy="2330829"/>
            </a:xfrm>
            <a:prstGeom prst="line">
              <a:avLst/>
            </a:prstGeom>
            <a:ln w="304800">
              <a:solidFill>
                <a:schemeClr val="tx2">
                  <a:lumMod val="50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3" name="Connecteur droit 32"/>
            <xdr:cNvCxnSpPr/>
          </xdr:nvCxnSpPr>
          <xdr:spPr>
            <a:xfrm>
              <a:off x="4930599" y="4134975"/>
              <a:ext cx="2775697" cy="2140323"/>
            </a:xfrm>
            <a:prstGeom prst="line">
              <a:avLst/>
            </a:prstGeom>
            <a:ln w="152400">
              <a:solidFill>
                <a:schemeClr val="accent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4" name="Connecteur droit 33"/>
            <xdr:cNvCxnSpPr/>
          </xdr:nvCxnSpPr>
          <xdr:spPr>
            <a:xfrm>
              <a:off x="4134421" y="3737166"/>
              <a:ext cx="3476625" cy="2667000"/>
            </a:xfrm>
            <a:prstGeom prst="line">
              <a:avLst/>
            </a:prstGeom>
            <a:ln w="152400">
              <a:solidFill>
                <a:schemeClr val="accent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5" name="Connecteur droit 34"/>
            <xdr:cNvCxnSpPr/>
          </xdr:nvCxnSpPr>
          <xdr:spPr>
            <a:xfrm flipH="1" flipV="1">
              <a:off x="1871382" y="2005853"/>
              <a:ext cx="2913540" cy="2319623"/>
            </a:xfrm>
            <a:prstGeom prst="line">
              <a:avLst/>
            </a:prstGeom>
            <a:ln w="304800">
              <a:solidFill>
                <a:schemeClr val="tx2">
                  <a:lumMod val="50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6" name="Connecteur droit avec flèche 35"/>
            <xdr:cNvCxnSpPr/>
          </xdr:nvCxnSpPr>
          <xdr:spPr>
            <a:xfrm flipH="1">
              <a:off x="5388429" y="7614413"/>
              <a:ext cx="413829" cy="515361"/>
            </a:xfrm>
            <a:prstGeom prst="straightConnector1">
              <a:avLst/>
            </a:prstGeom>
            <a:ln w="127000">
              <a:solidFill>
                <a:srgbClr val="C0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7" name="Connecteur droit avec flèche 36"/>
            <xdr:cNvCxnSpPr/>
          </xdr:nvCxnSpPr>
          <xdr:spPr>
            <a:xfrm>
              <a:off x="6830785" y="6911718"/>
              <a:ext cx="571501" cy="257145"/>
            </a:xfrm>
            <a:prstGeom prst="straightConnector1">
              <a:avLst/>
            </a:prstGeom>
            <a:ln w="127000">
              <a:solidFill>
                <a:srgbClr val="C0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grpSp>
          <xdr:nvGrpSpPr>
            <xdr:cNvPr id="38" name="Groupe 37"/>
            <xdr:cNvGrpSpPr/>
          </xdr:nvGrpSpPr>
          <xdr:grpSpPr>
            <a:xfrm>
              <a:off x="2581846" y="3476629"/>
              <a:ext cx="2162175" cy="1228723"/>
              <a:chOff x="581025" y="4762502"/>
              <a:chExt cx="2162175" cy="1228723"/>
            </a:xfrm>
          </xdr:grpSpPr>
          <xdr:sp macro="" textlink="">
            <xdr:nvSpPr>
              <xdr:cNvPr id="41" name="Rectangle 40"/>
              <xdr:cNvSpPr/>
            </xdr:nvSpPr>
            <xdr:spPr>
              <a:xfrm>
                <a:off x="581025" y="5667375"/>
                <a:ext cx="1367823" cy="323850"/>
              </a:xfrm>
              <a:prstGeom prst="rect">
                <a:avLst/>
              </a:prstGeom>
              <a:solidFill>
                <a:srgbClr val="00B050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200" b="1" u="sng">
                    <a:solidFill>
                      <a:schemeClr val="bg1"/>
                    </a:solidFill>
                    <a:latin typeface="Arial Narrow" pitchFamily="34" charset="0"/>
                  </a:rPr>
                  <a:t>Neuillé Pont Pierre</a:t>
                </a:r>
              </a:p>
            </xdr:txBody>
          </xdr:sp>
          <xdr:cxnSp macro="">
            <xdr:nvCxnSpPr>
              <xdr:cNvPr id="42" name="Connecteur droit 41"/>
              <xdr:cNvCxnSpPr/>
            </xdr:nvCxnSpPr>
            <xdr:spPr>
              <a:xfrm flipH="1">
                <a:off x="1876426" y="4762502"/>
                <a:ext cx="866774" cy="952498"/>
              </a:xfrm>
              <a:prstGeom prst="line">
                <a:avLst/>
              </a:prstGeom>
              <a:ln w="63500">
                <a:solidFill>
                  <a:srgbClr val="00B05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cxnSp macro="">
          <xdr:nvCxnSpPr>
            <xdr:cNvPr id="39" name="Connecteur droit avec flèche 38"/>
            <xdr:cNvCxnSpPr/>
          </xdr:nvCxnSpPr>
          <xdr:spPr>
            <a:xfrm flipH="1" flipV="1">
              <a:off x="4612822" y="4150792"/>
              <a:ext cx="473058" cy="389890"/>
            </a:xfrm>
            <a:prstGeom prst="straightConnector1">
              <a:avLst/>
            </a:prstGeom>
            <a:ln w="127000">
              <a:solidFill>
                <a:srgbClr val="C0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0" name="Rectangle 39"/>
            <xdr:cNvSpPr/>
          </xdr:nvSpPr>
          <xdr:spPr>
            <a:xfrm rot="2109114">
              <a:off x="8436436" y="2825691"/>
              <a:ext cx="1860166" cy="323850"/>
            </a:xfrm>
            <a:prstGeom prst="rect">
              <a:avLst/>
            </a:prstGeom>
            <a:solidFill>
              <a:srgbClr val="00B05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 u="sng">
                  <a:solidFill>
                    <a:srgbClr val="0000FF"/>
                  </a:solidFill>
                  <a:latin typeface="Arial Narrow" pitchFamily="34" charset="0"/>
                </a:rPr>
                <a:t>Barrière de Monnaie</a:t>
              </a:r>
            </a:p>
          </xdr:txBody>
        </xdr:sp>
      </xdr:grpSp>
      <xdr:cxnSp macro="">
        <xdr:nvCxnSpPr>
          <xdr:cNvPr id="14" name="Connecteur droit avec flèche 13"/>
          <xdr:cNvCxnSpPr/>
        </xdr:nvCxnSpPr>
        <xdr:spPr>
          <a:xfrm flipH="1">
            <a:off x="7633607" y="4976364"/>
            <a:ext cx="353787" cy="419552"/>
          </a:xfrm>
          <a:prstGeom prst="straightConnector1">
            <a:avLst/>
          </a:prstGeom>
          <a:ln w="127000">
            <a:solidFill>
              <a:srgbClr val="C0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</xdr:col>
      <xdr:colOff>179295</xdr:colOff>
      <xdr:row>8</xdr:row>
      <xdr:rowOff>22412</xdr:rowOff>
    </xdr:from>
    <xdr:to>
      <xdr:col>3</xdr:col>
      <xdr:colOff>257735</xdr:colOff>
      <xdr:row>13</xdr:row>
      <xdr:rowOff>56027</xdr:rowOff>
    </xdr:to>
    <xdr:cxnSp macro="">
      <xdr:nvCxnSpPr>
        <xdr:cNvPr id="45" name="Connecteur droit 44"/>
        <xdr:cNvCxnSpPr/>
      </xdr:nvCxnSpPr>
      <xdr:spPr>
        <a:xfrm flipH="1">
          <a:off x="1703295" y="1546412"/>
          <a:ext cx="840440" cy="986115"/>
        </a:xfrm>
        <a:prstGeom prst="line">
          <a:avLst/>
        </a:prstGeom>
        <a:ln w="635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122464</xdr:colOff>
      <xdr:row>46</xdr:row>
      <xdr:rowOff>176893</xdr:rowOff>
    </xdr:from>
    <xdr:to>
      <xdr:col>12</xdr:col>
      <xdr:colOff>693964</xdr:colOff>
      <xdr:row>49</xdr:row>
      <xdr:rowOff>108858</xdr:rowOff>
    </xdr:to>
    <xdr:sp macro="" textlink="">
      <xdr:nvSpPr>
        <xdr:cNvPr id="46" name="Rectangle à coins arrondis 45">
          <a:hlinkClick xmlns:r="http://schemas.openxmlformats.org/officeDocument/2006/relationships" r:id="rId3"/>
        </xdr:cNvPr>
        <xdr:cNvSpPr/>
      </xdr:nvSpPr>
      <xdr:spPr>
        <a:xfrm>
          <a:off x="6980464" y="8939893"/>
          <a:ext cx="2857500" cy="503465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FFFF00"/>
              </a:solidFill>
              <a:latin typeface="Arial Narrow" pitchFamily="34" charset="0"/>
            </a:rPr>
            <a:t>Retour vers MAGECS</a:t>
          </a:r>
        </a:p>
      </xdr:txBody>
    </xdr:sp>
    <xdr:clientData/>
  </xdr:twoCellAnchor>
  <xdr:oneCellAnchor>
    <xdr:from>
      <xdr:col>10</xdr:col>
      <xdr:colOff>698307</xdr:colOff>
      <xdr:row>17</xdr:row>
      <xdr:rowOff>158944</xdr:rowOff>
    </xdr:from>
    <xdr:ext cx="1229741" cy="748567"/>
    <xdr:pic>
      <xdr:nvPicPr>
        <xdr:cNvPr id="47" name="il_fi" descr="http://www.renders-graphiques.fr/image/upload/normal/ford_voiture_5.png" title="0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9469316">
          <a:off x="8318307" y="3397444"/>
          <a:ext cx="1229741" cy="7485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104775</xdr:rowOff>
    </xdr:from>
    <xdr:to>
      <xdr:col>9</xdr:col>
      <xdr:colOff>298208</xdr:colOff>
      <xdr:row>20</xdr:row>
      <xdr:rowOff>149599</xdr:rowOff>
    </xdr:to>
    <xdr:grpSp>
      <xdr:nvGrpSpPr>
        <xdr:cNvPr id="2" name="Groupe 1"/>
        <xdr:cNvGrpSpPr/>
      </xdr:nvGrpSpPr>
      <xdr:grpSpPr>
        <a:xfrm>
          <a:off x="114300" y="104775"/>
          <a:ext cx="7041908" cy="3854824"/>
          <a:chOff x="123265" y="190500"/>
          <a:chExt cx="7041908" cy="3854824"/>
        </a:xfrm>
      </xdr:grpSpPr>
      <xdr:pic>
        <xdr:nvPicPr>
          <xdr:cNvPr id="3" name="Picture 52" descr="logo-VINCI-Autoroutes_medium"/>
          <xdr:cNvPicPr>
            <a:picLocks noChangeAspect="1" noChangeArrowheads="1"/>
          </xdr:cNvPicPr>
        </xdr:nvPicPr>
        <xdr:blipFill>
          <a:blip xmlns:r="http://schemas.openxmlformats.org/officeDocument/2006/relationships" r:embed="rId1"/>
          <a:srcRect/>
          <a:stretch>
            <a:fillRect/>
          </a:stretch>
        </xdr:blipFill>
        <xdr:spPr bwMode="auto">
          <a:xfrm>
            <a:off x="5277970" y="336176"/>
            <a:ext cx="1887203" cy="61240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4" name="Rectangle 3"/>
          <xdr:cNvSpPr/>
        </xdr:nvSpPr>
        <xdr:spPr>
          <a:xfrm>
            <a:off x="134471" y="190500"/>
            <a:ext cx="4863353" cy="773206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" name="Rectangle 4"/>
          <xdr:cNvSpPr/>
        </xdr:nvSpPr>
        <xdr:spPr>
          <a:xfrm>
            <a:off x="123265" y="190500"/>
            <a:ext cx="1064559" cy="3854824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wordArtVert" rtlCol="0" anchor="ctr"/>
          <a:lstStyle/>
          <a:p>
            <a:pPr algn="l"/>
            <a:r>
              <a:rPr lang="fr-FR" sz="3600" b="1">
                <a:solidFill>
                  <a:srgbClr val="FF0000"/>
                </a:solidFill>
                <a:latin typeface="Arial Narrow" pitchFamily="34" charset="0"/>
              </a:rPr>
              <a:t>MAGECS</a:t>
            </a:r>
          </a:p>
        </xdr:txBody>
      </xdr:sp>
      <xdr:sp macro="" textlink="">
        <xdr:nvSpPr>
          <xdr:cNvPr id="6" name="Rectangle 5"/>
          <xdr:cNvSpPr/>
        </xdr:nvSpPr>
        <xdr:spPr>
          <a:xfrm>
            <a:off x="750793" y="437030"/>
            <a:ext cx="4157383" cy="43703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600">
                <a:latin typeface="Arial Narrow" pitchFamily="34" charset="0"/>
              </a:rPr>
              <a:t>oyen</a:t>
            </a:r>
            <a:r>
              <a:rPr lang="fr-FR" sz="1600" baseline="0">
                <a:latin typeface="Arial Narrow" pitchFamily="34" charset="0"/>
              </a:rPr>
              <a:t> d'aide à la Gestion d'Evènements Contre Sens</a:t>
            </a:r>
            <a:endParaRPr lang="fr-FR" sz="1600">
              <a:latin typeface="Arial Narrow" pitchFamily="34" charset="0"/>
            </a:endParaRPr>
          </a:p>
        </xdr:txBody>
      </xdr:sp>
    </xdr:grpSp>
    <xdr:clientData/>
  </xdr:twoCellAnchor>
  <xdr:twoCellAnchor>
    <xdr:from>
      <xdr:col>9</xdr:col>
      <xdr:colOff>638730</xdr:colOff>
      <xdr:row>1</xdr:row>
      <xdr:rowOff>89645</xdr:rowOff>
    </xdr:from>
    <xdr:to>
      <xdr:col>12</xdr:col>
      <xdr:colOff>246524</xdr:colOff>
      <xdr:row>5</xdr:row>
      <xdr:rowOff>81574</xdr:rowOff>
    </xdr:to>
    <xdr:grpSp>
      <xdr:nvGrpSpPr>
        <xdr:cNvPr id="7" name="Groupe 6"/>
        <xdr:cNvGrpSpPr/>
      </xdr:nvGrpSpPr>
      <xdr:grpSpPr>
        <a:xfrm>
          <a:off x="7496730" y="280145"/>
          <a:ext cx="1893794" cy="753929"/>
          <a:chOff x="5165914" y="190497"/>
          <a:chExt cx="1893794" cy="753929"/>
        </a:xfrm>
      </xdr:grpSpPr>
      <xdr:sp macro="" textlink="">
        <xdr:nvSpPr>
          <xdr:cNvPr id="8" name="Rectangle 7"/>
          <xdr:cNvSpPr/>
        </xdr:nvSpPr>
        <xdr:spPr>
          <a:xfrm>
            <a:off x="5165914" y="190497"/>
            <a:ext cx="1893794" cy="403413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>
                <a:solidFill>
                  <a:srgbClr val="000066"/>
                </a:solidFill>
                <a:latin typeface="Arial Narrow" pitchFamily="34" charset="0"/>
              </a:rPr>
              <a:t>Centre de Monnaie</a:t>
            </a:r>
          </a:p>
        </xdr:txBody>
      </xdr:sp>
      <xdr:pic>
        <xdr:nvPicPr>
          <xdr:cNvPr id="9" name="Picture 343" descr="Cofiroute_4c copie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490884" y="549086"/>
            <a:ext cx="1311088" cy="3953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0</xdr:col>
      <xdr:colOff>168090</xdr:colOff>
      <xdr:row>26</xdr:row>
      <xdr:rowOff>11204</xdr:rowOff>
    </xdr:from>
    <xdr:to>
      <xdr:col>5</xdr:col>
      <xdr:colOff>683559</xdr:colOff>
      <xdr:row>38</xdr:row>
      <xdr:rowOff>112058</xdr:rowOff>
    </xdr:to>
    <xdr:sp macro="" textlink="">
      <xdr:nvSpPr>
        <xdr:cNvPr id="10" name="Rectangle à coins arrondis 9"/>
        <xdr:cNvSpPr/>
      </xdr:nvSpPr>
      <xdr:spPr>
        <a:xfrm>
          <a:off x="168090" y="4983254"/>
          <a:ext cx="4325469" cy="2405904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Arial Narrow" pitchFamily="34" charset="0"/>
            </a:rPr>
            <a:t>Véhicule</a:t>
          </a:r>
          <a:r>
            <a:rPr lang="fr-FR" sz="1400" baseline="0">
              <a:solidFill>
                <a:sysClr val="windowText" lastClr="000000"/>
              </a:solidFill>
              <a:latin typeface="Arial Narrow" pitchFamily="34" charset="0"/>
            </a:rPr>
            <a:t> venant en contre sens du sens 1 sur A28</a:t>
          </a:r>
        </a:p>
        <a:p>
          <a:pPr algn="ctr"/>
          <a:r>
            <a:rPr lang="fr-FR" sz="1400" baseline="0">
              <a:solidFill>
                <a:sysClr val="windowText" lastClr="000000"/>
              </a:solidFill>
              <a:latin typeface="Arial Narrow" pitchFamily="34" charset="0"/>
            </a:rPr>
            <a:t> peut aller en direction de :</a:t>
          </a:r>
        </a:p>
        <a:p>
          <a:pPr algn="ctr"/>
          <a:endParaRPr lang="fr-FR" sz="1800" baseline="0">
            <a:solidFill>
              <a:srgbClr val="FF0000"/>
            </a:solidFill>
            <a:latin typeface="Arial Narrow" pitchFamily="34" charset="0"/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baseline="0">
              <a:solidFill>
                <a:srgbClr val="FF0000"/>
              </a:solidFill>
              <a:effectLst/>
              <a:latin typeface="Arial Narrow" pitchFamily="34" charset="0"/>
              <a:ea typeface="+mn-ea"/>
              <a:cs typeface="+mn-cs"/>
            </a:rPr>
            <a:t>Barrière de Monnaie sur A10 en contre sens du sens 1 vers ORLEANS</a:t>
          </a:r>
          <a:endParaRPr lang="fr-FR" sz="1600">
            <a:solidFill>
              <a:srgbClr val="FF0000"/>
            </a:solidFill>
            <a:effectLst/>
            <a:latin typeface="Arial Narrow" pitchFamily="34" charset="0"/>
          </a:endParaRPr>
        </a:p>
        <a:p>
          <a:pPr algn="ctr"/>
          <a:endParaRPr lang="fr-FR" sz="1600" baseline="0">
            <a:solidFill>
              <a:srgbClr val="0000FF"/>
            </a:solidFill>
            <a:latin typeface="Arial Narrow" pitchFamily="34" charset="0"/>
          </a:endParaRPr>
        </a:p>
        <a:p>
          <a:pPr algn="ctr"/>
          <a:r>
            <a:rPr lang="fr-FR" sz="1600" b="1" baseline="0">
              <a:solidFill>
                <a:srgbClr val="0000FF"/>
              </a:solidFill>
              <a:latin typeface="Arial Narrow" pitchFamily="34" charset="0"/>
            </a:rPr>
            <a:t>TOURS Nord sur A10 en contre sens du sens 2 vers TOURS / POITIERS</a:t>
          </a:r>
        </a:p>
        <a:p>
          <a:pPr algn="ctr"/>
          <a:endParaRPr lang="fr-FR" sz="1600" b="1" baseline="0">
            <a:solidFill>
              <a:srgbClr val="0000FF"/>
            </a:solidFill>
            <a:latin typeface="Arial Narrow" pitchFamily="34" charset="0"/>
          </a:endParaRPr>
        </a:p>
      </xdr:txBody>
    </xdr:sp>
    <xdr:clientData/>
  </xdr:twoCellAnchor>
  <xdr:twoCellAnchor>
    <xdr:from>
      <xdr:col>3</xdr:col>
      <xdr:colOff>212911</xdr:colOff>
      <xdr:row>6</xdr:row>
      <xdr:rowOff>100853</xdr:rowOff>
    </xdr:from>
    <xdr:to>
      <xdr:col>7</xdr:col>
      <xdr:colOff>11206</xdr:colOff>
      <xdr:row>8</xdr:row>
      <xdr:rowOff>43703</xdr:rowOff>
    </xdr:to>
    <xdr:sp macro="" textlink="">
      <xdr:nvSpPr>
        <xdr:cNvPr id="11" name="Rectangle 10"/>
        <xdr:cNvSpPr/>
      </xdr:nvSpPr>
      <xdr:spPr>
        <a:xfrm>
          <a:off x="2498911" y="1243853"/>
          <a:ext cx="2846295" cy="32385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u="sng">
              <a:solidFill>
                <a:srgbClr val="0000FF"/>
              </a:solidFill>
              <a:latin typeface="Arial Narrow" pitchFamily="34" charset="0"/>
            </a:rPr>
            <a:t>Barrière de St Christophe sur le Nais</a:t>
          </a:r>
        </a:p>
      </xdr:txBody>
    </xdr:sp>
    <xdr:clientData/>
  </xdr:twoCellAnchor>
  <xdr:twoCellAnchor>
    <xdr:from>
      <xdr:col>2</xdr:col>
      <xdr:colOff>347382</xdr:colOff>
      <xdr:row>9</xdr:row>
      <xdr:rowOff>33618</xdr:rowOff>
    </xdr:from>
    <xdr:to>
      <xdr:col>12</xdr:col>
      <xdr:colOff>680367</xdr:colOff>
      <xdr:row>48</xdr:row>
      <xdr:rowOff>152404</xdr:rowOff>
    </xdr:to>
    <xdr:grpSp>
      <xdr:nvGrpSpPr>
        <xdr:cNvPr id="12" name="Groupe 11"/>
        <xdr:cNvGrpSpPr/>
      </xdr:nvGrpSpPr>
      <xdr:grpSpPr>
        <a:xfrm>
          <a:off x="1871382" y="1748118"/>
          <a:ext cx="7952985" cy="7589107"/>
          <a:chOff x="1871382" y="1748118"/>
          <a:chExt cx="7952985" cy="7548286"/>
        </a:xfrm>
      </xdr:grpSpPr>
      <xdr:grpSp>
        <xdr:nvGrpSpPr>
          <xdr:cNvPr id="13" name="Groupe 12"/>
          <xdr:cNvGrpSpPr/>
        </xdr:nvGrpSpPr>
        <xdr:grpSpPr>
          <a:xfrm>
            <a:off x="1871382" y="1748118"/>
            <a:ext cx="7952985" cy="7548286"/>
            <a:chOff x="1871382" y="1748118"/>
            <a:chExt cx="7952985" cy="7548286"/>
          </a:xfrm>
        </xdr:grpSpPr>
        <xdr:cxnSp macro="">
          <xdr:nvCxnSpPr>
            <xdr:cNvPr id="15" name="Connecteur droit 14"/>
            <xdr:cNvCxnSpPr/>
          </xdr:nvCxnSpPr>
          <xdr:spPr>
            <a:xfrm flipH="1">
              <a:off x="5199540" y="6060576"/>
              <a:ext cx="1107508" cy="1548222"/>
            </a:xfrm>
            <a:prstGeom prst="line">
              <a:avLst/>
            </a:prstGeom>
            <a:ln w="152400">
              <a:solidFill>
                <a:schemeClr val="accent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6" name="Connecteur droit 15"/>
            <xdr:cNvCxnSpPr/>
          </xdr:nvCxnSpPr>
          <xdr:spPr>
            <a:xfrm>
              <a:off x="4179805" y="3955680"/>
              <a:ext cx="2129117" cy="1635499"/>
            </a:xfrm>
            <a:prstGeom prst="line">
              <a:avLst/>
            </a:prstGeom>
            <a:ln w="152400">
              <a:solidFill>
                <a:schemeClr val="accent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7" name="Arc 16"/>
            <xdr:cNvSpPr/>
          </xdr:nvSpPr>
          <xdr:spPr>
            <a:xfrm>
              <a:off x="5451672" y="5381629"/>
              <a:ext cx="914400" cy="914400"/>
            </a:xfrm>
            <a:prstGeom prst="arc">
              <a:avLst>
                <a:gd name="adj1" fmla="val 19033482"/>
                <a:gd name="adj2" fmla="val 1906871"/>
              </a:avLst>
            </a:prstGeom>
            <a:ln w="152400">
              <a:solidFill>
                <a:schemeClr val="accent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18" name="Arc 17"/>
            <xdr:cNvSpPr/>
          </xdr:nvSpPr>
          <xdr:spPr>
            <a:xfrm>
              <a:off x="6555452" y="6075272"/>
              <a:ext cx="1333499" cy="1242174"/>
            </a:xfrm>
            <a:prstGeom prst="arc">
              <a:avLst>
                <a:gd name="adj1" fmla="val 19033482"/>
                <a:gd name="adj2" fmla="val 6595626"/>
              </a:avLst>
            </a:prstGeom>
            <a:ln w="152400">
              <a:solidFill>
                <a:schemeClr val="accent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19" name="Arc 18"/>
            <xdr:cNvSpPr/>
          </xdr:nvSpPr>
          <xdr:spPr>
            <a:xfrm>
              <a:off x="6067996" y="7186897"/>
              <a:ext cx="1238250" cy="1209676"/>
            </a:xfrm>
            <a:prstGeom prst="arc">
              <a:avLst>
                <a:gd name="adj1" fmla="val 13451838"/>
                <a:gd name="adj2" fmla="val 18441520"/>
              </a:avLst>
            </a:prstGeom>
            <a:noFill/>
            <a:ln w="152400">
              <a:solidFill>
                <a:schemeClr val="accent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cxnSp macro="">
          <xdr:nvCxnSpPr>
            <xdr:cNvPr id="20" name="Connecteur droit 19"/>
            <xdr:cNvCxnSpPr/>
          </xdr:nvCxnSpPr>
          <xdr:spPr>
            <a:xfrm flipH="1">
              <a:off x="5711089" y="7333114"/>
              <a:ext cx="580365" cy="612421"/>
            </a:xfrm>
            <a:prstGeom prst="line">
              <a:avLst/>
            </a:prstGeom>
            <a:ln w="152400">
              <a:solidFill>
                <a:schemeClr val="accent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1" name="Connecteur droit 20"/>
            <xdr:cNvCxnSpPr/>
          </xdr:nvCxnSpPr>
          <xdr:spPr>
            <a:xfrm flipV="1">
              <a:off x="6824393" y="5154710"/>
              <a:ext cx="1165412" cy="1535206"/>
            </a:xfrm>
            <a:prstGeom prst="line">
              <a:avLst/>
            </a:prstGeom>
            <a:ln w="127000">
              <a:solidFill>
                <a:schemeClr val="accent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2" name="Arc 21"/>
            <xdr:cNvSpPr/>
          </xdr:nvSpPr>
          <xdr:spPr>
            <a:xfrm>
              <a:off x="6799740" y="6229354"/>
              <a:ext cx="914400" cy="914400"/>
            </a:xfrm>
            <a:prstGeom prst="arc">
              <a:avLst>
                <a:gd name="adj1" fmla="val 19033482"/>
                <a:gd name="adj2" fmla="val 11851658"/>
              </a:avLst>
            </a:prstGeom>
            <a:ln w="152400">
              <a:solidFill>
                <a:schemeClr val="accent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cxnSp macro="">
          <xdr:nvCxnSpPr>
            <xdr:cNvPr id="23" name="Connecteur droit 22"/>
            <xdr:cNvCxnSpPr/>
          </xdr:nvCxnSpPr>
          <xdr:spPr>
            <a:xfrm flipV="1">
              <a:off x="7065320" y="4368057"/>
              <a:ext cx="771525" cy="761999"/>
            </a:xfrm>
            <a:prstGeom prst="line">
              <a:avLst/>
            </a:prstGeom>
            <a:ln w="152400">
              <a:solidFill>
                <a:schemeClr val="accent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4" name="Arc 23"/>
            <xdr:cNvSpPr/>
          </xdr:nvSpPr>
          <xdr:spPr>
            <a:xfrm>
              <a:off x="6315646" y="4338361"/>
              <a:ext cx="914400" cy="914400"/>
            </a:xfrm>
            <a:prstGeom prst="arc">
              <a:avLst>
                <a:gd name="adj1" fmla="val 1886746"/>
                <a:gd name="adj2" fmla="val 7975451"/>
              </a:avLst>
            </a:prstGeom>
            <a:ln w="152400">
              <a:solidFill>
                <a:schemeClr val="accent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fr-FR" sz="1100"/>
                <a:t>                     </a:t>
              </a:r>
            </a:p>
          </xdr:txBody>
        </xdr:sp>
        <xdr:cxnSp macro="">
          <xdr:nvCxnSpPr>
            <xdr:cNvPr id="25" name="Connecteur droit 24"/>
            <xdr:cNvCxnSpPr/>
          </xdr:nvCxnSpPr>
          <xdr:spPr>
            <a:xfrm flipH="1" flipV="1">
              <a:off x="5009040" y="4000504"/>
              <a:ext cx="1487583" cy="1157009"/>
            </a:xfrm>
            <a:prstGeom prst="line">
              <a:avLst/>
            </a:prstGeom>
            <a:ln w="152400">
              <a:solidFill>
                <a:schemeClr val="accent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6" name="Pentagone 25"/>
            <xdr:cNvSpPr/>
          </xdr:nvSpPr>
          <xdr:spPr>
            <a:xfrm rot="4919972" flipV="1">
              <a:off x="8509823" y="2247725"/>
              <a:ext cx="837999" cy="413436"/>
            </a:xfrm>
            <a:prstGeom prst="homePlate">
              <a:avLst/>
            </a:prstGeom>
            <a:solidFill>
              <a:srgbClr val="FF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" rtlCol="0" anchor="ctr" anchorCtr="0"/>
            <a:lstStyle/>
            <a:p>
              <a:pPr algn="ctr"/>
              <a:r>
                <a:rPr lang="fr-FR" sz="1400" b="1" u="sng">
                  <a:solidFill>
                    <a:srgbClr val="FFFF00"/>
                  </a:solidFill>
                  <a:latin typeface="Arial Narrow" pitchFamily="34" charset="0"/>
                </a:rPr>
                <a:t>A10</a:t>
              </a:r>
            </a:p>
          </xdr:txBody>
        </xdr:sp>
        <xdr:sp macro="" textlink="">
          <xdr:nvSpPr>
            <xdr:cNvPr id="27" name="Pentagone 26"/>
            <xdr:cNvSpPr/>
          </xdr:nvSpPr>
          <xdr:spPr>
            <a:xfrm rot="21374757">
              <a:off x="2554954" y="3329273"/>
              <a:ext cx="837999" cy="373531"/>
            </a:xfrm>
            <a:prstGeom prst="homePlate">
              <a:avLst/>
            </a:prstGeom>
            <a:solidFill>
              <a:srgbClr val="FF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 anchorCtr="0"/>
            <a:lstStyle/>
            <a:p>
              <a:pPr algn="ctr"/>
              <a:r>
                <a:rPr lang="fr-FR" sz="1400" b="1" u="sng">
                  <a:solidFill>
                    <a:srgbClr val="FFFF00"/>
                  </a:solidFill>
                  <a:latin typeface="Arial Narrow" pitchFamily="34" charset="0"/>
                </a:rPr>
                <a:t>A28</a:t>
              </a:r>
            </a:p>
          </xdr:txBody>
        </xdr:sp>
        <xdr:sp macro="" textlink="">
          <xdr:nvSpPr>
            <xdr:cNvPr id="28" name="Rectangle 27"/>
            <xdr:cNvSpPr/>
          </xdr:nvSpPr>
          <xdr:spPr>
            <a:xfrm>
              <a:off x="6955661" y="7594675"/>
              <a:ext cx="2868706" cy="1165412"/>
            </a:xfrm>
            <a:prstGeom prst="rect">
              <a:avLst/>
            </a:prstGeom>
            <a:solidFill>
              <a:schemeClr val="bg1"/>
            </a:solidFill>
            <a:ln>
              <a:solidFill>
                <a:srgbClr val="C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rgbClr val="0000FF"/>
                  </a:solidFill>
                  <a:latin typeface="Arial Narrow" pitchFamily="34" charset="0"/>
                </a:rPr>
                <a:t>Bif A10 / A28           </a:t>
              </a:r>
            </a:p>
            <a:p>
              <a:pPr algn="ctr"/>
              <a:r>
                <a:rPr lang="fr-FR" sz="1400" b="1">
                  <a:solidFill>
                    <a:srgbClr val="0000FF"/>
                  </a:solidFill>
                  <a:latin typeface="Arial Narrow" pitchFamily="34" charset="0"/>
                </a:rPr>
                <a:t> PR 197+551 / 17+236</a:t>
              </a:r>
            </a:p>
            <a:p>
              <a:pPr algn="ctr"/>
              <a:endParaRPr lang="fr-FR" sz="1400" b="1">
                <a:solidFill>
                  <a:srgbClr val="0000FF"/>
                </a:solidFill>
                <a:latin typeface="Arial Narrow" pitchFamily="34" charset="0"/>
              </a:endParaRPr>
            </a:p>
            <a:p>
              <a:pPr algn="ctr"/>
              <a:r>
                <a:rPr lang="fr-FR" sz="1400" b="1">
                  <a:solidFill>
                    <a:srgbClr val="0000FF"/>
                  </a:solidFill>
                  <a:latin typeface="Arial Narrow" pitchFamily="34" charset="0"/>
                </a:rPr>
                <a:t>PARCAY</a:t>
              </a:r>
              <a:r>
                <a:rPr lang="fr-FR" sz="1400" b="1" baseline="0">
                  <a:solidFill>
                    <a:srgbClr val="0000FF"/>
                  </a:solidFill>
                  <a:latin typeface="Arial Narrow" pitchFamily="34" charset="0"/>
                </a:rPr>
                <a:t> - MESLAY</a:t>
              </a:r>
              <a:endParaRPr lang="fr-FR" sz="1400" b="1">
                <a:solidFill>
                  <a:srgbClr val="0000FF"/>
                </a:solidFill>
                <a:latin typeface="Arial Narrow" pitchFamily="34" charset="0"/>
              </a:endParaRPr>
            </a:p>
          </xdr:txBody>
        </xdr:sp>
        <xdr:cxnSp macro="">
          <xdr:nvCxnSpPr>
            <xdr:cNvPr id="29" name="Connecteur droit 28"/>
            <xdr:cNvCxnSpPr/>
          </xdr:nvCxnSpPr>
          <xdr:spPr>
            <a:xfrm flipH="1">
              <a:off x="4305871" y="2662057"/>
              <a:ext cx="5123879" cy="6224772"/>
            </a:xfrm>
            <a:prstGeom prst="line">
              <a:avLst/>
            </a:prstGeom>
            <a:ln w="317500">
              <a:solidFill>
                <a:schemeClr val="tx2">
                  <a:lumMod val="50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0" name="Connecteur droit 29"/>
            <xdr:cNvCxnSpPr/>
          </xdr:nvCxnSpPr>
          <xdr:spPr>
            <a:xfrm flipH="1">
              <a:off x="4572571" y="2905669"/>
              <a:ext cx="5102108" cy="6190710"/>
            </a:xfrm>
            <a:prstGeom prst="line">
              <a:avLst/>
            </a:prstGeom>
            <a:ln w="317500">
              <a:solidFill>
                <a:schemeClr val="tx2">
                  <a:lumMod val="50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grpSp>
          <xdr:nvGrpSpPr>
            <xdr:cNvPr id="31" name="Groupe 30"/>
            <xdr:cNvGrpSpPr/>
          </xdr:nvGrpSpPr>
          <xdr:grpSpPr>
            <a:xfrm>
              <a:off x="2524696" y="8048629"/>
              <a:ext cx="2524125" cy="1247775"/>
              <a:chOff x="2171700" y="6838950"/>
              <a:chExt cx="2524125" cy="1247775"/>
            </a:xfrm>
          </xdr:grpSpPr>
          <xdr:cxnSp macro="">
            <xdr:nvCxnSpPr>
              <xdr:cNvPr id="44" name="Connecteur droit 43"/>
              <xdr:cNvCxnSpPr/>
            </xdr:nvCxnSpPr>
            <xdr:spPr>
              <a:xfrm flipH="1" flipV="1">
                <a:off x="3514725" y="7010401"/>
                <a:ext cx="1181100" cy="1076324"/>
              </a:xfrm>
              <a:prstGeom prst="line">
                <a:avLst/>
              </a:prstGeom>
              <a:ln w="63500">
                <a:solidFill>
                  <a:srgbClr val="00B05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45" name="Rectangle 44"/>
              <xdr:cNvSpPr/>
            </xdr:nvSpPr>
            <xdr:spPr>
              <a:xfrm>
                <a:off x="2171700" y="6838950"/>
                <a:ext cx="1367823" cy="323850"/>
              </a:xfrm>
              <a:prstGeom prst="rect">
                <a:avLst/>
              </a:prstGeom>
              <a:solidFill>
                <a:srgbClr val="00B050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200" b="1" u="sng">
                    <a:solidFill>
                      <a:schemeClr val="bg1"/>
                    </a:solidFill>
                    <a:latin typeface="Arial Narrow" pitchFamily="34" charset="0"/>
                  </a:rPr>
                  <a:t>Tours Nord</a:t>
                </a:r>
              </a:p>
            </xdr:txBody>
          </xdr:sp>
        </xdr:grpSp>
        <xdr:cxnSp macro="">
          <xdr:nvCxnSpPr>
            <xdr:cNvPr id="32" name="Connecteur droit 31"/>
            <xdr:cNvCxnSpPr/>
          </xdr:nvCxnSpPr>
          <xdr:spPr>
            <a:xfrm flipH="1" flipV="1">
              <a:off x="2084294" y="1748118"/>
              <a:ext cx="2902334" cy="2330829"/>
            </a:xfrm>
            <a:prstGeom prst="line">
              <a:avLst/>
            </a:prstGeom>
            <a:ln w="304800">
              <a:solidFill>
                <a:schemeClr val="tx2">
                  <a:lumMod val="50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pic>
          <xdr:nvPicPr>
            <xdr:cNvPr id="33" name="Image 3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 rot="18500472">
              <a:off x="4241657" y="7963971"/>
              <a:ext cx="969562" cy="449506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  <xdr:cxnSp macro="">
          <xdr:nvCxnSpPr>
            <xdr:cNvPr id="34" name="Connecteur droit 33"/>
            <xdr:cNvCxnSpPr/>
          </xdr:nvCxnSpPr>
          <xdr:spPr>
            <a:xfrm>
              <a:off x="4930599" y="4134975"/>
              <a:ext cx="2775697" cy="2140323"/>
            </a:xfrm>
            <a:prstGeom prst="line">
              <a:avLst/>
            </a:prstGeom>
            <a:ln w="152400">
              <a:solidFill>
                <a:schemeClr val="accent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5" name="Connecteur droit 34"/>
            <xdr:cNvCxnSpPr/>
          </xdr:nvCxnSpPr>
          <xdr:spPr>
            <a:xfrm>
              <a:off x="4134421" y="3737166"/>
              <a:ext cx="3476625" cy="2667000"/>
            </a:xfrm>
            <a:prstGeom prst="line">
              <a:avLst/>
            </a:prstGeom>
            <a:ln w="152400">
              <a:solidFill>
                <a:schemeClr val="accent1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6" name="Connecteur droit 35"/>
            <xdr:cNvCxnSpPr/>
          </xdr:nvCxnSpPr>
          <xdr:spPr>
            <a:xfrm flipH="1" flipV="1">
              <a:off x="1871382" y="2005853"/>
              <a:ext cx="2913540" cy="2319623"/>
            </a:xfrm>
            <a:prstGeom prst="line">
              <a:avLst/>
            </a:prstGeom>
            <a:ln w="304800">
              <a:solidFill>
                <a:schemeClr val="tx2">
                  <a:lumMod val="50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7" name="Connecteur droit avec flèche 36"/>
            <xdr:cNvCxnSpPr/>
          </xdr:nvCxnSpPr>
          <xdr:spPr>
            <a:xfrm flipV="1">
              <a:off x="5407650" y="7141795"/>
              <a:ext cx="334564" cy="445550"/>
            </a:xfrm>
            <a:prstGeom prst="straightConnector1">
              <a:avLst/>
            </a:prstGeom>
            <a:ln w="127000">
              <a:solidFill>
                <a:srgbClr val="C0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8" name="Connecteur droit avec flèche 37"/>
            <xdr:cNvCxnSpPr/>
          </xdr:nvCxnSpPr>
          <xdr:spPr>
            <a:xfrm flipV="1">
              <a:off x="6041571" y="5842536"/>
              <a:ext cx="340179" cy="527824"/>
            </a:xfrm>
            <a:prstGeom prst="straightConnector1">
              <a:avLst/>
            </a:prstGeom>
            <a:ln w="127000">
              <a:solidFill>
                <a:srgbClr val="C0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grpSp>
          <xdr:nvGrpSpPr>
            <xdr:cNvPr id="39" name="Groupe 38"/>
            <xdr:cNvGrpSpPr/>
          </xdr:nvGrpSpPr>
          <xdr:grpSpPr>
            <a:xfrm>
              <a:off x="2581846" y="3476629"/>
              <a:ext cx="2162175" cy="1228723"/>
              <a:chOff x="581025" y="4762502"/>
              <a:chExt cx="2162175" cy="1228723"/>
            </a:xfrm>
          </xdr:grpSpPr>
          <xdr:sp macro="" textlink="">
            <xdr:nvSpPr>
              <xdr:cNvPr id="42" name="Rectangle 41"/>
              <xdr:cNvSpPr/>
            </xdr:nvSpPr>
            <xdr:spPr>
              <a:xfrm>
                <a:off x="581025" y="5667375"/>
                <a:ext cx="1367823" cy="323850"/>
              </a:xfrm>
              <a:prstGeom prst="rect">
                <a:avLst/>
              </a:prstGeom>
              <a:solidFill>
                <a:srgbClr val="00B050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200" b="1" u="sng">
                    <a:solidFill>
                      <a:schemeClr val="bg1"/>
                    </a:solidFill>
                    <a:latin typeface="Arial Narrow" pitchFamily="34" charset="0"/>
                  </a:rPr>
                  <a:t>Neuillé Pont Pierre</a:t>
                </a:r>
              </a:p>
            </xdr:txBody>
          </xdr:sp>
          <xdr:cxnSp macro="">
            <xdr:nvCxnSpPr>
              <xdr:cNvPr id="43" name="Connecteur droit 42"/>
              <xdr:cNvCxnSpPr/>
            </xdr:nvCxnSpPr>
            <xdr:spPr>
              <a:xfrm flipH="1">
                <a:off x="1876426" y="4762502"/>
                <a:ext cx="866774" cy="952498"/>
              </a:xfrm>
              <a:prstGeom prst="line">
                <a:avLst/>
              </a:prstGeom>
              <a:ln w="63500">
                <a:solidFill>
                  <a:srgbClr val="00B05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cxnSp macro="">
          <xdr:nvCxnSpPr>
            <xdr:cNvPr id="40" name="Connecteur droit avec flèche 39"/>
            <xdr:cNvCxnSpPr/>
          </xdr:nvCxnSpPr>
          <xdr:spPr>
            <a:xfrm flipH="1" flipV="1">
              <a:off x="4408715" y="4083122"/>
              <a:ext cx="473058" cy="389890"/>
            </a:xfrm>
            <a:prstGeom prst="straightConnector1">
              <a:avLst/>
            </a:prstGeom>
            <a:ln w="127000">
              <a:solidFill>
                <a:srgbClr val="C0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1" name="Rectangle 40"/>
            <xdr:cNvSpPr/>
          </xdr:nvSpPr>
          <xdr:spPr>
            <a:xfrm rot="2109114">
              <a:off x="7946578" y="3461788"/>
              <a:ext cx="1860166" cy="323850"/>
            </a:xfrm>
            <a:prstGeom prst="rect">
              <a:avLst/>
            </a:prstGeom>
            <a:solidFill>
              <a:srgbClr val="00B05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 u="sng">
                  <a:solidFill>
                    <a:srgbClr val="0000FF"/>
                  </a:solidFill>
                  <a:latin typeface="Arial Narrow" pitchFamily="34" charset="0"/>
                </a:rPr>
                <a:t>Barrière de Monnaie</a:t>
              </a:r>
            </a:p>
          </xdr:txBody>
        </xdr:sp>
      </xdr:grpSp>
      <xdr:cxnSp macro="">
        <xdr:nvCxnSpPr>
          <xdr:cNvPr id="14" name="Connecteur droit avec flèche 13"/>
          <xdr:cNvCxnSpPr/>
        </xdr:nvCxnSpPr>
        <xdr:spPr>
          <a:xfrm flipV="1">
            <a:off x="7511143" y="4475608"/>
            <a:ext cx="462643" cy="527823"/>
          </a:xfrm>
          <a:prstGeom prst="straightConnector1">
            <a:avLst/>
          </a:prstGeom>
          <a:ln w="127000">
            <a:solidFill>
              <a:srgbClr val="C0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</xdr:col>
      <xdr:colOff>179295</xdr:colOff>
      <xdr:row>8</xdr:row>
      <xdr:rowOff>22412</xdr:rowOff>
    </xdr:from>
    <xdr:to>
      <xdr:col>3</xdr:col>
      <xdr:colOff>257735</xdr:colOff>
      <xdr:row>13</xdr:row>
      <xdr:rowOff>56027</xdr:rowOff>
    </xdr:to>
    <xdr:cxnSp macro="">
      <xdr:nvCxnSpPr>
        <xdr:cNvPr id="46" name="Connecteur droit 45"/>
        <xdr:cNvCxnSpPr/>
      </xdr:nvCxnSpPr>
      <xdr:spPr>
        <a:xfrm flipH="1">
          <a:off x="1703295" y="1546412"/>
          <a:ext cx="840440" cy="986115"/>
        </a:xfrm>
        <a:prstGeom prst="line">
          <a:avLst/>
        </a:prstGeom>
        <a:ln w="635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122464</xdr:colOff>
      <xdr:row>46</xdr:row>
      <xdr:rowOff>176893</xdr:rowOff>
    </xdr:from>
    <xdr:to>
      <xdr:col>12</xdr:col>
      <xdr:colOff>693964</xdr:colOff>
      <xdr:row>49</xdr:row>
      <xdr:rowOff>108858</xdr:rowOff>
    </xdr:to>
    <xdr:sp macro="" textlink="">
      <xdr:nvSpPr>
        <xdr:cNvPr id="47" name="Rectangle à coins arrondis 46">
          <a:hlinkClick xmlns:r="http://schemas.openxmlformats.org/officeDocument/2006/relationships" r:id="rId4"/>
        </xdr:cNvPr>
        <xdr:cNvSpPr/>
      </xdr:nvSpPr>
      <xdr:spPr>
        <a:xfrm>
          <a:off x="6980464" y="8997043"/>
          <a:ext cx="2857500" cy="503465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FFFF00"/>
              </a:solidFill>
              <a:latin typeface="Arial Narrow" pitchFamily="34" charset="0"/>
            </a:rPr>
            <a:t>Retour vers MAGECS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ascal.chabauty@vinci-autoroutes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agora.vinci-autoroutes.com/cofiroute/BOT/Maine/Viabilit&#233;%20-%20S&#233;curit&#233;/Contresens/Instruction%20v&#233;hicule%20&#224;%20contre-sens.pdf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agora.vinci-autoroutes.com/cofiroute/BOT/Maine/Viabilit&#233;%20-%20S&#233;curit&#233;/Contresens/Instruction%20v&#233;hicule%20&#224;%20contre-sens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hyperlink" Target="https://agora.vinci-autoroutes.com/cofiroute/BOT/Maine/Viabilit&#233;%20-%20S&#233;curit&#233;/Contresens/Instruction%20v&#233;hicule%20&#224;%20contre-sens.pdf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hyperlink" Target="https://agora.vinci-autoroutes.com/cofiroute/BOT/Maine/Viabilit&#233;%20-%20S&#233;curit&#233;/Contresens/Instruction%20v&#233;hicule%20&#224;%20contre-sens.pdf" TargetMode="Externa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hyperlink" Target="https://agora.vinci-autoroutes.com/cofiroute/BOT/Maine/Viabilit&#233;%20-%20S&#233;curit&#233;/Contresens/Instruction%20v&#233;hicule%20&#224;%20contre-sens.pdf" TargetMode="Externa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  <pageSetUpPr fitToPage="1"/>
  </sheetPr>
  <dimension ref="B1:AD107"/>
  <sheetViews>
    <sheetView showGridLines="0" tabSelected="1" zoomScale="70" zoomScaleNormal="70" workbookViewId="0"/>
  </sheetViews>
  <sheetFormatPr baseColWidth="10" defaultRowHeight="15" x14ac:dyDescent="0.25"/>
  <sheetData>
    <row r="1" spans="3:30" x14ac:dyDescent="0.25"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3:30" x14ac:dyDescent="0.25"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34">
        <v>0</v>
      </c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3:30" x14ac:dyDescent="0.25"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3:30" x14ac:dyDescent="0.25"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3:30" x14ac:dyDescent="0.25"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3:30" x14ac:dyDescent="0.25">
      <c r="C6" s="1"/>
      <c r="D6" s="1"/>
      <c r="E6" s="1"/>
      <c r="F6" s="42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1"/>
      <c r="Z6" s="1"/>
      <c r="AA6" s="1"/>
      <c r="AB6" s="1"/>
      <c r="AC6" s="1"/>
      <c r="AD6" s="1"/>
    </row>
    <row r="7" spans="3:30" x14ac:dyDescent="0.25">
      <c r="C7" s="1"/>
      <c r="D7" s="1"/>
      <c r="E7" s="1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4"/>
      <c r="X7" s="44"/>
      <c r="Y7" s="1"/>
      <c r="Z7" s="1"/>
      <c r="AA7" s="1"/>
      <c r="AB7" s="1"/>
      <c r="AC7" s="1"/>
      <c r="AD7" s="1"/>
    </row>
    <row r="8" spans="3:30" x14ac:dyDescent="0.25">
      <c r="C8" s="1"/>
      <c r="D8" s="1"/>
      <c r="E8" s="1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4"/>
      <c r="W8" s="44"/>
      <c r="X8" s="44"/>
      <c r="Y8" s="1"/>
      <c r="Z8" s="1"/>
      <c r="AA8" s="1"/>
      <c r="AB8" s="1"/>
      <c r="AC8" s="1"/>
      <c r="AD8" s="1"/>
    </row>
    <row r="9" spans="3:30" x14ac:dyDescent="0.25">
      <c r="C9" s="1"/>
      <c r="D9" s="1"/>
      <c r="E9" s="1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4"/>
      <c r="W9" s="44"/>
      <c r="X9" s="43"/>
      <c r="Y9" s="1"/>
      <c r="Z9" s="1"/>
      <c r="AA9" s="1"/>
      <c r="AB9" s="1"/>
      <c r="AC9" s="1"/>
      <c r="AD9" s="1"/>
    </row>
    <row r="10" spans="3:30" x14ac:dyDescent="0.25">
      <c r="C10" s="1"/>
      <c r="D10" s="1"/>
      <c r="E10" s="1"/>
      <c r="F10" s="43"/>
      <c r="G10" s="43"/>
      <c r="H10" s="43"/>
      <c r="I10" s="43"/>
      <c r="J10" s="44"/>
      <c r="K10" s="44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1"/>
      <c r="Z10" s="1"/>
      <c r="AA10" s="1"/>
      <c r="AB10" s="1"/>
      <c r="AC10" s="1"/>
      <c r="AD10" s="1"/>
    </row>
    <row r="11" spans="3:30" ht="15.75" thickBot="1" x14ac:dyDescent="0.3">
      <c r="C11" s="1"/>
      <c r="D11" s="1"/>
      <c r="E11" s="1"/>
      <c r="F11" s="43"/>
      <c r="G11" s="43"/>
      <c r="H11" s="43"/>
      <c r="I11" s="43"/>
      <c r="J11" s="44"/>
      <c r="K11" s="44"/>
      <c r="L11" s="43"/>
      <c r="M11" s="43"/>
      <c r="N11" s="44"/>
      <c r="O11" s="44"/>
      <c r="P11" s="43"/>
      <c r="Q11" s="43"/>
      <c r="R11" s="43"/>
      <c r="S11" s="43"/>
      <c r="T11" s="43"/>
      <c r="U11" s="44"/>
      <c r="V11" s="44"/>
      <c r="W11" s="43"/>
      <c r="X11" s="43"/>
      <c r="Y11" s="1"/>
      <c r="Z11" s="1"/>
      <c r="AA11" s="1"/>
      <c r="AB11" s="1"/>
      <c r="AC11" s="1"/>
      <c r="AD11" s="1"/>
    </row>
    <row r="12" spans="3:30" x14ac:dyDescent="0.25">
      <c r="C12" s="1"/>
      <c r="D12" s="1"/>
      <c r="E12" s="1"/>
      <c r="F12" s="43"/>
      <c r="G12" s="43"/>
      <c r="H12" s="43"/>
      <c r="I12" s="43"/>
      <c r="J12" s="43"/>
      <c r="K12" s="43"/>
      <c r="L12" s="43"/>
      <c r="M12" s="43"/>
      <c r="N12" s="44"/>
      <c r="O12" s="44"/>
      <c r="P12" s="43"/>
      <c r="Q12" s="43"/>
      <c r="R12" s="43"/>
      <c r="S12" s="43"/>
      <c r="T12" s="43"/>
      <c r="U12" s="184" t="s">
        <v>7</v>
      </c>
      <c r="V12" s="185"/>
      <c r="W12" s="43"/>
      <c r="X12" s="43"/>
      <c r="Y12" s="1"/>
      <c r="Z12" s="1"/>
      <c r="AA12" s="1"/>
      <c r="AB12" s="1"/>
      <c r="AC12" s="1"/>
      <c r="AD12" s="1"/>
    </row>
    <row r="13" spans="3:30" ht="15.75" customHeight="1" thickBot="1" x14ac:dyDescent="0.3">
      <c r="C13" s="1"/>
      <c r="D13" s="1"/>
      <c r="E13" s="1"/>
      <c r="F13" s="43"/>
      <c r="G13" s="43"/>
      <c r="H13" s="43"/>
      <c r="I13" s="43"/>
      <c r="J13" s="43"/>
      <c r="K13" s="43"/>
      <c r="L13" s="43"/>
      <c r="M13" s="44"/>
      <c r="N13" s="44"/>
      <c r="O13" s="44"/>
      <c r="P13" s="43"/>
      <c r="Q13" s="43"/>
      <c r="R13" s="43"/>
      <c r="S13" s="43"/>
      <c r="T13" s="43"/>
      <c r="U13" s="186"/>
      <c r="V13" s="187"/>
      <c r="W13" s="43"/>
      <c r="X13" s="44"/>
      <c r="Z13" s="1"/>
      <c r="AA13" s="1"/>
      <c r="AB13" s="1"/>
      <c r="AC13" s="1"/>
      <c r="AD13" s="1"/>
    </row>
    <row r="14" spans="3:30" ht="15.75" customHeight="1" x14ac:dyDescent="0.25">
      <c r="C14" s="1"/>
      <c r="D14" s="1"/>
      <c r="E14" s="1"/>
      <c r="F14" s="43"/>
      <c r="G14" s="43"/>
      <c r="H14" s="43"/>
      <c r="I14" s="43"/>
      <c r="J14" s="43"/>
      <c r="K14" s="44"/>
      <c r="L14" s="44"/>
      <c r="M14" s="44"/>
      <c r="N14" s="44"/>
      <c r="O14" s="44"/>
      <c r="P14" s="44"/>
      <c r="Q14" s="43"/>
      <c r="R14" s="43"/>
      <c r="S14" s="43"/>
      <c r="T14" s="43"/>
      <c r="U14" s="43"/>
      <c r="V14" s="43"/>
      <c r="W14" s="43"/>
      <c r="X14" s="44"/>
      <c r="Z14" s="1"/>
      <c r="AA14" s="1"/>
      <c r="AB14" s="1"/>
      <c r="AC14" s="1"/>
      <c r="AD14" s="1"/>
    </row>
    <row r="15" spans="3:30" ht="15.75" thickBot="1" x14ac:dyDescent="0.3">
      <c r="C15" s="1"/>
      <c r="D15" s="1"/>
      <c r="E15" s="1"/>
      <c r="F15" s="43"/>
      <c r="G15" s="43"/>
      <c r="H15" s="43"/>
      <c r="I15" s="43"/>
      <c r="J15" s="43"/>
      <c r="K15" s="44"/>
      <c r="L15" s="44"/>
      <c r="M15" s="44"/>
      <c r="N15" s="44"/>
      <c r="O15" s="44"/>
      <c r="P15" s="44"/>
      <c r="Q15" s="43"/>
      <c r="R15" s="43"/>
      <c r="S15" s="43"/>
      <c r="T15" s="43"/>
      <c r="U15" s="43"/>
      <c r="V15" s="43"/>
      <c r="W15" s="43"/>
      <c r="X15" s="43"/>
      <c r="Y15" s="1"/>
      <c r="Z15" s="1"/>
      <c r="AA15" s="1"/>
      <c r="AB15" s="1"/>
      <c r="AC15" s="1"/>
      <c r="AD15" s="1"/>
    </row>
    <row r="16" spans="3:30" x14ac:dyDescent="0.25">
      <c r="C16" s="1"/>
      <c r="D16" s="1"/>
      <c r="E16" s="1"/>
      <c r="F16" s="184" t="s">
        <v>38</v>
      </c>
      <c r="G16" s="185"/>
      <c r="H16" s="43"/>
      <c r="I16" s="43"/>
      <c r="J16" s="188" t="s">
        <v>40</v>
      </c>
      <c r="K16" s="189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1"/>
      <c r="Z16" s="1"/>
      <c r="AA16" s="1"/>
      <c r="AB16" s="1"/>
      <c r="AC16" s="1"/>
      <c r="AD16" s="1"/>
    </row>
    <row r="17" spans="3:30" ht="15.75" thickBot="1" x14ac:dyDescent="0.3">
      <c r="C17" s="1"/>
      <c r="D17" s="1"/>
      <c r="E17" s="1"/>
      <c r="F17" s="186"/>
      <c r="G17" s="187"/>
      <c r="H17" s="43"/>
      <c r="I17" s="43"/>
      <c r="J17" s="190"/>
      <c r="K17" s="191"/>
      <c r="L17" s="44"/>
      <c r="M17" s="44"/>
      <c r="N17" s="43"/>
      <c r="O17" s="43"/>
      <c r="P17" s="43"/>
      <c r="Q17" s="44"/>
      <c r="R17" s="44"/>
      <c r="S17" s="43"/>
      <c r="T17" s="43"/>
      <c r="U17" s="43"/>
      <c r="V17" s="43"/>
      <c r="W17" s="43"/>
      <c r="X17" s="43"/>
      <c r="Y17" s="1"/>
      <c r="Z17" s="1"/>
      <c r="AA17" s="1"/>
      <c r="AB17" s="1"/>
      <c r="AC17" s="1"/>
      <c r="AD17" s="1"/>
    </row>
    <row r="18" spans="3:30" x14ac:dyDescent="0.25">
      <c r="C18" s="1"/>
      <c r="D18" s="1"/>
      <c r="E18" s="1"/>
      <c r="F18" s="43"/>
      <c r="G18" s="43"/>
      <c r="H18" s="43"/>
      <c r="I18" s="43"/>
      <c r="J18" s="43"/>
      <c r="K18" s="43"/>
      <c r="L18" s="44"/>
      <c r="M18" s="44"/>
      <c r="N18" s="44"/>
      <c r="O18" s="43"/>
      <c r="P18" s="43"/>
      <c r="Q18" s="196" t="s">
        <v>4</v>
      </c>
      <c r="R18" s="197"/>
      <c r="S18" s="43"/>
      <c r="T18" s="43"/>
      <c r="U18" s="43"/>
      <c r="V18" s="43"/>
      <c r="W18" s="43"/>
      <c r="X18" s="43"/>
      <c r="Y18" s="1"/>
      <c r="Z18" s="1"/>
      <c r="AA18" s="1"/>
      <c r="AB18" s="1"/>
      <c r="AC18" s="1"/>
      <c r="AD18" s="1"/>
    </row>
    <row r="19" spans="3:30" ht="15.75" thickBot="1" x14ac:dyDescent="0.3">
      <c r="C19" s="1"/>
      <c r="D19" s="1"/>
      <c r="E19" s="1"/>
      <c r="F19" s="43"/>
      <c r="G19" s="43"/>
      <c r="H19" s="43"/>
      <c r="I19" s="43"/>
      <c r="J19" s="43"/>
      <c r="K19" s="43"/>
      <c r="L19" s="44"/>
      <c r="M19" s="44"/>
      <c r="N19" s="44"/>
      <c r="O19" s="43"/>
      <c r="P19" s="43"/>
      <c r="Q19" s="198"/>
      <c r="R19" s="199"/>
      <c r="S19" s="43"/>
      <c r="T19" s="43"/>
      <c r="U19" s="43"/>
      <c r="V19" s="43"/>
      <c r="W19" s="43"/>
      <c r="X19" s="43"/>
      <c r="Y19" s="1"/>
      <c r="Z19" s="1"/>
      <c r="AA19" s="1"/>
      <c r="AB19" s="1"/>
      <c r="AC19" s="1"/>
      <c r="AD19" s="1"/>
    </row>
    <row r="20" spans="3:30" x14ac:dyDescent="0.25">
      <c r="C20" s="1"/>
      <c r="D20" s="1"/>
      <c r="F20" s="44"/>
      <c r="G20" s="43"/>
      <c r="H20" s="43"/>
      <c r="I20" s="43"/>
      <c r="J20" s="43"/>
      <c r="K20" s="43"/>
      <c r="L20" s="44"/>
      <c r="M20" s="44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1"/>
      <c r="Z20" s="1"/>
      <c r="AA20" s="1"/>
      <c r="AB20" s="1"/>
      <c r="AC20" s="1"/>
      <c r="AD20" s="1"/>
    </row>
    <row r="21" spans="3:30" x14ac:dyDescent="0.25">
      <c r="C21" s="1"/>
      <c r="D21" s="1"/>
      <c r="F21" s="44"/>
      <c r="G21" s="44"/>
      <c r="H21" s="43"/>
      <c r="I21" s="43"/>
      <c r="J21" s="43"/>
      <c r="K21" s="43"/>
      <c r="L21" s="43"/>
      <c r="M21" s="43"/>
      <c r="N21" s="43"/>
      <c r="O21" s="43"/>
      <c r="P21" s="44"/>
      <c r="Q21" s="44"/>
      <c r="R21" s="43"/>
      <c r="S21" s="43"/>
      <c r="T21" s="43"/>
      <c r="U21" s="43"/>
      <c r="V21" s="43"/>
      <c r="W21" s="43"/>
      <c r="X21" s="43"/>
      <c r="Y21" s="1"/>
      <c r="Z21" s="1"/>
      <c r="AA21" s="1"/>
      <c r="AB21" s="1"/>
      <c r="AC21" s="1"/>
      <c r="AD21" s="1"/>
    </row>
    <row r="22" spans="3:30" x14ac:dyDescent="0.25">
      <c r="C22" s="1"/>
      <c r="D22" s="1"/>
      <c r="E22" s="1"/>
      <c r="F22" s="44"/>
      <c r="G22" s="44"/>
      <c r="H22" s="43"/>
      <c r="I22" s="43"/>
      <c r="J22" s="43"/>
      <c r="K22" s="43"/>
      <c r="L22" s="43"/>
      <c r="M22" s="43"/>
      <c r="N22" s="43"/>
      <c r="O22" s="43"/>
      <c r="P22" s="44"/>
      <c r="Q22" s="44"/>
      <c r="R22" s="43"/>
      <c r="S22" s="43"/>
      <c r="T22" s="43"/>
      <c r="U22" s="43"/>
      <c r="V22" s="43"/>
      <c r="W22" s="43"/>
      <c r="X22" s="43"/>
      <c r="Y22" s="1"/>
      <c r="Z22" s="1"/>
      <c r="AA22" s="1"/>
      <c r="AB22" s="1"/>
      <c r="AC22" s="1"/>
      <c r="AD22" s="1"/>
    </row>
    <row r="23" spans="3:30" x14ac:dyDescent="0.25">
      <c r="C23" s="1"/>
      <c r="D23" s="1"/>
      <c r="E23" s="1"/>
      <c r="F23" s="43"/>
      <c r="G23" s="43"/>
      <c r="H23" s="43"/>
      <c r="I23" s="43"/>
      <c r="J23" s="43"/>
      <c r="K23" s="43"/>
      <c r="L23" s="43"/>
      <c r="M23" s="43"/>
      <c r="N23" s="44"/>
      <c r="O23" s="44"/>
      <c r="P23" s="43"/>
      <c r="Q23" s="43"/>
      <c r="R23" s="43"/>
      <c r="S23" s="43"/>
      <c r="T23" s="43"/>
      <c r="U23" s="43"/>
      <c r="V23" s="43"/>
      <c r="W23" s="43"/>
      <c r="X23" s="43"/>
      <c r="Y23" s="1"/>
      <c r="Z23" s="1"/>
      <c r="AA23" s="1"/>
      <c r="AB23" s="1"/>
      <c r="AC23" s="1"/>
      <c r="AD23" s="1"/>
    </row>
    <row r="24" spans="3:30" ht="15.75" thickBot="1" x14ac:dyDescent="0.3">
      <c r="C24" s="1"/>
      <c r="D24" s="1"/>
      <c r="E24" s="1"/>
      <c r="F24" s="43"/>
      <c r="G24" s="43"/>
      <c r="H24" s="43"/>
      <c r="I24" s="43"/>
      <c r="J24" s="43"/>
      <c r="K24" s="43"/>
      <c r="L24" s="43"/>
      <c r="M24" s="43"/>
      <c r="N24" s="44"/>
      <c r="O24" s="44"/>
      <c r="P24" s="43"/>
      <c r="Q24" s="43"/>
      <c r="R24" s="43"/>
      <c r="S24" s="43"/>
      <c r="T24" s="43"/>
      <c r="U24" s="43"/>
      <c r="V24" s="43"/>
      <c r="W24" s="43"/>
      <c r="X24" s="43"/>
      <c r="Y24" s="1"/>
      <c r="Z24" s="1"/>
      <c r="AA24" s="1"/>
      <c r="AB24" s="1"/>
      <c r="AC24" s="1"/>
      <c r="AD24" s="1"/>
    </row>
    <row r="25" spans="3:30" ht="15.75" thickBot="1" x14ac:dyDescent="0.3">
      <c r="C25" s="1"/>
      <c r="D25" s="1"/>
      <c r="E25" s="1"/>
      <c r="F25" s="44"/>
      <c r="G25" s="192" t="s">
        <v>109</v>
      </c>
      <c r="H25" s="193"/>
      <c r="I25" s="43"/>
      <c r="J25" s="43"/>
      <c r="K25" s="43"/>
      <c r="L25" s="43"/>
      <c r="M25" s="43"/>
      <c r="N25" s="44"/>
      <c r="O25" s="44"/>
      <c r="P25" s="43"/>
      <c r="Q25" s="43"/>
      <c r="R25" s="43"/>
      <c r="S25" s="43"/>
      <c r="T25" s="43"/>
      <c r="U25" s="43"/>
      <c r="V25" s="43"/>
      <c r="W25" s="43"/>
      <c r="X25" s="43"/>
      <c r="Y25" s="1"/>
      <c r="Z25" s="1"/>
      <c r="AA25" s="1"/>
      <c r="AB25" s="1"/>
      <c r="AC25" s="1"/>
      <c r="AD25" s="1"/>
    </row>
    <row r="26" spans="3:30" ht="15.75" thickBot="1" x14ac:dyDescent="0.3">
      <c r="C26" s="1"/>
      <c r="D26" s="1"/>
      <c r="E26" s="1"/>
      <c r="F26" s="44"/>
      <c r="G26" s="194"/>
      <c r="H26" s="195"/>
      <c r="I26" s="43"/>
      <c r="J26" s="43"/>
      <c r="K26" s="43"/>
      <c r="L26" s="196" t="s">
        <v>107</v>
      </c>
      <c r="M26" s="197"/>
      <c r="N26" s="43"/>
      <c r="O26" s="43"/>
      <c r="P26" s="43"/>
      <c r="Q26" s="43"/>
      <c r="R26" s="43"/>
      <c r="S26" s="43"/>
      <c r="T26" s="43"/>
      <c r="U26" s="184" t="s">
        <v>8</v>
      </c>
      <c r="V26" s="185"/>
      <c r="W26" s="43"/>
      <c r="X26" s="43"/>
      <c r="Y26" s="1"/>
      <c r="Z26" s="1"/>
      <c r="AA26" s="1"/>
      <c r="AB26" s="1"/>
      <c r="AC26" s="1"/>
      <c r="AD26" s="1"/>
    </row>
    <row r="27" spans="3:30" ht="15.75" thickBot="1" x14ac:dyDescent="0.3">
      <c r="C27" s="1"/>
      <c r="D27" s="1"/>
      <c r="E27" s="1"/>
      <c r="F27" s="43"/>
      <c r="G27" s="43"/>
      <c r="H27" s="43"/>
      <c r="I27" s="43"/>
      <c r="J27" s="43"/>
      <c r="K27" s="43"/>
      <c r="L27" s="198"/>
      <c r="M27" s="199"/>
      <c r="N27" s="43"/>
      <c r="O27" s="43"/>
      <c r="P27" s="43"/>
      <c r="Q27" s="43"/>
      <c r="R27" s="43"/>
      <c r="S27" s="43"/>
      <c r="T27" s="43"/>
      <c r="U27" s="186"/>
      <c r="V27" s="187"/>
      <c r="W27" s="43"/>
      <c r="X27" s="43"/>
      <c r="Y27" s="1"/>
      <c r="Z27" s="1"/>
      <c r="AA27" s="1"/>
      <c r="AB27" s="1"/>
      <c r="AC27" s="1"/>
      <c r="AD27" s="1"/>
    </row>
    <row r="28" spans="3:30" x14ac:dyDescent="0.25">
      <c r="C28" s="1"/>
      <c r="D28" s="1"/>
      <c r="E28" s="1"/>
      <c r="F28" s="43"/>
      <c r="G28" s="43"/>
      <c r="H28" s="43"/>
      <c r="I28" s="43"/>
      <c r="J28" s="43"/>
      <c r="K28" s="43"/>
      <c r="L28" s="44"/>
      <c r="M28" s="44"/>
      <c r="N28" s="43"/>
      <c r="O28" s="43"/>
      <c r="P28" s="43"/>
      <c r="Q28" s="196" t="s">
        <v>5</v>
      </c>
      <c r="R28" s="197"/>
      <c r="S28" s="43"/>
      <c r="T28" s="43"/>
      <c r="U28" s="43"/>
      <c r="V28" s="43"/>
      <c r="W28" s="43"/>
      <c r="X28" s="43"/>
      <c r="Y28" s="1"/>
      <c r="Z28" s="1"/>
      <c r="AA28" s="1"/>
      <c r="AB28" s="1"/>
      <c r="AC28" s="1"/>
      <c r="AD28" s="1"/>
    </row>
    <row r="29" spans="3:30" ht="15.75" thickBot="1" x14ac:dyDescent="0.3">
      <c r="C29" s="1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198"/>
      <c r="R29" s="199"/>
      <c r="S29" s="43"/>
      <c r="T29" s="43"/>
      <c r="U29" s="43"/>
      <c r="V29" s="43"/>
      <c r="W29" s="43"/>
      <c r="X29" s="43"/>
      <c r="Y29" s="1"/>
      <c r="Z29" s="1"/>
      <c r="AA29" s="1"/>
      <c r="AB29" s="1"/>
      <c r="AC29" s="1"/>
      <c r="AD29" s="1"/>
    </row>
    <row r="30" spans="3:30" ht="15.75" thickBot="1" x14ac:dyDescent="0.3">
      <c r="C30" s="1"/>
      <c r="F30" s="43"/>
      <c r="G30" s="43"/>
      <c r="H30" s="188" t="s">
        <v>11</v>
      </c>
      <c r="I30" s="189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184" t="s">
        <v>69</v>
      </c>
      <c r="V30" s="185"/>
      <c r="W30" s="43"/>
      <c r="X30" s="43"/>
      <c r="Y30" s="1"/>
      <c r="Z30" s="1"/>
      <c r="AA30" s="1"/>
      <c r="AB30" s="1"/>
      <c r="AC30" s="1"/>
      <c r="AD30" s="1"/>
    </row>
    <row r="31" spans="3:30" ht="15.75" thickBot="1" x14ac:dyDescent="0.3">
      <c r="C31" s="1"/>
      <c r="D31" s="1"/>
      <c r="E31" s="1"/>
      <c r="F31" s="43"/>
      <c r="G31" s="43"/>
      <c r="H31" s="190"/>
      <c r="I31" s="191"/>
      <c r="J31" s="43"/>
      <c r="K31" s="43"/>
      <c r="L31" s="43"/>
      <c r="M31" s="43"/>
      <c r="N31" s="43"/>
      <c r="O31" s="196" t="s">
        <v>6</v>
      </c>
      <c r="P31" s="197"/>
      <c r="Q31" s="43"/>
      <c r="R31" s="43"/>
      <c r="S31" s="43"/>
      <c r="T31" s="43"/>
      <c r="U31" s="186"/>
      <c r="V31" s="187"/>
      <c r="W31" s="43"/>
      <c r="X31" s="43"/>
      <c r="Y31" s="1"/>
      <c r="Z31" s="1"/>
      <c r="AA31" s="1"/>
      <c r="AB31" s="1"/>
      <c r="AC31" s="1"/>
      <c r="AD31" s="1"/>
    </row>
    <row r="32" spans="3:30" ht="15.75" thickBot="1" x14ac:dyDescent="0.3">
      <c r="C32" s="1"/>
      <c r="D32" s="1"/>
      <c r="E32" s="1"/>
      <c r="F32" s="43"/>
      <c r="G32" s="43"/>
      <c r="H32" s="43"/>
      <c r="I32" s="43"/>
      <c r="J32" s="43"/>
      <c r="K32" s="43"/>
      <c r="L32" s="43"/>
      <c r="M32" s="43"/>
      <c r="N32" s="43"/>
      <c r="O32" s="198"/>
      <c r="P32" s="199"/>
      <c r="Q32" s="43"/>
      <c r="R32" s="43"/>
      <c r="S32" s="43"/>
      <c r="T32" s="43"/>
      <c r="U32" s="44"/>
      <c r="V32" s="44"/>
      <c r="W32" s="43"/>
      <c r="X32" s="43"/>
      <c r="Y32" s="1"/>
      <c r="Z32" s="1"/>
      <c r="AA32" s="1"/>
      <c r="AB32" s="1"/>
      <c r="AC32" s="1"/>
      <c r="AD32" s="1"/>
    </row>
    <row r="33" spans="3:30" x14ac:dyDescent="0.25">
      <c r="C33" s="1"/>
      <c r="D33" s="1"/>
      <c r="E33" s="1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4"/>
      <c r="V33" s="44"/>
      <c r="W33" s="43"/>
      <c r="X33" s="43"/>
      <c r="Y33" s="1"/>
      <c r="Z33" s="1"/>
      <c r="AA33" s="1"/>
      <c r="AB33" s="1"/>
      <c r="AC33" s="1"/>
      <c r="AD33" s="1"/>
    </row>
    <row r="34" spans="3:30" ht="15.75" thickBot="1" x14ac:dyDescent="0.3">
      <c r="C34" s="1"/>
      <c r="D34" s="1"/>
      <c r="F34" s="44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1"/>
      <c r="Z34" s="1"/>
      <c r="AA34" s="1"/>
      <c r="AB34" s="1"/>
      <c r="AC34" s="1"/>
      <c r="AD34" s="1"/>
    </row>
    <row r="35" spans="3:30" x14ac:dyDescent="0.25">
      <c r="C35" s="1"/>
      <c r="D35" s="1"/>
      <c r="F35" s="44"/>
      <c r="G35" s="43"/>
      <c r="H35" s="43"/>
      <c r="I35" s="43"/>
      <c r="J35" s="43"/>
      <c r="K35" s="43"/>
      <c r="L35" s="192" t="s">
        <v>108</v>
      </c>
      <c r="M35" s="19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AA35" s="1"/>
      <c r="AB35" s="1"/>
      <c r="AC35" s="1"/>
      <c r="AD35" s="1"/>
    </row>
    <row r="36" spans="3:30" ht="15.75" thickBot="1" x14ac:dyDescent="0.3">
      <c r="C36" s="1"/>
      <c r="D36" s="1"/>
      <c r="E36" s="1"/>
      <c r="F36" s="43"/>
      <c r="G36" s="43"/>
      <c r="H36" s="43"/>
      <c r="I36" s="43"/>
      <c r="J36" s="43"/>
      <c r="K36" s="43"/>
      <c r="L36" s="194"/>
      <c r="M36" s="195"/>
      <c r="N36" s="43"/>
      <c r="O36" s="43"/>
      <c r="P36" s="43"/>
      <c r="Q36" s="43"/>
      <c r="R36" s="43"/>
      <c r="S36" s="43"/>
      <c r="T36" s="43"/>
      <c r="U36" s="43"/>
      <c r="V36" s="43"/>
      <c r="W36" s="44"/>
      <c r="X36" s="44"/>
      <c r="AA36" s="1"/>
      <c r="AB36" s="1"/>
      <c r="AC36" s="1"/>
      <c r="AD36" s="1"/>
    </row>
    <row r="37" spans="3:30" x14ac:dyDescent="0.25">
      <c r="C37" s="1"/>
      <c r="D37" s="1"/>
      <c r="E37" s="1"/>
      <c r="F37" s="43"/>
      <c r="G37" s="43"/>
      <c r="H37" s="188" t="s">
        <v>9</v>
      </c>
      <c r="I37" s="189"/>
      <c r="J37" s="43"/>
      <c r="K37" s="43"/>
      <c r="L37" s="43"/>
      <c r="M37" s="43"/>
      <c r="N37" s="43"/>
      <c r="O37" s="43"/>
      <c r="P37" s="44"/>
      <c r="Q37" s="44"/>
      <c r="R37" s="43"/>
      <c r="S37" s="43"/>
      <c r="T37" s="43"/>
      <c r="U37" s="201" t="s">
        <v>67</v>
      </c>
      <c r="V37" s="202"/>
      <c r="W37" s="44"/>
      <c r="X37" s="44"/>
      <c r="Y37" s="1"/>
      <c r="Z37" s="1"/>
      <c r="AA37" s="1"/>
      <c r="AB37" s="1"/>
      <c r="AC37" s="1"/>
      <c r="AD37" s="1"/>
    </row>
    <row r="38" spans="3:30" ht="15.75" customHeight="1" thickBot="1" x14ac:dyDescent="0.3">
      <c r="C38" s="1"/>
      <c r="F38" s="43"/>
      <c r="G38" s="43"/>
      <c r="H38" s="190"/>
      <c r="I38" s="191"/>
      <c r="J38" s="43"/>
      <c r="K38" s="43"/>
      <c r="L38" s="43"/>
      <c r="M38" s="43"/>
      <c r="N38" s="44"/>
      <c r="O38" s="44"/>
      <c r="P38" s="44"/>
      <c r="Q38" s="44"/>
      <c r="R38" s="43"/>
      <c r="S38" s="43"/>
      <c r="T38" s="43"/>
      <c r="U38" s="203"/>
      <c r="V38" s="204"/>
      <c r="W38" s="43"/>
      <c r="X38" s="43"/>
      <c r="Y38" s="1"/>
      <c r="Z38" s="1"/>
      <c r="AA38" s="1"/>
      <c r="AB38" s="1"/>
      <c r="AC38" s="1"/>
      <c r="AD38" s="1"/>
    </row>
    <row r="39" spans="3:30" ht="15.75" customHeight="1" thickBot="1" x14ac:dyDescent="0.3">
      <c r="C39" s="1"/>
      <c r="F39" s="1"/>
      <c r="G39" s="1"/>
      <c r="H39" s="1"/>
      <c r="I39" s="1"/>
      <c r="J39" s="1"/>
      <c r="K39" s="1"/>
      <c r="L39" s="1"/>
      <c r="M39" s="1"/>
      <c r="P39" s="1"/>
      <c r="Q39" s="1"/>
      <c r="R39" s="1"/>
      <c r="S39" s="1"/>
      <c r="T39" s="1"/>
      <c r="W39" s="1"/>
      <c r="X39" s="1"/>
      <c r="Y39" s="1"/>
      <c r="Z39" s="1"/>
      <c r="AA39" s="1"/>
      <c r="AB39" s="1"/>
      <c r="AC39" s="1"/>
      <c r="AD39" s="1"/>
    </row>
    <row r="40" spans="3:30" ht="15.75" customHeight="1" x14ac:dyDescent="0.25">
      <c r="C40" s="1"/>
      <c r="D40" s="40"/>
      <c r="E40" s="40"/>
      <c r="F40" s="1"/>
      <c r="G40" s="1"/>
      <c r="H40" s="180" t="s">
        <v>110</v>
      </c>
      <c r="I40" s="181"/>
      <c r="J40" s="1"/>
      <c r="K40" s="1"/>
      <c r="L40" s="1"/>
      <c r="M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3:30" ht="15.75" thickBot="1" x14ac:dyDescent="0.3">
      <c r="C41" s="1"/>
      <c r="D41" s="1"/>
      <c r="G41" s="1"/>
      <c r="H41" s="182"/>
      <c r="I41" s="183"/>
      <c r="J41" s="1"/>
      <c r="K41" s="1"/>
      <c r="L41" s="1"/>
      <c r="M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3:30" ht="15.75" thickBot="1" x14ac:dyDescent="0.3">
      <c r="C42" s="1"/>
      <c r="D42" s="1"/>
      <c r="G42" s="1"/>
      <c r="H42" s="1"/>
      <c r="I42" s="1"/>
      <c r="J42" s="1"/>
      <c r="K42" s="1"/>
      <c r="L42" s="1"/>
      <c r="M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3:30" x14ac:dyDescent="0.25">
      <c r="C43" s="1"/>
      <c r="D43" s="1"/>
      <c r="G43" s="1"/>
      <c r="H43" s="1"/>
      <c r="I43" s="1"/>
      <c r="J43" s="1"/>
      <c r="K43" s="1"/>
      <c r="L43" s="180" t="s">
        <v>43</v>
      </c>
      <c r="M43" s="181"/>
      <c r="P43" s="1"/>
      <c r="Q43" s="1"/>
      <c r="R43" s="1"/>
      <c r="S43" s="1"/>
      <c r="T43" s="1"/>
      <c r="U43" s="176" t="s">
        <v>70</v>
      </c>
      <c r="V43" s="177"/>
      <c r="W43" s="1"/>
      <c r="Z43" s="1"/>
      <c r="AA43" s="1"/>
      <c r="AB43" s="1"/>
      <c r="AC43" s="1"/>
      <c r="AD43" s="1"/>
    </row>
    <row r="44" spans="3:30" ht="15.75" thickBot="1" x14ac:dyDescent="0.3">
      <c r="C44" s="1"/>
      <c r="D44" s="1"/>
      <c r="E44" s="1"/>
      <c r="F44" s="1"/>
      <c r="G44" s="1"/>
      <c r="H44" s="1"/>
      <c r="I44" s="1"/>
      <c r="J44" s="1"/>
      <c r="K44" s="1"/>
      <c r="L44" s="182"/>
      <c r="M44" s="183"/>
      <c r="N44" s="1"/>
      <c r="O44" s="1"/>
      <c r="P44" s="1"/>
      <c r="Q44" s="1"/>
      <c r="R44" s="1"/>
      <c r="S44" s="1"/>
      <c r="T44" s="1"/>
      <c r="U44" s="178"/>
      <c r="V44" s="179"/>
      <c r="W44" s="1"/>
      <c r="Z44" s="1"/>
      <c r="AA44" s="1"/>
      <c r="AB44" s="1"/>
      <c r="AC44" s="1"/>
      <c r="AD44" s="1"/>
    </row>
    <row r="45" spans="3:30" ht="15.75" thickBot="1" x14ac:dyDescent="0.3">
      <c r="C45" s="1"/>
      <c r="F45" s="1"/>
      <c r="G45" s="1"/>
      <c r="J45" s="1"/>
      <c r="K45" s="1"/>
      <c r="L45" s="1"/>
      <c r="M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3:30" x14ac:dyDescent="0.25">
      <c r="H46" s="180" t="s">
        <v>45</v>
      </c>
      <c r="I46" s="181"/>
      <c r="J46" s="1"/>
      <c r="K46" s="1"/>
      <c r="L46" s="1"/>
      <c r="M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3:30" ht="15.75" thickBot="1" x14ac:dyDescent="0.3">
      <c r="H47" s="182"/>
      <c r="I47" s="183"/>
      <c r="J47" s="1"/>
      <c r="K47" s="1"/>
      <c r="L47" s="1"/>
      <c r="M47" s="1"/>
      <c r="N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3:30" ht="15.75" thickBot="1" x14ac:dyDescent="0.3">
      <c r="G48" s="1"/>
      <c r="J48" s="1"/>
      <c r="K48" s="1"/>
      <c r="L48" s="1"/>
      <c r="M48" s="1"/>
      <c r="N48" s="1"/>
      <c r="O48" s="1"/>
      <c r="P48" s="1"/>
      <c r="Q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2:30" x14ac:dyDescent="0.25">
      <c r="G49" s="1"/>
      <c r="H49" s="1"/>
      <c r="I49" s="1"/>
      <c r="J49" s="1"/>
      <c r="K49" s="1"/>
      <c r="L49" s="180" t="s">
        <v>46</v>
      </c>
      <c r="M49" s="181"/>
      <c r="N49" s="1"/>
      <c r="O49" s="1"/>
      <c r="P49" s="1"/>
      <c r="Q49" s="1"/>
      <c r="R49" s="164" t="s">
        <v>113</v>
      </c>
      <c r="S49" s="165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2:30" ht="15.75" thickBot="1" x14ac:dyDescent="0.3">
      <c r="C50" s="1"/>
      <c r="D50" s="1"/>
      <c r="G50" s="1"/>
      <c r="H50" s="1"/>
      <c r="I50" s="1"/>
      <c r="J50" s="1"/>
      <c r="K50" s="1"/>
      <c r="L50" s="182"/>
      <c r="M50" s="183"/>
      <c r="N50" s="1"/>
      <c r="O50" s="1"/>
      <c r="P50" s="1"/>
      <c r="Q50" s="1"/>
      <c r="R50" s="166"/>
      <c r="S50" s="167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2:30" ht="18.75" thickBot="1" x14ac:dyDescent="0.3">
      <c r="C51" s="1"/>
      <c r="D51" s="1"/>
      <c r="G51" s="1"/>
      <c r="H51" s="1"/>
      <c r="I51" s="1"/>
      <c r="J51" s="1"/>
      <c r="K51" s="1"/>
      <c r="L51" s="41"/>
      <c r="M51" s="41"/>
      <c r="N51" s="1"/>
      <c r="O51" s="164" t="s">
        <v>115</v>
      </c>
      <c r="P51" s="165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2:30" ht="15.75" thickBot="1" x14ac:dyDescent="0.3">
      <c r="C52" s="1"/>
      <c r="D52" s="1"/>
      <c r="G52" s="1"/>
      <c r="H52" s="180" t="s">
        <v>47</v>
      </c>
      <c r="I52" s="181"/>
      <c r="J52" s="1"/>
      <c r="K52" s="1"/>
      <c r="L52" s="1"/>
      <c r="M52" s="1"/>
      <c r="N52" s="1"/>
      <c r="O52" s="166"/>
      <c r="P52" s="167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2:30" ht="15.75" thickBot="1" x14ac:dyDescent="0.3">
      <c r="C53" s="1"/>
      <c r="D53" s="1"/>
      <c r="G53" s="1"/>
      <c r="H53" s="182"/>
      <c r="I53" s="183"/>
      <c r="J53" s="1"/>
      <c r="K53" s="1"/>
      <c r="L53" s="164" t="s">
        <v>116</v>
      </c>
      <c r="M53" s="165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2:30" ht="15.75" thickBot="1" x14ac:dyDescent="0.3">
      <c r="D54" s="1"/>
      <c r="G54" s="1"/>
      <c r="J54" s="1"/>
      <c r="K54" s="1"/>
      <c r="L54" s="166"/>
      <c r="M54" s="167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2:30" x14ac:dyDescent="0.25">
      <c r="B55" s="172" t="s">
        <v>112</v>
      </c>
      <c r="C55" s="173"/>
      <c r="D55" s="1"/>
      <c r="E55" s="180" t="s">
        <v>92</v>
      </c>
      <c r="F55" s="181"/>
      <c r="G55" s="1"/>
      <c r="H55" s="180" t="s">
        <v>94</v>
      </c>
      <c r="I55" s="18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Y55" s="1"/>
      <c r="Z55" s="1"/>
      <c r="AA55" s="1"/>
      <c r="AB55" s="1"/>
      <c r="AC55" s="1"/>
      <c r="AD55" s="1"/>
    </row>
    <row r="56" spans="2:30" ht="15.75" thickBot="1" x14ac:dyDescent="0.3">
      <c r="B56" s="174"/>
      <c r="C56" s="175"/>
      <c r="D56" s="1"/>
      <c r="E56" s="182"/>
      <c r="F56" s="183"/>
      <c r="G56" s="1"/>
      <c r="H56" s="182"/>
      <c r="I56" s="183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AA56" s="1"/>
      <c r="AB56" s="1"/>
      <c r="AC56" s="1"/>
      <c r="AD56" s="1"/>
    </row>
    <row r="57" spans="2:30" x14ac:dyDescent="0.25"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64" t="s">
        <v>114</v>
      </c>
      <c r="R57" s="165"/>
      <c r="S57" s="1"/>
      <c r="T57" s="1"/>
      <c r="U57" s="176" t="s">
        <v>82</v>
      </c>
      <c r="V57" s="177"/>
      <c r="W57" s="1"/>
      <c r="X57" s="1"/>
      <c r="AA57" s="1"/>
      <c r="AB57" s="1"/>
      <c r="AC57" s="1"/>
      <c r="AD57" s="1"/>
    </row>
    <row r="58" spans="2:30" ht="15.75" thickBot="1" x14ac:dyDescent="0.3"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66"/>
      <c r="R58" s="167"/>
      <c r="S58" s="1"/>
      <c r="T58" s="1"/>
      <c r="U58" s="178"/>
      <c r="V58" s="179"/>
      <c r="W58" s="1"/>
      <c r="X58" s="1"/>
      <c r="Y58" s="1"/>
      <c r="Z58" s="1"/>
      <c r="AA58" s="1"/>
      <c r="AB58" s="1"/>
      <c r="AC58" s="1"/>
      <c r="AD58" s="1"/>
    </row>
    <row r="59" spans="2:30" ht="15.75" thickBot="1" x14ac:dyDescent="0.3"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2:30" ht="15.75" thickBot="1" x14ac:dyDescent="0.3">
      <c r="C60" s="1"/>
      <c r="D60" s="1"/>
      <c r="E60" s="1"/>
      <c r="F60" s="1"/>
      <c r="G60" s="1"/>
      <c r="H60" s="1"/>
      <c r="I60" s="1"/>
      <c r="J60" s="1"/>
      <c r="M60" s="1"/>
      <c r="N60" s="164" t="s">
        <v>114</v>
      </c>
      <c r="O60" s="165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2:30" ht="15.75" customHeight="1" thickBot="1" x14ac:dyDescent="0.3">
      <c r="C61" s="1"/>
      <c r="D61" s="1"/>
      <c r="E61" s="1"/>
      <c r="F61" s="1"/>
      <c r="G61" s="1"/>
      <c r="H61" s="1"/>
      <c r="I61" s="1"/>
      <c r="J61" s="1"/>
      <c r="M61" s="1"/>
      <c r="N61" s="166"/>
      <c r="O61" s="167"/>
      <c r="P61" s="1"/>
      <c r="Q61" s="1"/>
      <c r="R61" s="1"/>
      <c r="S61" s="1"/>
      <c r="T61" s="1"/>
      <c r="U61" s="176" t="s">
        <v>83</v>
      </c>
      <c r="V61" s="177"/>
      <c r="W61" s="1"/>
      <c r="X61" s="1"/>
      <c r="AA61" s="1"/>
      <c r="AB61" s="1"/>
      <c r="AC61" s="1"/>
      <c r="AD61" s="1"/>
    </row>
    <row r="62" spans="2:30" ht="15" customHeight="1" thickBot="1" x14ac:dyDescent="0.3">
      <c r="C62" s="180" t="s">
        <v>91</v>
      </c>
      <c r="D62" s="181"/>
      <c r="E62" s="1"/>
      <c r="F62" s="180" t="s">
        <v>111</v>
      </c>
      <c r="G62" s="181"/>
      <c r="H62" s="180" t="s">
        <v>49</v>
      </c>
      <c r="I62" s="181"/>
      <c r="J62" s="1"/>
      <c r="K62" s="1"/>
      <c r="L62" s="1"/>
      <c r="M62" s="1"/>
      <c r="N62" s="1"/>
      <c r="Q62" s="1"/>
      <c r="R62" s="1"/>
      <c r="S62" s="1"/>
      <c r="T62" s="1"/>
      <c r="U62" s="178"/>
      <c r="V62" s="179"/>
      <c r="W62" s="1"/>
      <c r="AA62" s="1"/>
      <c r="AB62" s="1"/>
      <c r="AC62" s="1"/>
      <c r="AD62" s="1"/>
    </row>
    <row r="63" spans="2:30" ht="15.75" customHeight="1" thickBot="1" x14ac:dyDescent="0.3">
      <c r="C63" s="182"/>
      <c r="D63" s="183"/>
      <c r="E63" s="1"/>
      <c r="F63" s="182"/>
      <c r="G63" s="183"/>
      <c r="H63" s="182"/>
      <c r="I63" s="183"/>
      <c r="J63" s="1"/>
      <c r="K63" s="1"/>
      <c r="L63" s="1"/>
      <c r="M63" s="168" t="s">
        <v>48</v>
      </c>
      <c r="N63" s="169"/>
      <c r="Q63" s="1"/>
      <c r="R63" s="1"/>
      <c r="S63" s="1"/>
      <c r="T63" s="1"/>
      <c r="U63" s="1"/>
      <c r="V63" s="1"/>
      <c r="W63" s="1"/>
      <c r="Z63" s="1"/>
      <c r="AA63" s="1"/>
      <c r="AB63" s="1"/>
      <c r="AC63" s="1"/>
      <c r="AD63" s="1"/>
    </row>
    <row r="64" spans="2:30" ht="15.75" customHeight="1" thickBot="1" x14ac:dyDescent="0.3">
      <c r="C64" s="1"/>
      <c r="D64" s="1"/>
      <c r="E64" s="1"/>
      <c r="F64" s="1"/>
      <c r="G64" s="1"/>
      <c r="H64" s="1"/>
      <c r="I64" s="1"/>
      <c r="J64" s="1"/>
      <c r="K64" s="1"/>
      <c r="L64" s="1"/>
      <c r="M64" s="170"/>
      <c r="N64" s="17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3:30" ht="15" customHeight="1" x14ac:dyDescent="0.25">
      <c r="C65" s="1"/>
      <c r="F65" s="1"/>
      <c r="G65" s="1"/>
      <c r="H65" s="205" t="s">
        <v>138</v>
      </c>
      <c r="I65" s="206"/>
      <c r="J65" s="1"/>
      <c r="K65" s="1"/>
      <c r="L65" s="1"/>
      <c r="M65" s="1"/>
      <c r="Q65" s="1"/>
      <c r="R65" s="1"/>
      <c r="S65" s="1"/>
      <c r="T65" s="1"/>
      <c r="U65" s="1"/>
      <c r="V65" s="1"/>
      <c r="Y65" s="1"/>
      <c r="Z65" s="1"/>
      <c r="AA65" s="1"/>
      <c r="AB65" s="1"/>
      <c r="AC65" s="1"/>
      <c r="AD65" s="1"/>
    </row>
    <row r="66" spans="3:30" ht="15.75" customHeight="1" thickBot="1" x14ac:dyDescent="0.3">
      <c r="C66" s="1"/>
      <c r="F66" s="1"/>
      <c r="G66" s="1"/>
      <c r="H66" s="207"/>
      <c r="I66" s="208"/>
      <c r="J66" s="1"/>
      <c r="K66" s="1"/>
      <c r="L66" s="1"/>
      <c r="M66" s="1"/>
      <c r="P66" s="1"/>
      <c r="Q66" s="1"/>
      <c r="R66" s="1"/>
      <c r="S66" s="1"/>
      <c r="T66" s="1"/>
      <c r="U66" s="1"/>
      <c r="V66" s="1"/>
      <c r="Y66" s="1"/>
      <c r="Z66" s="1"/>
      <c r="AA66" s="1"/>
      <c r="AB66" s="1"/>
      <c r="AC66" s="1"/>
      <c r="AD66" s="1"/>
    </row>
    <row r="67" spans="3:30" x14ac:dyDescent="0.25"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Y67" s="1"/>
      <c r="Z67" s="1"/>
      <c r="AA67" s="1"/>
      <c r="AB67" s="1"/>
      <c r="AC67" s="1"/>
      <c r="AD67" s="1"/>
    </row>
    <row r="68" spans="3:30" ht="15.75" thickBot="1" x14ac:dyDescent="0.3"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3:30" ht="15.75" thickBot="1" x14ac:dyDescent="0.3"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76" t="s">
        <v>87</v>
      </c>
      <c r="V69" s="177"/>
      <c r="W69" s="1"/>
      <c r="X69" s="1"/>
      <c r="Y69" s="1"/>
      <c r="Z69" s="1"/>
      <c r="AA69" s="1"/>
      <c r="AB69" s="1"/>
      <c r="AC69" s="1"/>
      <c r="AD69" s="1"/>
    </row>
    <row r="70" spans="3:30" ht="15.75" thickBot="1" x14ac:dyDescent="0.3">
      <c r="C70" s="1"/>
      <c r="D70" s="1"/>
      <c r="G70" s="1"/>
      <c r="H70" s="180" t="s">
        <v>56</v>
      </c>
      <c r="I70" s="18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78"/>
      <c r="V70" s="179"/>
      <c r="W70" s="1"/>
      <c r="X70" s="1"/>
      <c r="Y70" s="1"/>
      <c r="Z70" s="1"/>
      <c r="AA70" s="1"/>
      <c r="AB70" s="1"/>
      <c r="AC70" s="1"/>
      <c r="AD70" s="1"/>
    </row>
    <row r="71" spans="3:30" ht="15.75" thickBot="1" x14ac:dyDescent="0.3">
      <c r="C71" s="1"/>
      <c r="D71" s="1"/>
      <c r="G71" s="1"/>
      <c r="H71" s="182"/>
      <c r="I71" s="183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W71" s="1"/>
      <c r="X71" s="1"/>
      <c r="Y71" s="1"/>
      <c r="Z71" s="1"/>
      <c r="AA71" s="1"/>
      <c r="AB71" s="1"/>
      <c r="AC71" s="1"/>
      <c r="AD71" s="1"/>
    </row>
    <row r="72" spans="3:30" x14ac:dyDescent="0.25">
      <c r="C72" s="1"/>
      <c r="D72" s="1"/>
      <c r="G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3:30" x14ac:dyDescent="0.25">
      <c r="C73" s="1"/>
      <c r="D73" s="1"/>
      <c r="G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3:30" x14ac:dyDescent="0.25"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3:30" x14ac:dyDescent="0.25">
      <c r="C75" s="1"/>
      <c r="D75" s="1"/>
      <c r="E75" s="1"/>
      <c r="F75" s="1"/>
      <c r="G75" s="1"/>
      <c r="H75" s="1"/>
      <c r="I75" s="1"/>
      <c r="J75" s="1"/>
      <c r="K75" s="1"/>
      <c r="L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3:30" x14ac:dyDescent="0.25">
      <c r="C76" s="1"/>
      <c r="D76" s="1"/>
      <c r="E76" s="1"/>
      <c r="H76" s="1"/>
      <c r="I76" s="1"/>
      <c r="J76" s="1"/>
      <c r="K76" s="1"/>
      <c r="L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3:30" ht="15.75" thickBot="1" x14ac:dyDescent="0.3">
      <c r="C77" s="1"/>
      <c r="D77" s="1"/>
      <c r="E77" s="1"/>
      <c r="H77" s="1"/>
      <c r="I77" s="1"/>
      <c r="J77" s="1"/>
      <c r="K77" s="1"/>
      <c r="L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3:30" x14ac:dyDescent="0.25">
      <c r="C78" s="1"/>
      <c r="D78" s="1"/>
      <c r="E78" s="1"/>
      <c r="F78" s="1"/>
      <c r="G78" s="1"/>
      <c r="J78" s="1"/>
      <c r="K78" s="1"/>
      <c r="L78" s="160" t="s">
        <v>57</v>
      </c>
      <c r="M78" s="16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3:30" ht="15.75" thickBot="1" x14ac:dyDescent="0.3">
      <c r="C79" s="1"/>
      <c r="D79" s="1"/>
      <c r="E79" s="1"/>
      <c r="F79" s="1"/>
      <c r="G79" s="1"/>
      <c r="J79" s="1"/>
      <c r="K79" s="1"/>
      <c r="L79" s="162"/>
      <c r="M79" s="163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3:30" ht="15.75" thickBot="1" x14ac:dyDescent="0.3"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3:30" x14ac:dyDescent="0.25">
      <c r="C81" s="1"/>
      <c r="D81" s="1"/>
      <c r="E81" s="1"/>
      <c r="F81" s="1"/>
      <c r="G81" s="1"/>
      <c r="H81" s="1"/>
      <c r="I81" s="1"/>
      <c r="J81" s="1"/>
      <c r="K81" s="1"/>
      <c r="L81" s="160" t="s">
        <v>58</v>
      </c>
      <c r="M81" s="16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3:30" ht="15" customHeight="1" thickBot="1" x14ac:dyDescent="0.3">
      <c r="C82" s="1"/>
      <c r="D82" s="1"/>
      <c r="E82" s="1"/>
      <c r="F82" s="1"/>
      <c r="G82" s="1"/>
      <c r="H82" s="1"/>
      <c r="I82" s="1"/>
      <c r="J82" s="1"/>
      <c r="K82" s="1"/>
      <c r="L82" s="162"/>
      <c r="M82" s="163"/>
      <c r="N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3:30" ht="15.75" customHeight="1" x14ac:dyDescent="0.25"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3:30" x14ac:dyDescent="0.25">
      <c r="C84" s="1"/>
      <c r="D84" s="1"/>
      <c r="E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3:30" ht="15.75" thickBot="1" x14ac:dyDescent="0.3">
      <c r="C85" s="1"/>
      <c r="D85" s="1"/>
      <c r="E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3:30" x14ac:dyDescent="0.25">
      <c r="C86" s="1"/>
      <c r="D86" s="1"/>
      <c r="E86" s="1"/>
      <c r="F86" s="1"/>
      <c r="G86" s="1"/>
      <c r="H86" s="1"/>
      <c r="I86" s="1"/>
      <c r="J86" s="1"/>
      <c r="K86" s="1"/>
      <c r="L86" s="160" t="s">
        <v>59</v>
      </c>
      <c r="M86" s="16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3:30" ht="15" customHeight="1" thickBot="1" x14ac:dyDescent="0.3">
      <c r="C87" s="1"/>
      <c r="D87" s="1"/>
      <c r="E87" s="1"/>
      <c r="H87" s="1"/>
      <c r="I87" s="1"/>
      <c r="J87" s="1"/>
      <c r="K87" s="1"/>
      <c r="L87" s="162"/>
      <c r="M87" s="163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3:30" ht="15.75" customHeight="1" thickBot="1" x14ac:dyDescent="0.3">
      <c r="C88" s="1"/>
      <c r="D88" s="1"/>
      <c r="E88" s="1"/>
      <c r="J88" s="1"/>
      <c r="K88" s="1"/>
      <c r="L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3:30" x14ac:dyDescent="0.25">
      <c r="C89" s="1"/>
      <c r="D89" s="1"/>
      <c r="E89" s="1"/>
      <c r="F89" s="1"/>
      <c r="G89" s="1"/>
      <c r="H89" s="160" t="s">
        <v>60</v>
      </c>
      <c r="I89" s="16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3:30" ht="15.75" thickBot="1" x14ac:dyDescent="0.3">
      <c r="C90" s="1"/>
      <c r="D90" s="1"/>
      <c r="E90" s="1"/>
      <c r="F90" s="1"/>
      <c r="G90" s="1"/>
      <c r="H90" s="162"/>
      <c r="I90" s="163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3:30" x14ac:dyDescent="0.25"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3:30" x14ac:dyDescent="0.25"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3:30" ht="15.75" thickBot="1" x14ac:dyDescent="0.3"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3:30" x14ac:dyDescent="0.25">
      <c r="C94" s="1"/>
      <c r="D94" s="1"/>
      <c r="E94" s="1"/>
      <c r="F94" s="1"/>
      <c r="G94" s="1"/>
      <c r="H94" s="1"/>
      <c r="I94" s="1"/>
      <c r="J94" s="1"/>
      <c r="K94" s="1"/>
      <c r="L94" s="160" t="s">
        <v>60</v>
      </c>
      <c r="M94" s="16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3:30" ht="15.75" thickBot="1" x14ac:dyDescent="0.3">
      <c r="C95" s="1"/>
      <c r="D95" s="1"/>
      <c r="E95" s="1"/>
      <c r="F95" s="1"/>
      <c r="G95" s="1"/>
      <c r="H95" s="1"/>
      <c r="I95" s="1"/>
      <c r="J95" s="1"/>
      <c r="K95" s="1"/>
      <c r="L95" s="162"/>
      <c r="M95" s="163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3:30" x14ac:dyDescent="0.25"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3:30" x14ac:dyDescent="0.25"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2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3:30" x14ac:dyDescent="0.25"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3:30" x14ac:dyDescent="0.25"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3:30" x14ac:dyDescent="0.25"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3:30" x14ac:dyDescent="0.25"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3:30" ht="18.75" x14ac:dyDescent="0.3">
      <c r="C102" s="200" t="s">
        <v>0</v>
      </c>
      <c r="D102" s="200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B102" s="1"/>
      <c r="AC102" s="1"/>
      <c r="AD102" s="1"/>
    </row>
    <row r="103" spans="3:30" x14ac:dyDescent="0.25"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3:30" x14ac:dyDescent="0.25"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3:30" x14ac:dyDescent="0.25"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3:30" x14ac:dyDescent="0.25"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3:30" x14ac:dyDescent="0.25">
      <c r="C107" s="1"/>
      <c r="D107" s="1"/>
      <c r="E107" s="1"/>
      <c r="F107" s="1"/>
      <c r="G107" s="1"/>
      <c r="H107" s="1"/>
      <c r="I107" s="1"/>
      <c r="J107" s="1"/>
    </row>
  </sheetData>
  <sheetProtection formatCells="0" formatColumns="0" formatRows="0" insertColumns="0" insertRows="0" insertHyperlinks="0" deleteColumns="0" deleteRows="0" sort="0" autoFilter="0" pivotTables="0"/>
  <mergeCells count="43">
    <mergeCell ref="C102:D102"/>
    <mergeCell ref="U26:V27"/>
    <mergeCell ref="U30:V31"/>
    <mergeCell ref="U37:V38"/>
    <mergeCell ref="U43:V44"/>
    <mergeCell ref="L35:M36"/>
    <mergeCell ref="H46:I47"/>
    <mergeCell ref="H52:I53"/>
    <mergeCell ref="H55:I56"/>
    <mergeCell ref="H70:I71"/>
    <mergeCell ref="H62:I63"/>
    <mergeCell ref="H65:I66"/>
    <mergeCell ref="F62:G63"/>
    <mergeCell ref="E55:F56"/>
    <mergeCell ref="C62:D63"/>
    <mergeCell ref="U57:V58"/>
    <mergeCell ref="U12:V13"/>
    <mergeCell ref="Q18:R19"/>
    <mergeCell ref="Q28:R29"/>
    <mergeCell ref="O31:P32"/>
    <mergeCell ref="L26:M27"/>
    <mergeCell ref="F16:G17"/>
    <mergeCell ref="J16:K17"/>
    <mergeCell ref="G25:H26"/>
    <mergeCell ref="H30:I31"/>
    <mergeCell ref="H37:I38"/>
    <mergeCell ref="U61:V62"/>
    <mergeCell ref="U69:V70"/>
    <mergeCell ref="H40:I41"/>
    <mergeCell ref="L43:M44"/>
    <mergeCell ref="L49:M50"/>
    <mergeCell ref="B55:C56"/>
    <mergeCell ref="L78:M79"/>
    <mergeCell ref="L81:M82"/>
    <mergeCell ref="L86:M87"/>
    <mergeCell ref="H89:I90"/>
    <mergeCell ref="L94:M95"/>
    <mergeCell ref="R49:S50"/>
    <mergeCell ref="Q57:R58"/>
    <mergeCell ref="O51:P52"/>
    <mergeCell ref="N60:O61"/>
    <mergeCell ref="L53:M54"/>
    <mergeCell ref="M63:N64"/>
  </mergeCells>
  <hyperlinks>
    <hyperlink ref="C102" r:id="rId1"/>
  </hyperlinks>
  <pageMargins left="0.7" right="0.7" top="0.75" bottom="0.75" header="0.3" footer="0.3"/>
  <pageSetup paperSize="8" scale="49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</sheetPr>
  <dimension ref="A1:AJ57"/>
  <sheetViews>
    <sheetView showGridLines="0" topLeftCell="A16" zoomScale="85" zoomScaleNormal="85" workbookViewId="0">
      <selection activeCell="Q2" sqref="Q2"/>
    </sheetView>
  </sheetViews>
  <sheetFormatPr baseColWidth="10" defaultRowHeight="15" x14ac:dyDescent="0.25"/>
  <cols>
    <col min="19" max="19" width="5.7109375" customWidth="1"/>
    <col min="20" max="20" width="2.7109375" customWidth="1"/>
    <col min="21" max="36" width="5.7109375" customWidth="1"/>
  </cols>
  <sheetData>
    <row r="1" spans="1:36" ht="15" customHeight="1" thickBot="1" x14ac:dyDescent="0.3">
      <c r="A1" s="105"/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</row>
    <row r="2" spans="1:36" ht="15" customHeight="1" thickTop="1" x14ac:dyDescent="0.25">
      <c r="A2" s="105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18"/>
      <c r="R2" s="105"/>
      <c r="S2" s="229" t="s">
        <v>128</v>
      </c>
      <c r="T2" s="230"/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230"/>
      <c r="AG2" s="230"/>
      <c r="AH2" s="230"/>
      <c r="AI2" s="230"/>
      <c r="AJ2" s="231"/>
    </row>
    <row r="3" spans="1:36" ht="15" customHeight="1" x14ac:dyDescent="0.25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232"/>
      <c r="T3" s="233"/>
      <c r="U3" s="233"/>
      <c r="V3" s="233"/>
      <c r="W3" s="233"/>
      <c r="X3" s="233"/>
      <c r="Y3" s="233"/>
      <c r="Z3" s="233"/>
      <c r="AA3" s="233"/>
      <c r="AB3" s="233"/>
      <c r="AC3" s="233"/>
      <c r="AD3" s="233"/>
      <c r="AE3" s="233"/>
      <c r="AF3" s="233"/>
      <c r="AG3" s="233"/>
      <c r="AH3" s="233"/>
      <c r="AI3" s="233"/>
      <c r="AJ3" s="234"/>
    </row>
    <row r="4" spans="1:36" ht="15" customHeight="1" thickBot="1" x14ac:dyDescent="0.3">
      <c r="A4" s="105"/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244" t="str">
        <f>IFERROR(CONCATENATE(" Du ",VLOOKUP($Q$2,Tableau,3,FALSE)," sur l'Autoroute ",VLOOKUP($Q$2,Tableau,2,FALSE)),"")</f>
        <v/>
      </c>
      <c r="T4" s="245"/>
      <c r="U4" s="245"/>
      <c r="V4" s="245"/>
      <c r="W4" s="245"/>
      <c r="X4" s="245"/>
      <c r="Y4" s="245"/>
      <c r="Z4" s="245"/>
      <c r="AA4" s="245"/>
      <c r="AB4" s="245"/>
      <c r="AC4" s="245"/>
      <c r="AD4" s="245"/>
      <c r="AE4" s="245"/>
      <c r="AF4" s="245"/>
      <c r="AG4" s="245"/>
      <c r="AH4" s="245"/>
      <c r="AI4" s="245"/>
      <c r="AJ4" s="246"/>
    </row>
    <row r="5" spans="1:36" ht="15" customHeight="1" thickTop="1" x14ac:dyDescent="0.25">
      <c r="A5" s="105"/>
      <c r="B5" s="48"/>
      <c r="C5" s="48"/>
      <c r="D5" s="48"/>
      <c r="E5" s="48"/>
      <c r="F5" s="48"/>
      <c r="G5" s="48"/>
      <c r="H5" s="48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244"/>
      <c r="T5" s="245"/>
      <c r="U5" s="245"/>
      <c r="V5" s="245"/>
      <c r="W5" s="245"/>
      <c r="X5" s="245"/>
      <c r="Y5" s="245"/>
      <c r="Z5" s="245"/>
      <c r="AA5" s="245"/>
      <c r="AB5" s="245"/>
      <c r="AC5" s="245"/>
      <c r="AD5" s="245"/>
      <c r="AE5" s="245"/>
      <c r="AF5" s="245"/>
      <c r="AG5" s="245"/>
      <c r="AH5" s="245"/>
      <c r="AI5" s="245"/>
      <c r="AJ5" s="246"/>
    </row>
    <row r="6" spans="1:36" ht="15" customHeight="1" x14ac:dyDescent="0.25">
      <c r="S6" s="241" t="str">
        <f>IFERROR(CONCATENATE(" Concernant le(s) Centre(s) de ",VLOOKUP($Q$2,Tableau,6,FALSE)),"")</f>
        <v/>
      </c>
      <c r="T6" s="242"/>
      <c r="U6" s="242"/>
      <c r="V6" s="242"/>
      <c r="W6" s="242"/>
      <c r="X6" s="242"/>
      <c r="Y6" s="242"/>
      <c r="Z6" s="242"/>
      <c r="AA6" s="242"/>
      <c r="AB6" s="242"/>
      <c r="AC6" s="242"/>
      <c r="AD6" s="242"/>
      <c r="AE6" s="242"/>
      <c r="AF6" s="242"/>
      <c r="AG6" s="242"/>
      <c r="AH6" s="242"/>
      <c r="AI6" s="242"/>
      <c r="AJ6" s="243"/>
    </row>
    <row r="7" spans="1:36" ht="15" customHeight="1" x14ac:dyDescent="0.25">
      <c r="O7" s="98"/>
      <c r="P7" s="98"/>
      <c r="Q7" s="101"/>
      <c r="S7" s="241"/>
      <c r="T7" s="242"/>
      <c r="U7" s="242"/>
      <c r="V7" s="242"/>
      <c r="W7" s="242"/>
      <c r="X7" s="242"/>
      <c r="Y7" s="242"/>
      <c r="Z7" s="242"/>
      <c r="AA7" s="242"/>
      <c r="AB7" s="242"/>
      <c r="AC7" s="242"/>
      <c r="AD7" s="242"/>
      <c r="AE7" s="242"/>
      <c r="AF7" s="242"/>
      <c r="AG7" s="242"/>
      <c r="AH7" s="242"/>
      <c r="AI7" s="242"/>
      <c r="AJ7" s="243"/>
    </row>
    <row r="8" spans="1:36" ht="15" customHeight="1" x14ac:dyDescent="0.25">
      <c r="O8" s="47"/>
      <c r="P8" s="47"/>
      <c r="Q8" s="47"/>
      <c r="S8" s="238" t="str">
        <f>IFERROR(CONCATENATE("Entre ",VLOOKUP($Q$2,Tableau,8,FALSE)," au Pr ",VLOOKUP($Q$2,Tableau,4)," et ",VLOOKUP($Q$2,Tableau,7,FALSE)," au Pr ",VLOOKUP($Q$2,Tableau,5,FALSE)),"")</f>
        <v/>
      </c>
      <c r="T8" s="239"/>
      <c r="U8" s="239"/>
      <c r="V8" s="239"/>
      <c r="W8" s="239"/>
      <c r="X8" s="239"/>
      <c r="Y8" s="239"/>
      <c r="Z8" s="239"/>
      <c r="AA8" s="239"/>
      <c r="AB8" s="239"/>
      <c r="AC8" s="239"/>
      <c r="AD8" s="239"/>
      <c r="AE8" s="239"/>
      <c r="AF8" s="239"/>
      <c r="AG8" s="239"/>
      <c r="AH8" s="239"/>
      <c r="AI8" s="239"/>
      <c r="AJ8" s="240"/>
    </row>
    <row r="9" spans="1:36" ht="15" customHeight="1" x14ac:dyDescent="0.25">
      <c r="S9" s="238"/>
      <c r="T9" s="239"/>
      <c r="U9" s="239"/>
      <c r="V9" s="239"/>
      <c r="W9" s="239"/>
      <c r="X9" s="239"/>
      <c r="Y9" s="239"/>
      <c r="Z9" s="239"/>
      <c r="AA9" s="239"/>
      <c r="AB9" s="239"/>
      <c r="AC9" s="239"/>
      <c r="AD9" s="239"/>
      <c r="AE9" s="239"/>
      <c r="AF9" s="239"/>
      <c r="AG9" s="239"/>
      <c r="AH9" s="239"/>
      <c r="AI9" s="239"/>
      <c r="AJ9" s="240"/>
    </row>
    <row r="10" spans="1:36" ht="15" customHeight="1" x14ac:dyDescent="0.3">
      <c r="A10" s="1"/>
      <c r="I10" s="1"/>
      <c r="J10" s="1"/>
      <c r="S10" s="69"/>
      <c r="T10" s="61"/>
      <c r="U10" s="45"/>
      <c r="V10" s="45"/>
      <c r="W10" s="45"/>
      <c r="X10" s="45"/>
      <c r="Y10" s="45"/>
      <c r="Z10" s="45"/>
      <c r="AA10" s="45"/>
      <c r="AB10" s="45"/>
      <c r="AC10" s="46"/>
      <c r="AD10" s="47"/>
      <c r="AE10" s="47"/>
      <c r="AF10" s="47"/>
      <c r="AG10" s="47"/>
      <c r="AH10" s="47"/>
      <c r="AI10" s="47"/>
      <c r="AJ10" s="70"/>
    </row>
    <row r="11" spans="1:36" ht="15" customHeight="1" thickBo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S11" s="235" t="s">
        <v>118</v>
      </c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/>
      <c r="AJ11" s="237"/>
    </row>
    <row r="12" spans="1:36" ht="15" customHeight="1" thickBot="1" x14ac:dyDescent="0.35">
      <c r="A12" s="1"/>
      <c r="B12" s="1"/>
      <c r="C12" s="1"/>
      <c r="D12" s="213" t="s">
        <v>157</v>
      </c>
      <c r="E12" s="214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S12" s="68"/>
      <c r="T12" s="46"/>
      <c r="U12" s="45"/>
      <c r="V12" s="45"/>
      <c r="W12" s="45"/>
      <c r="X12" s="45"/>
      <c r="Y12" s="45"/>
      <c r="Z12" s="46"/>
      <c r="AA12" s="46"/>
      <c r="AB12" s="45"/>
      <c r="AC12" s="46"/>
      <c r="AD12" s="47"/>
      <c r="AE12" s="47"/>
      <c r="AF12" s="47"/>
      <c r="AG12" s="47"/>
      <c r="AH12" s="47"/>
      <c r="AI12" s="47"/>
      <c r="AJ12" s="70"/>
    </row>
    <row r="13" spans="1:36" ht="15" customHeight="1" thickBot="1" x14ac:dyDescent="0.3">
      <c r="A13" s="1"/>
      <c r="B13" s="1"/>
      <c r="C13" s="1"/>
      <c r="D13" s="215"/>
      <c r="E13" s="216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R13" s="1"/>
      <c r="S13" s="71"/>
      <c r="T13" s="62"/>
      <c r="U13" s="53" t="s">
        <v>119</v>
      </c>
      <c r="V13" s="54"/>
      <c r="W13" s="53"/>
      <c r="X13" s="53"/>
      <c r="Y13" s="53"/>
      <c r="Z13" s="53"/>
      <c r="AA13" s="53"/>
      <c r="AB13" s="53"/>
      <c r="AC13" s="53"/>
      <c r="AD13" s="55"/>
      <c r="AE13" s="55"/>
      <c r="AF13" s="55"/>
      <c r="AG13" s="55"/>
      <c r="AH13" s="55"/>
      <c r="AI13" s="55"/>
      <c r="AJ13" s="72"/>
    </row>
    <row r="14" spans="1:36" ht="15" customHeight="1" thickBot="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R14" s="1"/>
      <c r="S14" s="71"/>
      <c r="T14" s="62"/>
      <c r="U14" s="53" t="s">
        <v>120</v>
      </c>
      <c r="V14" s="54"/>
      <c r="W14" s="53"/>
      <c r="X14" s="53"/>
      <c r="Y14" s="53"/>
      <c r="Z14" s="53"/>
      <c r="AA14" s="53"/>
      <c r="AB14" s="53"/>
      <c r="AC14" s="53"/>
      <c r="AD14" s="55"/>
      <c r="AE14" s="55"/>
      <c r="AF14" s="55"/>
      <c r="AG14" s="55"/>
      <c r="AH14" s="55"/>
      <c r="AI14" s="55"/>
      <c r="AJ14" s="72"/>
    </row>
    <row r="15" spans="1:36" ht="15" customHeight="1" thickBot="1" x14ac:dyDescent="0.3">
      <c r="A15" s="1"/>
      <c r="B15" s="1"/>
      <c r="C15" s="1"/>
      <c r="D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S15" s="73"/>
      <c r="T15" s="63"/>
      <c r="U15" s="53" t="s">
        <v>121</v>
      </c>
      <c r="V15" s="54"/>
      <c r="W15" s="53"/>
      <c r="X15" s="53"/>
      <c r="Y15" s="53"/>
      <c r="Z15" s="53"/>
      <c r="AA15" s="53"/>
      <c r="AB15" s="53"/>
      <c r="AC15" s="53"/>
      <c r="AD15" s="55"/>
      <c r="AE15" s="55"/>
      <c r="AF15" s="55"/>
      <c r="AG15" s="55"/>
      <c r="AH15" s="55"/>
      <c r="AI15" s="55"/>
      <c r="AJ15" s="72"/>
    </row>
    <row r="16" spans="1:36" ht="15" customHeight="1" thickBot="1" x14ac:dyDescent="0.3">
      <c r="A16" s="1"/>
      <c r="B16" s="1"/>
      <c r="C16" s="1"/>
      <c r="D16" s="1"/>
      <c r="G16" s="1"/>
      <c r="H16" s="1"/>
      <c r="K16" s="1"/>
      <c r="L16" s="1"/>
      <c r="M16" s="1"/>
      <c r="N16" s="1"/>
      <c r="O16" s="1"/>
      <c r="S16" s="74"/>
      <c r="T16" s="64"/>
      <c r="U16" s="56"/>
      <c r="V16" s="56"/>
      <c r="W16" s="56"/>
      <c r="X16" s="56"/>
      <c r="Y16" s="56"/>
      <c r="Z16" s="56"/>
      <c r="AA16" s="56"/>
      <c r="AB16" s="56"/>
      <c r="AC16" s="54"/>
      <c r="AD16" s="55"/>
      <c r="AE16" s="55"/>
      <c r="AF16" s="55"/>
      <c r="AG16" s="55"/>
      <c r="AH16" s="55"/>
      <c r="AI16" s="55"/>
      <c r="AJ16" s="72"/>
    </row>
    <row r="17" spans="1:36" ht="15" customHeight="1" x14ac:dyDescent="0.25">
      <c r="A17" s="1"/>
      <c r="B17" s="1"/>
      <c r="C17" s="1"/>
      <c r="D17" s="1"/>
      <c r="E17" s="1"/>
      <c r="F17" s="1"/>
      <c r="G17" s="1"/>
      <c r="H17" s="1"/>
      <c r="K17" s="1"/>
      <c r="L17" s="1"/>
      <c r="M17" s="1"/>
      <c r="N17" s="1"/>
      <c r="O17" s="1"/>
      <c r="P17" s="209" t="s">
        <v>7</v>
      </c>
      <c r="Q17" s="210"/>
      <c r="S17" s="235" t="s">
        <v>122</v>
      </c>
      <c r="T17" s="236"/>
      <c r="U17" s="236"/>
      <c r="V17" s="236"/>
      <c r="W17" s="236"/>
      <c r="X17" s="236"/>
      <c r="Y17" s="236"/>
      <c r="Z17" s="236"/>
      <c r="AA17" s="236"/>
      <c r="AB17" s="236"/>
      <c r="AC17" s="236"/>
      <c r="AD17" s="236"/>
      <c r="AE17" s="236"/>
      <c r="AF17" s="236"/>
      <c r="AG17" s="236"/>
      <c r="AH17" s="236"/>
      <c r="AI17" s="236"/>
      <c r="AJ17" s="237"/>
    </row>
    <row r="18" spans="1:36" ht="15" customHeight="1" thickBot="1" x14ac:dyDescent="0.3">
      <c r="A18" s="1"/>
      <c r="B18" s="1"/>
      <c r="C18" s="1"/>
      <c r="D18" s="1"/>
      <c r="E18" s="1"/>
      <c r="F18" s="1"/>
      <c r="G18" s="1"/>
      <c r="K18" s="1"/>
      <c r="L18" s="1"/>
      <c r="M18" s="1"/>
      <c r="N18" s="1"/>
      <c r="O18" s="1"/>
      <c r="P18" s="211"/>
      <c r="Q18" s="212"/>
      <c r="S18" s="74"/>
      <c r="T18" s="64"/>
      <c r="U18" s="56"/>
      <c r="V18" s="56"/>
      <c r="W18" s="56"/>
      <c r="X18" s="56"/>
      <c r="Y18" s="56"/>
      <c r="Z18" s="56"/>
      <c r="AA18" s="56"/>
      <c r="AB18" s="56"/>
      <c r="AC18" s="54"/>
      <c r="AD18" s="55"/>
      <c r="AE18" s="55"/>
      <c r="AF18" s="55"/>
      <c r="AG18" s="55"/>
      <c r="AH18" s="55"/>
      <c r="AI18" s="55"/>
      <c r="AJ18" s="72"/>
    </row>
    <row r="19" spans="1:36" ht="15" customHeight="1" thickBot="1" x14ac:dyDescent="0.3">
      <c r="A19" s="1"/>
      <c r="B19" s="1"/>
      <c r="C19" s="1"/>
      <c r="D19" s="1"/>
      <c r="E19" s="1"/>
      <c r="L19" s="1"/>
      <c r="M19" s="1"/>
      <c r="N19" s="1"/>
      <c r="O19" s="1"/>
      <c r="P19" s="1"/>
      <c r="Q19" s="1"/>
      <c r="R19" s="1"/>
      <c r="S19" s="73"/>
      <c r="T19" s="63"/>
      <c r="U19" s="53" t="s">
        <v>123</v>
      </c>
      <c r="V19" s="57"/>
      <c r="W19" s="57"/>
      <c r="X19" s="57"/>
      <c r="Y19" s="57"/>
      <c r="Z19" s="57"/>
      <c r="AA19" s="57"/>
      <c r="AB19" s="57"/>
      <c r="AC19" s="57"/>
      <c r="AD19" s="58"/>
      <c r="AE19" s="58"/>
      <c r="AF19" s="58"/>
      <c r="AG19" s="58"/>
      <c r="AH19" s="58"/>
      <c r="AI19" s="58"/>
      <c r="AJ19" s="75"/>
    </row>
    <row r="20" spans="1:36" ht="15" customHeight="1" thickBot="1" x14ac:dyDescent="0.3">
      <c r="A20" s="1"/>
      <c r="B20" s="65"/>
      <c r="C20" s="1"/>
      <c r="D20" s="1"/>
      <c r="E20" s="1"/>
      <c r="L20" s="1"/>
      <c r="M20" s="1"/>
      <c r="N20" s="1"/>
      <c r="O20" s="1"/>
      <c r="P20" s="1"/>
      <c r="Q20" s="1"/>
      <c r="R20" s="1"/>
      <c r="S20" s="73"/>
      <c r="T20" s="63"/>
      <c r="U20" s="53" t="s">
        <v>124</v>
      </c>
      <c r="V20" s="54"/>
      <c r="W20" s="59" t="str">
        <f>IFERROR(VLOOKUP(Q2,Tableau,10,FALSE),"")</f>
        <v/>
      </c>
      <c r="X20" s="59"/>
      <c r="Y20" s="59"/>
      <c r="Z20" s="59"/>
      <c r="AA20" s="59"/>
      <c r="AB20" s="59"/>
      <c r="AC20" s="59"/>
      <c r="AD20" s="59"/>
      <c r="AE20" s="59"/>
      <c r="AF20" s="59"/>
      <c r="AG20" s="59"/>
      <c r="AH20" s="59"/>
      <c r="AI20" s="59"/>
      <c r="AJ20" s="76"/>
    </row>
    <row r="21" spans="1:36" ht="15" customHeight="1" x14ac:dyDescent="0.25">
      <c r="A21" s="209" t="s">
        <v>38</v>
      </c>
      <c r="B21" s="210"/>
      <c r="C21" s="1"/>
      <c r="D21" s="1"/>
      <c r="E21" s="221" t="s">
        <v>40</v>
      </c>
      <c r="F21" s="222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74"/>
      <c r="T21" s="64"/>
      <c r="U21" s="56"/>
      <c r="V21" s="56"/>
      <c r="W21" s="56"/>
      <c r="X21" s="56"/>
      <c r="Y21" s="56"/>
      <c r="Z21" s="56"/>
      <c r="AA21" s="56"/>
      <c r="AB21" s="56"/>
      <c r="AC21" s="54"/>
      <c r="AD21" s="55"/>
      <c r="AE21" s="55"/>
      <c r="AF21" s="55"/>
      <c r="AG21" s="55"/>
      <c r="AH21" s="55"/>
      <c r="AI21" s="55"/>
      <c r="AJ21" s="72"/>
    </row>
    <row r="22" spans="1:36" ht="15" customHeight="1" thickBot="1" x14ac:dyDescent="0.3">
      <c r="A22" s="211"/>
      <c r="B22" s="212"/>
      <c r="C22" s="1"/>
      <c r="D22" s="1"/>
      <c r="E22" s="223"/>
      <c r="F22" s="224"/>
      <c r="I22" s="1"/>
      <c r="J22" s="1"/>
      <c r="K22" s="1"/>
      <c r="N22" s="1"/>
      <c r="O22" s="1"/>
      <c r="P22" s="1"/>
      <c r="Q22" s="1"/>
      <c r="R22" s="1"/>
      <c r="S22" s="235" t="s">
        <v>125</v>
      </c>
      <c r="T22" s="236"/>
      <c r="U22" s="236"/>
      <c r="V22" s="236"/>
      <c r="W22" s="236"/>
      <c r="X22" s="236"/>
      <c r="Y22" s="236"/>
      <c r="Z22" s="236"/>
      <c r="AA22" s="236"/>
      <c r="AB22" s="236"/>
      <c r="AC22" s="236"/>
      <c r="AD22" s="236"/>
      <c r="AE22" s="236"/>
      <c r="AF22" s="236"/>
      <c r="AG22" s="236"/>
      <c r="AH22" s="236"/>
      <c r="AI22" s="236"/>
      <c r="AJ22" s="237"/>
    </row>
    <row r="23" spans="1:36" ht="15" customHeight="1" thickBot="1" x14ac:dyDescent="0.3">
      <c r="A23" s="1"/>
      <c r="B23" s="1"/>
      <c r="C23" s="1"/>
      <c r="D23" s="1"/>
      <c r="E23" s="1"/>
      <c r="F23" s="1"/>
      <c r="J23" s="1"/>
      <c r="K23" s="1"/>
      <c r="L23" s="217" t="s">
        <v>4</v>
      </c>
      <c r="M23" s="218"/>
      <c r="N23" s="1"/>
      <c r="O23" s="1"/>
      <c r="P23" s="1"/>
      <c r="Q23" s="1"/>
      <c r="R23" s="1"/>
      <c r="S23" s="77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72"/>
    </row>
    <row r="24" spans="1:36" ht="15" customHeight="1" thickBot="1" x14ac:dyDescent="0.3">
      <c r="A24" s="1"/>
      <c r="B24" s="1"/>
      <c r="C24" s="1"/>
      <c r="D24" s="1"/>
      <c r="E24" s="1"/>
      <c r="F24" s="1"/>
      <c r="J24" s="1"/>
      <c r="K24" s="1"/>
      <c r="L24" s="219"/>
      <c r="M24" s="220"/>
      <c r="N24" s="1"/>
      <c r="O24" s="1"/>
      <c r="P24" s="1"/>
      <c r="Q24" s="1"/>
      <c r="R24" s="1"/>
      <c r="S24" s="73"/>
      <c r="T24" s="63"/>
      <c r="U24" s="52" t="str">
        <f>IFERROR(VLOOKUP(Q2,Tableau,9,FALSE),"")</f>
        <v/>
      </c>
      <c r="V24" s="47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78"/>
    </row>
    <row r="25" spans="1:36" ht="15" customHeight="1" thickBot="1" x14ac:dyDescent="0.3">
      <c r="B25" s="1"/>
      <c r="C25" s="1"/>
      <c r="D25" s="1"/>
      <c r="E25" s="1"/>
      <c r="F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73"/>
      <c r="T25" s="63"/>
      <c r="U25" s="53" t="s">
        <v>126</v>
      </c>
      <c r="V25" s="56"/>
      <c r="W25" s="56"/>
      <c r="X25" s="56"/>
      <c r="Y25" s="56"/>
      <c r="Z25" s="56"/>
      <c r="AA25" s="56"/>
      <c r="AB25" s="56"/>
      <c r="AC25" s="54"/>
      <c r="AD25" s="55"/>
      <c r="AE25" s="55"/>
      <c r="AF25" s="55"/>
      <c r="AG25" s="55"/>
      <c r="AH25" s="55"/>
      <c r="AI25" s="55"/>
      <c r="AJ25" s="72"/>
    </row>
    <row r="26" spans="1:36" ht="15" customHeight="1" x14ac:dyDescent="0.25">
      <c r="C26" s="1"/>
      <c r="D26" s="1"/>
      <c r="E26" s="1"/>
      <c r="F26" s="1"/>
      <c r="G26" s="1"/>
      <c r="H26" s="1"/>
      <c r="I26" s="1"/>
      <c r="J26" s="1"/>
      <c r="M26" s="1"/>
      <c r="N26" s="1"/>
      <c r="O26" s="1"/>
      <c r="P26" s="1"/>
      <c r="Q26" s="1"/>
      <c r="R26" s="1"/>
      <c r="S26" s="79"/>
      <c r="T26" s="60"/>
      <c r="U26" s="60" t="str">
        <f>IFERROR(VLOOKUP($Q$2,Tableau,13,FALSE),"")</f>
        <v/>
      </c>
      <c r="V26" s="60"/>
      <c r="W26" s="60"/>
      <c r="X26" s="60"/>
      <c r="Y26" s="60"/>
      <c r="Z26" s="60" t="str">
        <f>IFERROR(VLOOKUP($Q$2,Tableau,14,FALSE),"")</f>
        <v/>
      </c>
      <c r="AA26" s="60"/>
      <c r="AB26" s="60"/>
      <c r="AC26" s="60"/>
      <c r="AD26" s="60"/>
      <c r="AE26" s="60"/>
      <c r="AF26" s="60" t="str">
        <f>IFERROR(VLOOKUP($Q$2,Tableau,15,FALSE),"")</f>
        <v/>
      </c>
      <c r="AG26" s="60"/>
      <c r="AH26" s="60"/>
      <c r="AI26" s="60"/>
      <c r="AJ26" s="80"/>
    </row>
    <row r="27" spans="1:36" ht="15" customHeight="1" thickBot="1" x14ac:dyDescent="0.3">
      <c r="C27" s="1"/>
      <c r="D27" s="1"/>
      <c r="E27" s="1"/>
      <c r="F27" s="1"/>
      <c r="G27" s="1"/>
      <c r="H27" s="1"/>
      <c r="I27" s="1"/>
      <c r="J27" s="1"/>
      <c r="M27" s="1"/>
      <c r="N27" s="1"/>
      <c r="O27" s="1"/>
      <c r="P27" s="1"/>
      <c r="Q27" s="1"/>
      <c r="R27" s="1"/>
      <c r="S27" s="77"/>
      <c r="T27" s="55"/>
      <c r="U27" s="55"/>
      <c r="V27" s="55"/>
      <c r="W27" s="55"/>
      <c r="X27" s="55"/>
      <c r="Y27" s="55"/>
      <c r="Z27" s="55"/>
      <c r="AA27" s="55">
        <v>0</v>
      </c>
      <c r="AB27" s="55"/>
      <c r="AC27" s="55"/>
      <c r="AD27" s="55"/>
      <c r="AE27" s="55"/>
      <c r="AF27" s="55"/>
      <c r="AG27" s="55"/>
      <c r="AH27" s="55"/>
      <c r="AI27" s="55"/>
      <c r="AJ27" s="72"/>
    </row>
    <row r="28" spans="1:36" ht="15" customHeight="1" thickBot="1" x14ac:dyDescent="0.3">
      <c r="A28" s="1"/>
      <c r="B28" s="1"/>
      <c r="C28" s="1"/>
      <c r="D28" s="1"/>
      <c r="E28" s="1"/>
      <c r="F28" s="1"/>
      <c r="G28" s="1"/>
      <c r="H28" s="1"/>
      <c r="K28" s="1"/>
      <c r="L28" s="1"/>
      <c r="M28" s="1"/>
      <c r="N28" s="1"/>
      <c r="O28" s="1"/>
      <c r="P28" s="1"/>
      <c r="Q28" s="1"/>
      <c r="R28" s="1"/>
      <c r="S28" s="73"/>
      <c r="T28" s="63"/>
      <c r="U28" s="53" t="s">
        <v>127</v>
      </c>
      <c r="V28" s="56"/>
      <c r="W28" s="56"/>
      <c r="X28" s="56"/>
      <c r="Y28" s="56"/>
      <c r="Z28" s="56"/>
      <c r="AA28" s="56"/>
      <c r="AB28" s="56"/>
      <c r="AC28" s="54"/>
      <c r="AD28" s="55"/>
      <c r="AE28" s="55"/>
      <c r="AF28" s="55"/>
      <c r="AG28" s="55"/>
      <c r="AH28" s="55"/>
      <c r="AI28" s="55"/>
      <c r="AJ28" s="72"/>
    </row>
    <row r="29" spans="1:36" ht="15" customHeight="1" thickBot="1" x14ac:dyDescent="0.3">
      <c r="A29" s="1"/>
      <c r="B29" s="1"/>
      <c r="C29" s="1"/>
      <c r="D29" s="1"/>
      <c r="E29" s="1"/>
      <c r="F29" s="1"/>
      <c r="G29" s="1"/>
      <c r="H29" s="1"/>
      <c r="K29" s="1"/>
      <c r="L29" s="1"/>
      <c r="M29" s="1"/>
      <c r="N29" s="1"/>
      <c r="O29" s="1"/>
      <c r="P29" s="1"/>
      <c r="Q29" s="1"/>
      <c r="R29" s="1"/>
      <c r="S29" s="79"/>
      <c r="T29" s="60"/>
      <c r="U29" s="60" t="str">
        <f>IFERROR(VLOOKUP($Q$2,Tableau,16,FALSE),"")</f>
        <v/>
      </c>
      <c r="V29" s="60"/>
      <c r="W29" s="60"/>
      <c r="X29" s="60"/>
      <c r="Y29" s="60"/>
      <c r="Z29" s="60" t="str">
        <f>IFERROR(VLOOKUP($Q$2,Tableau,17,FALSE),"")</f>
        <v/>
      </c>
      <c r="AA29" s="60"/>
      <c r="AB29" s="60"/>
      <c r="AC29" s="60"/>
      <c r="AD29" s="60"/>
      <c r="AE29" s="60"/>
      <c r="AF29" s="60" t="str">
        <f>IFERROR(VLOOKUP($Q$2,Tableau,18,FALSE),"")</f>
        <v/>
      </c>
      <c r="AG29" s="60"/>
      <c r="AH29" s="60"/>
      <c r="AI29" s="60"/>
      <c r="AJ29" s="80"/>
    </row>
    <row r="30" spans="1:36" ht="15" customHeight="1" thickBot="1" x14ac:dyDescent="0.3">
      <c r="B30" s="225" t="s">
        <v>109</v>
      </c>
      <c r="C30" s="226"/>
      <c r="D30" s="1"/>
      <c r="E30" s="1"/>
      <c r="F30" s="1"/>
      <c r="G30" s="1"/>
      <c r="H30" s="1"/>
      <c r="K30" s="1"/>
      <c r="L30" s="1"/>
      <c r="M30" s="1"/>
      <c r="N30" s="1"/>
      <c r="O30" s="1"/>
      <c r="P30" s="1"/>
      <c r="Q30" s="1"/>
      <c r="R30" s="1"/>
      <c r="S30" s="79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60"/>
      <c r="AJ30" s="72"/>
    </row>
    <row r="31" spans="1:36" ht="15" customHeight="1" thickBot="1" x14ac:dyDescent="0.3">
      <c r="B31" s="227"/>
      <c r="C31" s="228"/>
      <c r="D31" s="1"/>
      <c r="E31" s="1"/>
      <c r="F31" s="1"/>
      <c r="G31" s="217" t="s">
        <v>107</v>
      </c>
      <c r="H31" s="218"/>
      <c r="I31" s="1"/>
      <c r="J31" s="1"/>
      <c r="K31" s="1"/>
      <c r="L31" s="1"/>
      <c r="M31" s="1"/>
      <c r="N31" s="1"/>
      <c r="O31" s="1"/>
      <c r="P31" s="209" t="s">
        <v>8</v>
      </c>
      <c r="Q31" s="210"/>
      <c r="R31" s="1"/>
      <c r="S31" s="115"/>
      <c r="T31" s="113"/>
      <c r="U31" s="114" t="s">
        <v>227</v>
      </c>
      <c r="V31" s="113"/>
      <c r="W31" s="113"/>
      <c r="X31" s="113"/>
      <c r="Y31" s="113"/>
      <c r="Z31" s="113"/>
      <c r="AA31" s="113"/>
      <c r="AB31" s="113"/>
      <c r="AC31" s="113"/>
      <c r="AD31" s="113"/>
      <c r="AE31" s="113"/>
      <c r="AF31" s="113"/>
      <c r="AG31" s="113"/>
      <c r="AH31" s="113"/>
      <c r="AI31" s="113"/>
      <c r="AJ31" s="116"/>
    </row>
    <row r="32" spans="1:36" ht="15" customHeight="1" thickBot="1" x14ac:dyDescent="0.3">
      <c r="A32" s="1"/>
      <c r="B32" s="1"/>
      <c r="C32" s="1"/>
      <c r="D32" s="1"/>
      <c r="E32" s="1"/>
      <c r="F32" s="1"/>
      <c r="G32" s="219"/>
      <c r="H32" s="220"/>
      <c r="I32" s="1"/>
      <c r="J32" s="1"/>
      <c r="K32" s="1"/>
      <c r="L32" s="1"/>
      <c r="M32" s="1"/>
      <c r="N32" s="1"/>
      <c r="O32" s="1"/>
      <c r="P32" s="211"/>
      <c r="Q32" s="212"/>
      <c r="R32" s="1"/>
      <c r="S32" s="117"/>
      <c r="T32" s="113"/>
      <c r="U32" s="51" t="str">
        <f>IFERROR(VLOOKUP($Q$2,Tableau,19,FALSE),"")</f>
        <v/>
      </c>
      <c r="V32" s="60"/>
      <c r="W32" s="60"/>
      <c r="X32" s="60"/>
      <c r="Y32" s="51" t="str">
        <f>IFERROR(VLOOKUP($Q$2,Tableau,20,FALSE),"")</f>
        <v/>
      </c>
      <c r="Z32" s="60"/>
      <c r="AA32" s="60"/>
      <c r="AB32" s="60"/>
      <c r="AC32" s="51" t="str">
        <f>IFERROR(VLOOKUP($Q$2,Tableau,21,FALSE),"")</f>
        <v/>
      </c>
      <c r="AD32" s="60"/>
      <c r="AE32" s="60"/>
      <c r="AF32" s="60"/>
      <c r="AG32" s="51" t="str">
        <f>IFERROR(VLOOKUP($Q$2,Tableau,22,FALSE),"")</f>
        <v/>
      </c>
      <c r="AH32" s="60"/>
      <c r="AI32" s="60"/>
      <c r="AJ32" s="80"/>
    </row>
    <row r="33" spans="1:36" ht="15" customHeight="1" x14ac:dyDescent="0.25">
      <c r="A33" s="1"/>
      <c r="B33" s="1"/>
      <c r="C33" s="1"/>
      <c r="D33" s="1"/>
      <c r="E33" s="1"/>
      <c r="F33" s="1"/>
      <c r="I33" s="1"/>
      <c r="J33" s="1"/>
      <c r="K33" s="1"/>
      <c r="L33" s="217" t="s">
        <v>5</v>
      </c>
      <c r="M33" s="218"/>
      <c r="N33" s="1"/>
      <c r="O33" s="1"/>
      <c r="P33" s="1"/>
      <c r="Q33" s="1"/>
      <c r="R33" s="1"/>
      <c r="S33" s="117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6"/>
    </row>
    <row r="34" spans="1:36" ht="15" customHeight="1" thickBo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219"/>
      <c r="M34" s="220"/>
      <c r="N34" s="1"/>
      <c r="O34" s="1"/>
      <c r="P34" s="1"/>
      <c r="Q34" s="1"/>
      <c r="R34" s="1"/>
      <c r="S34" s="235" t="s">
        <v>228</v>
      </c>
      <c r="T34" s="236"/>
      <c r="U34" s="236"/>
      <c r="V34" s="236"/>
      <c r="W34" s="236"/>
      <c r="X34" s="236"/>
      <c r="Y34" s="236"/>
      <c r="Z34" s="236"/>
      <c r="AA34" s="236"/>
      <c r="AB34" s="236"/>
      <c r="AC34" s="236"/>
      <c r="AD34" s="236"/>
      <c r="AE34" s="236"/>
      <c r="AF34" s="236"/>
      <c r="AG34" s="236"/>
      <c r="AH34" s="236"/>
      <c r="AI34" s="236"/>
      <c r="AJ34" s="116"/>
    </row>
    <row r="35" spans="1:36" ht="15" customHeight="1" thickBot="1" x14ac:dyDescent="0.3">
      <c r="A35" s="1"/>
      <c r="B35" s="1"/>
      <c r="C35" s="221" t="s">
        <v>11</v>
      </c>
      <c r="D35" s="222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209" t="s">
        <v>69</v>
      </c>
      <c r="Q35" s="210"/>
      <c r="R35" s="1"/>
      <c r="S35" s="110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2"/>
    </row>
    <row r="36" spans="1:36" ht="15" customHeight="1" thickBot="1" x14ac:dyDescent="0.3">
      <c r="A36" s="1"/>
      <c r="B36" s="1"/>
      <c r="C36" s="223"/>
      <c r="D36" s="224"/>
      <c r="E36" s="1"/>
      <c r="F36" s="1"/>
      <c r="G36" s="1"/>
      <c r="H36" s="1"/>
      <c r="I36" s="1"/>
      <c r="J36" s="217" t="s">
        <v>6</v>
      </c>
      <c r="K36" s="218"/>
      <c r="L36" s="1"/>
      <c r="M36" s="1"/>
      <c r="N36" s="1"/>
      <c r="O36" s="1"/>
      <c r="P36" s="211"/>
      <c r="Q36" s="212"/>
      <c r="R36" s="1"/>
      <c r="S36" s="73"/>
      <c r="T36" s="63"/>
      <c r="U36" s="51" t="str">
        <f>IFERROR(VLOOKUP($Q$2,Tableau,23,FALSE),"")</f>
        <v/>
      </c>
      <c r="V36" s="47"/>
      <c r="W36" s="51"/>
      <c r="X36" s="51"/>
      <c r="Y36" s="51"/>
      <c r="Z36" s="51"/>
      <c r="AA36" s="251" t="str">
        <f>IFERROR(VLOOKUP($Q$2,Tableau,24,FALSE),"")</f>
        <v/>
      </c>
      <c r="AB36" s="251"/>
      <c r="AC36" s="251"/>
      <c r="AD36" s="251"/>
      <c r="AE36" s="251"/>
      <c r="AF36" s="251"/>
      <c r="AG36" s="55"/>
      <c r="AH36" s="55"/>
      <c r="AI36" s="55"/>
      <c r="AJ36" s="72"/>
    </row>
    <row r="37" spans="1:36" ht="15" customHeight="1" thickBot="1" x14ac:dyDescent="0.3">
      <c r="A37" s="1"/>
      <c r="B37" s="1"/>
      <c r="C37" s="1"/>
      <c r="D37" s="1"/>
      <c r="E37" s="1"/>
      <c r="F37" s="1"/>
      <c r="G37" s="1"/>
      <c r="H37" s="1"/>
      <c r="I37" s="1"/>
      <c r="J37" s="219"/>
      <c r="K37" s="220"/>
      <c r="L37" s="1"/>
      <c r="M37" s="1"/>
      <c r="N37" s="1"/>
      <c r="O37" s="1"/>
      <c r="R37" s="1"/>
      <c r="S37" s="73"/>
      <c r="T37" s="63"/>
      <c r="U37" s="51" t="str">
        <f>IFERROR(VLOOKUP($Q$2,Tableau,25,FALSE),"")</f>
        <v/>
      </c>
      <c r="V37" s="47"/>
      <c r="W37" s="51"/>
      <c r="X37" s="51"/>
      <c r="Y37" s="51"/>
      <c r="Z37" s="51"/>
      <c r="AA37" s="251" t="str">
        <f>IFERROR(VLOOKUP($Q$2,Tableau,26,FALSE),"")</f>
        <v/>
      </c>
      <c r="AB37" s="251"/>
      <c r="AC37" s="251"/>
      <c r="AD37" s="251"/>
      <c r="AE37" s="251"/>
      <c r="AF37" s="251"/>
      <c r="AG37" s="51"/>
      <c r="AH37" s="51"/>
      <c r="AI37" s="51"/>
      <c r="AJ37" s="78"/>
    </row>
    <row r="38" spans="1:36" ht="15" customHeight="1" thickBo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R38" s="1"/>
      <c r="S38" s="74"/>
      <c r="T38" s="64"/>
      <c r="U38" s="56"/>
      <c r="V38" s="56"/>
      <c r="W38" s="56"/>
      <c r="X38" s="56"/>
      <c r="Y38" s="56"/>
      <c r="Z38" s="56"/>
      <c r="AA38" s="56"/>
      <c r="AB38" s="56"/>
      <c r="AC38" s="54"/>
      <c r="AD38" s="55"/>
      <c r="AE38" s="55"/>
      <c r="AF38" s="55"/>
      <c r="AG38" s="55"/>
      <c r="AH38" s="55"/>
      <c r="AI38" s="55"/>
      <c r="AJ38" s="72"/>
    </row>
    <row r="39" spans="1:36" ht="1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73"/>
      <c r="T39" s="63"/>
      <c r="U39" s="51" t="str">
        <f>IFERROR(CONCATENATE("Appel ",VLOOKUP($Q$2,Tableau,12,FALSE)," quand il y a une fermeture de Gare ou de Barrière "),"")</f>
        <v/>
      </c>
      <c r="V39" s="47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78"/>
    </row>
    <row r="40" spans="1:36" ht="15" customHeight="1" x14ac:dyDescent="0.25">
      <c r="B40" s="1"/>
      <c r="C40" s="1"/>
      <c r="D40" s="1"/>
      <c r="E40" s="1"/>
      <c r="F40" s="1"/>
      <c r="G40" s="225" t="s">
        <v>108</v>
      </c>
      <c r="H40" s="226"/>
      <c r="I40" s="1"/>
      <c r="J40" s="1"/>
      <c r="K40" s="1"/>
      <c r="L40" s="1"/>
      <c r="M40" s="1"/>
      <c r="N40" s="1"/>
      <c r="O40" s="1"/>
      <c r="P40" s="1"/>
      <c r="Q40" s="1"/>
      <c r="R40" s="1"/>
      <c r="S40" s="74"/>
      <c r="T40" s="64"/>
      <c r="U40" s="56"/>
      <c r="V40" s="56"/>
      <c r="W40" s="56"/>
      <c r="X40" s="56"/>
      <c r="Y40" s="56"/>
      <c r="Z40" s="56"/>
      <c r="AA40" s="56"/>
      <c r="AB40" s="56"/>
      <c r="AC40" s="54"/>
      <c r="AD40" s="55"/>
      <c r="AE40" s="55"/>
      <c r="AF40" s="55"/>
      <c r="AG40" s="55"/>
      <c r="AH40" s="55"/>
      <c r="AI40" s="55"/>
      <c r="AJ40" s="72"/>
    </row>
    <row r="41" spans="1:36" ht="15" customHeight="1" thickBot="1" x14ac:dyDescent="0.3">
      <c r="A41" s="1"/>
      <c r="B41" s="1"/>
      <c r="C41" s="1"/>
      <c r="D41" s="1"/>
      <c r="E41" s="1"/>
      <c r="F41" s="1"/>
      <c r="G41" s="227"/>
      <c r="H41" s="228"/>
      <c r="I41" s="1"/>
      <c r="J41" s="1"/>
      <c r="K41" s="1"/>
      <c r="L41" s="1"/>
      <c r="M41" s="1"/>
      <c r="N41" s="1"/>
      <c r="O41" s="1"/>
      <c r="P41" s="1"/>
      <c r="Q41" s="3"/>
      <c r="R41" s="1"/>
      <c r="S41" s="82"/>
      <c r="T41" s="111"/>
      <c r="U41" s="111"/>
      <c r="V41" s="111"/>
      <c r="W41" s="111"/>
      <c r="X41" s="111"/>
      <c r="Y41" s="111"/>
      <c r="Z41" s="111"/>
      <c r="AA41" s="111" t="s">
        <v>129</v>
      </c>
      <c r="AB41" s="111"/>
      <c r="AC41" s="111"/>
      <c r="AD41" s="111"/>
      <c r="AE41" s="111"/>
      <c r="AF41" s="111"/>
      <c r="AG41" s="111"/>
      <c r="AH41" s="111"/>
      <c r="AI41" s="111"/>
      <c r="AJ41" s="112"/>
    </row>
    <row r="42" spans="1:36" ht="15" customHeight="1" x14ac:dyDescent="0.25">
      <c r="A42" s="1"/>
      <c r="B42" s="1"/>
      <c r="E42" s="1"/>
      <c r="F42" s="1"/>
      <c r="G42" s="1"/>
      <c r="H42" s="1"/>
      <c r="I42" s="1"/>
      <c r="J42" s="1"/>
      <c r="M42" s="1"/>
      <c r="N42" s="1"/>
      <c r="O42" s="1"/>
      <c r="P42" s="176" t="s">
        <v>67</v>
      </c>
      <c r="Q42" s="177"/>
      <c r="R42" s="1"/>
      <c r="S42" s="82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11"/>
      <c r="AF42" s="111"/>
      <c r="AG42" s="111"/>
      <c r="AH42" s="111"/>
      <c r="AI42" s="111"/>
      <c r="AJ42" s="112"/>
    </row>
    <row r="43" spans="1:36" ht="15" customHeight="1" thickBot="1" x14ac:dyDescent="0.3">
      <c r="A43" s="1"/>
      <c r="B43" s="1"/>
      <c r="E43" s="1"/>
      <c r="F43" s="1"/>
      <c r="G43" s="1"/>
      <c r="H43" s="1"/>
      <c r="M43" s="1"/>
      <c r="N43" s="1"/>
      <c r="O43" s="1"/>
      <c r="P43" s="178"/>
      <c r="Q43" s="179"/>
      <c r="R43" s="1"/>
      <c r="S43" s="248" t="str">
        <f>IFERROR(VLOOKUP($Q$2,Tableau,11,FALSE),"")</f>
        <v/>
      </c>
      <c r="T43" s="249"/>
      <c r="U43" s="249"/>
      <c r="V43" s="249"/>
      <c r="W43" s="249"/>
      <c r="X43" s="249"/>
      <c r="Y43" s="249"/>
      <c r="Z43" s="249"/>
      <c r="AA43" s="249"/>
      <c r="AB43" s="249"/>
      <c r="AC43" s="249"/>
      <c r="AD43" s="249"/>
      <c r="AE43" s="249"/>
      <c r="AF43" s="249"/>
      <c r="AG43" s="249"/>
      <c r="AH43" s="249"/>
      <c r="AI43" s="249"/>
      <c r="AJ43" s="250"/>
    </row>
    <row r="44" spans="1:36" ht="15" customHeight="1" x14ac:dyDescent="0.25">
      <c r="A44" s="1"/>
      <c r="B44" s="1"/>
      <c r="C44" s="1"/>
      <c r="D44" s="1"/>
      <c r="E44" s="1"/>
      <c r="F44" s="1"/>
      <c r="G44" s="1"/>
      <c r="H44" s="1"/>
      <c r="K44" s="1"/>
      <c r="L44" s="1"/>
      <c r="M44" s="1"/>
      <c r="N44" s="1"/>
      <c r="O44" s="1"/>
      <c r="R44" s="1"/>
      <c r="S44" s="248"/>
      <c r="T44" s="249"/>
      <c r="U44" s="249"/>
      <c r="V44" s="249"/>
      <c r="W44" s="249"/>
      <c r="X44" s="249"/>
      <c r="Y44" s="249"/>
      <c r="Z44" s="249"/>
      <c r="AA44" s="249"/>
      <c r="AB44" s="249"/>
      <c r="AC44" s="249"/>
      <c r="AD44" s="249"/>
      <c r="AE44" s="249"/>
      <c r="AF44" s="249"/>
      <c r="AG44" s="249"/>
      <c r="AH44" s="249"/>
      <c r="AI44" s="249"/>
      <c r="AJ44" s="250"/>
    </row>
    <row r="45" spans="1:36" ht="15" customHeight="1" x14ac:dyDescent="0.25">
      <c r="A45" s="1"/>
      <c r="B45" s="1"/>
      <c r="E45" s="1"/>
      <c r="F45" s="1"/>
      <c r="G45" s="1"/>
      <c r="H45" s="1"/>
      <c r="K45" s="1"/>
      <c r="L45" s="1"/>
      <c r="M45" s="1"/>
      <c r="N45" s="1"/>
      <c r="O45" s="1"/>
      <c r="P45" s="1"/>
      <c r="Q45" s="1"/>
      <c r="S45" s="248"/>
      <c r="T45" s="249"/>
      <c r="U45" s="249"/>
      <c r="V45" s="249"/>
      <c r="W45" s="249"/>
      <c r="X45" s="249"/>
      <c r="Y45" s="249"/>
      <c r="Z45" s="249"/>
      <c r="AA45" s="249"/>
      <c r="AB45" s="249"/>
      <c r="AC45" s="249"/>
      <c r="AD45" s="249"/>
      <c r="AE45" s="249"/>
      <c r="AF45" s="249"/>
      <c r="AG45" s="249"/>
      <c r="AH45" s="249"/>
      <c r="AI45" s="249"/>
      <c r="AJ45" s="250"/>
    </row>
    <row r="46" spans="1:36" ht="15" customHeight="1" x14ac:dyDescent="0.25">
      <c r="B46" s="1"/>
      <c r="E46" s="1"/>
      <c r="F46" s="1"/>
      <c r="G46" s="1"/>
      <c r="H46" s="1"/>
      <c r="K46" s="1"/>
      <c r="L46" s="1"/>
      <c r="M46" s="1"/>
      <c r="N46" s="1"/>
      <c r="O46" s="1"/>
      <c r="P46" s="1"/>
      <c r="Q46" s="1"/>
      <c r="S46" s="135"/>
      <c r="T46" s="154" t="str">
        <f>IFERROR(VLOOKUP($Q$2,Tableau,27,FALSE),"")</f>
        <v/>
      </c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7"/>
      <c r="AF46" s="137"/>
      <c r="AG46" s="137"/>
      <c r="AH46" s="137"/>
      <c r="AI46" s="137"/>
      <c r="AJ46" s="138"/>
    </row>
    <row r="47" spans="1:36" ht="15" customHeight="1" x14ac:dyDescent="0.25">
      <c r="R47" s="1"/>
      <c r="S47" s="139"/>
      <c r="T47" s="137"/>
      <c r="U47" s="151" t="s">
        <v>282</v>
      </c>
      <c r="V47" s="81"/>
      <c r="W47" s="81"/>
      <c r="X47" s="81"/>
      <c r="Y47" s="150"/>
      <c r="Z47" s="153"/>
      <c r="AA47" s="81"/>
      <c r="AB47" s="153"/>
      <c r="AC47" s="153"/>
      <c r="AD47" s="247" t="str">
        <f>HYPERLINK("Magecs V2.1.xlsm#'"&amp;T46&amp;"'!$A$1",T46)</f>
        <v/>
      </c>
      <c r="AE47" s="247"/>
      <c r="AF47" s="247"/>
      <c r="AG47" s="247"/>
      <c r="AH47" s="247"/>
      <c r="AI47" s="247"/>
      <c r="AJ47" s="155"/>
    </row>
    <row r="48" spans="1:36" ht="18.75" thickBot="1" x14ac:dyDescent="0.3">
      <c r="R48" s="1"/>
      <c r="S48" s="135"/>
      <c r="T48" s="136"/>
      <c r="U48" s="153"/>
      <c r="V48" s="140"/>
      <c r="W48" s="140"/>
      <c r="X48" s="140"/>
      <c r="Y48" s="140"/>
      <c r="Z48" s="140"/>
      <c r="AA48" s="140"/>
      <c r="AB48" s="140"/>
      <c r="AC48" s="140"/>
      <c r="AD48" s="153"/>
      <c r="AE48" s="156"/>
      <c r="AF48" s="149"/>
      <c r="AG48" s="149"/>
      <c r="AH48" s="149"/>
      <c r="AI48" s="149"/>
      <c r="AJ48" s="157"/>
    </row>
    <row r="49" spans="3:36" ht="16.5" x14ac:dyDescent="0.25">
      <c r="C49" s="221" t="s">
        <v>9</v>
      </c>
      <c r="D49" s="222"/>
      <c r="R49" s="1"/>
      <c r="S49" s="139"/>
      <c r="T49" s="136"/>
      <c r="U49" s="153"/>
      <c r="V49" s="141"/>
      <c r="W49" s="141"/>
      <c r="X49" s="141"/>
      <c r="Y49" s="141"/>
      <c r="Z49" s="141"/>
      <c r="AA49" s="141"/>
      <c r="AB49" s="141"/>
      <c r="AC49" s="144"/>
      <c r="AD49" s="142"/>
      <c r="AE49" s="142"/>
      <c r="AF49" s="142"/>
      <c r="AG49" s="142"/>
      <c r="AH49" s="142"/>
      <c r="AI49" s="142"/>
      <c r="AJ49" s="143"/>
    </row>
    <row r="50" spans="3:36" ht="15.75" thickBot="1" x14ac:dyDescent="0.3">
      <c r="C50" s="223"/>
      <c r="D50" s="224"/>
      <c r="R50" s="1"/>
      <c r="S50" s="145"/>
      <c r="T50" s="146"/>
      <c r="U50" s="146"/>
      <c r="V50" s="146"/>
      <c r="W50" s="146"/>
      <c r="X50" s="146"/>
      <c r="Y50" s="146"/>
      <c r="Z50" s="146"/>
      <c r="AA50" s="146"/>
      <c r="AB50" s="146"/>
      <c r="AC50" s="146"/>
      <c r="AD50" s="146"/>
      <c r="AE50" s="146"/>
      <c r="AF50" s="146"/>
      <c r="AG50" s="146"/>
      <c r="AH50" s="146"/>
      <c r="AI50" s="146"/>
      <c r="AJ50" s="147"/>
    </row>
    <row r="55" spans="3:36" ht="15.75" thickBot="1" x14ac:dyDescent="0.3"/>
    <row r="56" spans="3:36" x14ac:dyDescent="0.25">
      <c r="C56" s="180" t="s">
        <v>110</v>
      </c>
      <c r="D56" s="181"/>
    </row>
    <row r="57" spans="3:36" ht="15.75" thickBot="1" x14ac:dyDescent="0.3">
      <c r="C57" s="182"/>
      <c r="D57" s="183"/>
    </row>
  </sheetData>
  <sheetProtection formatCells="0" formatColumns="0" formatRows="0" insertColumns="0" insertRows="0" insertHyperlinks="0" deleteColumns="0" deleteRows="0" sort="0" autoFilter="0" pivotTables="0"/>
  <mergeCells count="28">
    <mergeCell ref="AD47:AI47"/>
    <mergeCell ref="S34:AI34"/>
    <mergeCell ref="S43:AJ45"/>
    <mergeCell ref="AA37:AF37"/>
    <mergeCell ref="AA36:AF36"/>
    <mergeCell ref="S2:AJ3"/>
    <mergeCell ref="S11:AJ11"/>
    <mergeCell ref="S17:AJ17"/>
    <mergeCell ref="S22:AJ22"/>
    <mergeCell ref="S8:AJ9"/>
    <mergeCell ref="S6:AJ7"/>
    <mergeCell ref="S4:AJ5"/>
    <mergeCell ref="A21:B22"/>
    <mergeCell ref="E21:F22"/>
    <mergeCell ref="L23:M24"/>
    <mergeCell ref="B30:C31"/>
    <mergeCell ref="G31:H32"/>
    <mergeCell ref="P17:Q18"/>
    <mergeCell ref="P31:Q32"/>
    <mergeCell ref="D12:E13"/>
    <mergeCell ref="C56:D57"/>
    <mergeCell ref="L33:M34"/>
    <mergeCell ref="C35:D36"/>
    <mergeCell ref="P35:Q36"/>
    <mergeCell ref="J36:K37"/>
    <mergeCell ref="G40:H41"/>
    <mergeCell ref="C49:D50"/>
    <mergeCell ref="P42:Q43"/>
  </mergeCells>
  <conditionalFormatting sqref="P17:Q18">
    <cfRule type="expression" dxfId="238" priority="83">
      <formula>$Z$29="Orléans Nord"</formula>
    </cfRule>
  </conditionalFormatting>
  <conditionalFormatting sqref="W20">
    <cfRule type="expression" dxfId="237" priority="82">
      <formula>$S$20="X"</formula>
    </cfRule>
  </conditionalFormatting>
  <conditionalFormatting sqref="U24">
    <cfRule type="expression" dxfId="236" priority="81">
      <formula>$S$24="X"</formula>
    </cfRule>
  </conditionalFormatting>
  <conditionalFormatting sqref="Z26 U30">
    <cfRule type="expression" dxfId="235" priority="80">
      <formula>$S$25="X"</formula>
    </cfRule>
  </conditionalFormatting>
  <conditionalFormatting sqref="AF26">
    <cfRule type="expression" dxfId="234" priority="79">
      <formula>$S$25="X"</formula>
    </cfRule>
  </conditionalFormatting>
  <conditionalFormatting sqref="U26">
    <cfRule type="expression" dxfId="233" priority="78">
      <formula>$S$25="X"</formula>
    </cfRule>
  </conditionalFormatting>
  <conditionalFormatting sqref="Z29:Z30 AF30 U30">
    <cfRule type="expression" dxfId="232" priority="77">
      <formula>$S$28="X"</formula>
    </cfRule>
  </conditionalFormatting>
  <conditionalFormatting sqref="AF29">
    <cfRule type="expression" dxfId="231" priority="76">
      <formula>$S$28="X"</formula>
    </cfRule>
  </conditionalFormatting>
  <conditionalFormatting sqref="U29">
    <cfRule type="expression" dxfId="230" priority="75">
      <formula>$S$28="X"</formula>
    </cfRule>
  </conditionalFormatting>
  <conditionalFormatting sqref="P31:Q32">
    <cfRule type="expression" dxfId="229" priority="73">
      <formula>$U$29="Orléans Centre"</formula>
    </cfRule>
  </conditionalFormatting>
  <conditionalFormatting sqref="L23:M24">
    <cfRule type="expression" dxfId="228" priority="48">
      <formula>$Z$29="Meung Sur Loire"</formula>
    </cfRule>
    <cfRule type="expression" dxfId="227" priority="51">
      <formula>$U$29="Meung Sur Loire"</formula>
    </cfRule>
    <cfRule type="expression" dxfId="226" priority="56">
      <formula>$Z$26="Meung Sur Loire"</formula>
    </cfRule>
    <cfRule type="expression" dxfId="225" priority="72">
      <formula>$U$26="Meung Sur Loire"</formula>
    </cfRule>
  </conditionalFormatting>
  <conditionalFormatting sqref="U36:U37">
    <cfRule type="expression" dxfId="224" priority="71">
      <formula>$S$36="X"</formula>
    </cfRule>
  </conditionalFormatting>
  <conditionalFormatting sqref="U39">
    <cfRule type="expression" dxfId="223" priority="70">
      <formula>$S$39="X"</formula>
    </cfRule>
  </conditionalFormatting>
  <conditionalFormatting sqref="U19">
    <cfRule type="expression" dxfId="222" priority="69">
      <formula>$S$19="X"</formula>
    </cfRule>
  </conditionalFormatting>
  <conditionalFormatting sqref="U26">
    <cfRule type="expression" dxfId="221" priority="68">
      <formula>$S$25="X"</formula>
    </cfRule>
  </conditionalFormatting>
  <conditionalFormatting sqref="U29">
    <cfRule type="expression" dxfId="220" priority="67">
      <formula>$S$25="X"</formula>
    </cfRule>
  </conditionalFormatting>
  <conditionalFormatting sqref="S13:S15 S19:S20 S24:S25 S28 S39 S36:S37">
    <cfRule type="containsText" dxfId="219" priority="63" operator="containsText" text="X">
      <formula>NOT(ISERROR(SEARCH("X",S13)))</formula>
    </cfRule>
  </conditionalFormatting>
  <conditionalFormatting sqref="L33:M34">
    <cfRule type="expression" dxfId="218" priority="49">
      <formula>$U$29="Mer"</formula>
    </cfRule>
    <cfRule type="expression" dxfId="217" priority="52">
      <formula>$Z$26="Mer"</formula>
    </cfRule>
    <cfRule type="expression" dxfId="216" priority="62">
      <formula>$U$26="Mer"</formula>
    </cfRule>
  </conditionalFormatting>
  <conditionalFormatting sqref="J36:K37">
    <cfRule type="expression" dxfId="215" priority="55">
      <formula>$U$26="Blois"</formula>
    </cfRule>
    <cfRule type="expression" dxfId="214" priority="61">
      <formula>$Z$26="Blois"</formula>
    </cfRule>
  </conditionalFormatting>
  <conditionalFormatting sqref="G40:H41">
    <cfRule type="expression" dxfId="213" priority="44">
      <formula>$Z$26="Barrière de Monnaie"</formula>
    </cfRule>
    <cfRule type="expression" dxfId="212" priority="47">
      <formula>$U$26="Barrière de Monnaie"</formula>
    </cfRule>
    <cfRule type="expression" dxfId="211" priority="53">
      <formula>$U$29="Barrière de Monnaie"</formula>
    </cfRule>
    <cfRule type="expression" dxfId="210" priority="58">
      <formula>$Z$29="Barrière de Monnaie"</formula>
    </cfRule>
  </conditionalFormatting>
  <conditionalFormatting sqref="G31:H32">
    <cfRule type="expression" dxfId="209" priority="50">
      <formula>$U$26="Château Renault"</formula>
    </cfRule>
    <cfRule type="expression" dxfId="208" priority="54">
      <formula>$Z$26="Château Renault"</formula>
    </cfRule>
    <cfRule type="expression" dxfId="207" priority="57">
      <formula>$U$29="Château Renault"</formula>
    </cfRule>
  </conditionalFormatting>
  <conditionalFormatting sqref="C35:D36">
    <cfRule type="expression" dxfId="206" priority="43">
      <formula>$Z$26="Neuillé Pont Pierre"</formula>
    </cfRule>
    <cfRule type="expression" dxfId="205" priority="46">
      <formula>$U$26="Neuillé Pont Pierre"</formula>
    </cfRule>
  </conditionalFormatting>
  <conditionalFormatting sqref="B30:C31">
    <cfRule type="expression" dxfId="204" priority="36">
      <formula>$Z$26="Barrière de St Christophe"</formula>
    </cfRule>
    <cfRule type="expression" dxfId="203" priority="40">
      <formula>$U$26="Barrière de St Christophe"</formula>
    </cfRule>
    <cfRule type="expression" dxfId="202" priority="42">
      <formula>$U$26="Barrière de St Christophe"</formula>
    </cfRule>
    <cfRule type="expression" dxfId="201" priority="45">
      <formula>$U$29="Barrière de St Christophe"</formula>
    </cfRule>
  </conditionalFormatting>
  <conditionalFormatting sqref="E21:F22">
    <cfRule type="expression" dxfId="200" priority="39">
      <formula>$U$26="Château du Loir"</formula>
    </cfRule>
  </conditionalFormatting>
  <conditionalFormatting sqref="A21:B22">
    <cfRule type="expression" dxfId="199" priority="35">
      <formula>$U$26="Ecommoy"</formula>
    </cfRule>
    <cfRule type="expression" dxfId="198" priority="38">
      <formula>$Z$26="Ecommoy"</formula>
    </cfRule>
  </conditionalFormatting>
  <conditionalFormatting sqref="D12:E13">
    <cfRule type="expression" dxfId="197" priority="34">
      <formula>$Z$26="Parigné l'Evêque"</formula>
    </cfRule>
    <cfRule type="expression" dxfId="196" priority="37">
      <formula>$U$29="Parigné l'Evêque"</formula>
    </cfRule>
  </conditionalFormatting>
  <conditionalFormatting sqref="S2:AJ45">
    <cfRule type="cellIs" dxfId="195" priority="16" operator="equal">
      <formula>0</formula>
    </cfRule>
  </conditionalFormatting>
  <conditionalFormatting sqref="C49:D50">
    <cfRule type="expression" dxfId="194" priority="14">
      <formula>$U$32="Tours Nord"</formula>
    </cfRule>
  </conditionalFormatting>
  <conditionalFormatting sqref="C56:D57">
    <cfRule type="expression" dxfId="193" priority="13">
      <formula>$Y$32="Ste Radegonde"</formula>
    </cfRule>
  </conditionalFormatting>
  <conditionalFormatting sqref="S2:AJ50">
    <cfRule type="expression" dxfId="192" priority="15">
      <formula>$Q$2=0</formula>
    </cfRule>
  </conditionalFormatting>
  <conditionalFormatting sqref="AD47:AI47">
    <cfRule type="cellIs" dxfId="191" priority="2" operator="equal">
      <formula>0</formula>
    </cfRule>
  </conditionalFormatting>
  <conditionalFormatting sqref="U47">
    <cfRule type="expression" dxfId="190" priority="1">
      <formula>$AD$47=0</formula>
    </cfRule>
  </conditionalFormatting>
  <dataValidations count="1">
    <dataValidation type="list" allowBlank="1" showInputMessage="1" showErrorMessage="1" sqref="T46">
      <formula1>Echangeur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Scénari!$AA$2:$AA$87</xm:f>
          </x14:formula1>
          <xm:sqref>V47:W47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9" tint="-0.249977111117893"/>
  </sheetPr>
  <dimension ref="A1:AL64"/>
  <sheetViews>
    <sheetView showGridLines="0" topLeftCell="A19" zoomScale="85" zoomScaleNormal="85" workbookViewId="0">
      <selection activeCell="D20" sqref="D20"/>
    </sheetView>
  </sheetViews>
  <sheetFormatPr baseColWidth="10" defaultRowHeight="15" x14ac:dyDescent="0.25"/>
  <cols>
    <col min="18" max="18" width="11.42578125" customWidth="1"/>
    <col min="19" max="37" width="5.7109375" customWidth="1"/>
  </cols>
  <sheetData>
    <row r="1" spans="2:37" ht="15" customHeight="1" x14ac:dyDescent="0.25">
      <c r="B1" s="47"/>
      <c r="C1" s="47"/>
      <c r="D1" s="47"/>
      <c r="E1" s="47"/>
      <c r="F1" s="47"/>
      <c r="G1" s="47"/>
      <c r="H1" s="47"/>
      <c r="I1" s="47"/>
      <c r="J1" s="47"/>
    </row>
    <row r="2" spans="2:37" ht="15" customHeight="1" thickBot="1" x14ac:dyDescent="0.3">
      <c r="B2" s="47"/>
      <c r="C2" s="47"/>
      <c r="D2" s="47"/>
      <c r="E2" s="47"/>
      <c r="F2" s="47"/>
      <c r="G2" s="47"/>
      <c r="H2" s="47"/>
    </row>
    <row r="3" spans="2:37" ht="15" customHeight="1" thickTop="1" x14ac:dyDescent="0.25">
      <c r="B3" s="47"/>
      <c r="C3" s="47"/>
      <c r="D3" s="47"/>
      <c r="E3" s="47"/>
      <c r="F3" s="47"/>
      <c r="G3" s="47"/>
      <c r="O3" s="252"/>
      <c r="P3" s="252"/>
      <c r="Q3" s="100"/>
      <c r="S3" s="229" t="s">
        <v>128</v>
      </c>
      <c r="T3" s="230"/>
      <c r="U3" s="230"/>
      <c r="V3" s="230"/>
      <c r="W3" s="230"/>
      <c r="X3" s="230"/>
      <c r="Y3" s="230"/>
      <c r="Z3" s="230"/>
      <c r="AA3" s="230"/>
      <c r="AB3" s="230"/>
      <c r="AC3" s="230"/>
      <c r="AD3" s="230"/>
      <c r="AE3" s="230"/>
      <c r="AF3" s="230"/>
      <c r="AG3" s="230"/>
      <c r="AH3" s="230"/>
      <c r="AI3" s="230"/>
      <c r="AJ3" s="230"/>
      <c r="AK3" s="231"/>
    </row>
    <row r="4" spans="2:37" ht="15" customHeight="1" x14ac:dyDescent="0.25">
      <c r="S4" s="232"/>
      <c r="T4" s="233"/>
      <c r="U4" s="233"/>
      <c r="V4" s="233"/>
      <c r="W4" s="233"/>
      <c r="X4" s="233"/>
      <c r="Y4" s="233"/>
      <c r="Z4" s="233"/>
      <c r="AA4" s="233"/>
      <c r="AB4" s="233"/>
      <c r="AC4" s="233"/>
      <c r="AD4" s="233"/>
      <c r="AE4" s="233"/>
      <c r="AF4" s="233"/>
      <c r="AG4" s="233"/>
      <c r="AH4" s="233"/>
      <c r="AI4" s="233"/>
      <c r="AJ4" s="233"/>
      <c r="AK4" s="234"/>
    </row>
    <row r="5" spans="2:37" ht="15" customHeight="1" thickBot="1" x14ac:dyDescent="0.3">
      <c r="D5" s="47"/>
      <c r="E5" s="47"/>
      <c r="F5" s="47"/>
      <c r="G5" s="47"/>
      <c r="J5" s="47"/>
      <c r="Q5" s="307">
        <v>76</v>
      </c>
      <c r="S5" s="244" t="str">
        <f>IFERROR(CONCATENATE(" Du ",VLOOKUP(Q3,Tableau,3,FALSE)," sur l'Autoroute ",VLOOKUP(Q3,Tableau,2,FALSE)),"")</f>
        <v/>
      </c>
      <c r="T5" s="245"/>
      <c r="U5" s="245"/>
      <c r="V5" s="245"/>
      <c r="W5" s="245"/>
      <c r="X5" s="245"/>
      <c r="Y5" s="245"/>
      <c r="Z5" s="245"/>
      <c r="AA5" s="245"/>
      <c r="AB5" s="245"/>
      <c r="AC5" s="245"/>
      <c r="AD5" s="245"/>
      <c r="AE5" s="245"/>
      <c r="AF5" s="245"/>
      <c r="AG5" s="245"/>
      <c r="AH5" s="245"/>
      <c r="AI5" s="245"/>
      <c r="AJ5" s="245"/>
      <c r="AK5" s="246"/>
    </row>
    <row r="6" spans="2:37" ht="15" customHeight="1" thickTop="1" x14ac:dyDescent="0.25">
      <c r="B6" s="67"/>
      <c r="C6" s="67"/>
      <c r="D6" s="67"/>
      <c r="E6" s="67"/>
      <c r="F6" s="67"/>
      <c r="G6" s="67"/>
      <c r="I6" s="192" t="s">
        <v>109</v>
      </c>
      <c r="J6" s="193"/>
      <c r="S6" s="244"/>
      <c r="T6" s="245"/>
      <c r="U6" s="245"/>
      <c r="V6" s="245"/>
      <c r="W6" s="245"/>
      <c r="X6" s="245"/>
      <c r="Y6" s="245"/>
      <c r="Z6" s="245"/>
      <c r="AA6" s="245"/>
      <c r="AB6" s="245"/>
      <c r="AC6" s="245"/>
      <c r="AD6" s="245"/>
      <c r="AE6" s="245"/>
      <c r="AF6" s="245"/>
      <c r="AG6" s="245"/>
      <c r="AH6" s="245"/>
      <c r="AI6" s="245"/>
      <c r="AJ6" s="245"/>
      <c r="AK6" s="246"/>
    </row>
    <row r="7" spans="2:37" ht="15" customHeight="1" thickBot="1" x14ac:dyDescent="0.3">
      <c r="I7" s="194"/>
      <c r="J7" s="195"/>
      <c r="S7" s="241" t="str">
        <f>IFERROR(CONCATENATE(" Concernant le(s) Centre(s) de ",VLOOKUP(Q3,Tableau,6,FALSE)),"")</f>
        <v/>
      </c>
      <c r="T7" s="242"/>
      <c r="U7" s="242"/>
      <c r="V7" s="242"/>
      <c r="W7" s="242"/>
      <c r="X7" s="242"/>
      <c r="Y7" s="242"/>
      <c r="Z7" s="242"/>
      <c r="AA7" s="242"/>
      <c r="AB7" s="242"/>
      <c r="AC7" s="242"/>
      <c r="AD7" s="242"/>
      <c r="AE7" s="242"/>
      <c r="AF7" s="242"/>
      <c r="AG7" s="242"/>
      <c r="AH7" s="242"/>
      <c r="AI7" s="242"/>
      <c r="AJ7" s="242"/>
      <c r="AK7" s="243"/>
    </row>
    <row r="8" spans="2:37" ht="15" customHeight="1" x14ac:dyDescent="0.25">
      <c r="S8" s="241"/>
      <c r="T8" s="242"/>
      <c r="U8" s="242"/>
      <c r="V8" s="242"/>
      <c r="W8" s="242"/>
      <c r="X8" s="242"/>
      <c r="Y8" s="242"/>
      <c r="Z8" s="242"/>
      <c r="AA8" s="242"/>
      <c r="AB8" s="242"/>
      <c r="AC8" s="242"/>
      <c r="AD8" s="242"/>
      <c r="AE8" s="242"/>
      <c r="AF8" s="242"/>
      <c r="AG8" s="242"/>
      <c r="AH8" s="242"/>
      <c r="AI8" s="242"/>
      <c r="AJ8" s="242"/>
      <c r="AK8" s="243"/>
    </row>
    <row r="9" spans="2:37" ht="15" customHeight="1" thickBot="1" x14ac:dyDescent="0.3">
      <c r="S9" s="253" t="str">
        <f>IFERROR(CONCATENATE("Entre ",VLOOKUP(Q3,Tableau,7,FALSE)," au Pr ",VLOOKUP(Q3,Tableau,4)," et ",VLOOKUP(Q3,Tableau,8,FALSE)," au Pr ",VLOOKUP(Q3,Tableau,5,FALSE)),"")</f>
        <v/>
      </c>
      <c r="T9" s="254"/>
      <c r="U9" s="254"/>
      <c r="V9" s="254"/>
      <c r="W9" s="254"/>
      <c r="X9" s="254"/>
      <c r="Y9" s="254"/>
      <c r="Z9" s="254"/>
      <c r="AA9" s="254"/>
      <c r="AB9" s="254"/>
      <c r="AC9" s="254"/>
      <c r="AD9" s="254"/>
      <c r="AE9" s="254"/>
      <c r="AF9" s="254"/>
      <c r="AG9" s="254"/>
      <c r="AH9" s="254"/>
      <c r="AI9" s="254"/>
      <c r="AJ9" s="254"/>
      <c r="AK9" s="255"/>
    </row>
    <row r="10" spans="2:37" ht="15" customHeight="1" thickBot="1" x14ac:dyDescent="0.3">
      <c r="J10" s="188" t="s">
        <v>11</v>
      </c>
      <c r="K10" s="189"/>
      <c r="S10" s="253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/>
      <c r="AJ10" s="254"/>
      <c r="AK10" s="255"/>
    </row>
    <row r="11" spans="2:37" ht="15" customHeight="1" thickBot="1" x14ac:dyDescent="0.35">
      <c r="I11" s="43"/>
      <c r="J11" s="190"/>
      <c r="K11" s="191"/>
      <c r="L11" s="43"/>
      <c r="M11" s="43"/>
      <c r="N11" s="43"/>
      <c r="O11" s="192" t="s">
        <v>108</v>
      </c>
      <c r="P11" s="193"/>
      <c r="Q11" s="43"/>
      <c r="R11" s="43"/>
      <c r="S11" s="69"/>
      <c r="T11" s="61"/>
      <c r="U11" s="45"/>
      <c r="V11" s="45"/>
      <c r="W11" s="45"/>
      <c r="X11" s="45"/>
      <c r="Y11" s="45"/>
      <c r="Z11" s="45"/>
      <c r="AA11" s="45"/>
      <c r="AB11" s="45"/>
      <c r="AC11" s="46"/>
      <c r="AD11" s="47"/>
      <c r="AE11" s="47"/>
      <c r="AF11" s="47"/>
      <c r="AG11" s="47"/>
      <c r="AH11" s="47"/>
      <c r="AI11" s="47"/>
      <c r="AJ11" s="47"/>
      <c r="AK11" s="70"/>
    </row>
    <row r="12" spans="2:37" ht="15" customHeight="1" thickBot="1" x14ac:dyDescent="0.3">
      <c r="I12" s="43"/>
      <c r="J12" s="43"/>
      <c r="K12" s="43"/>
      <c r="L12" s="43"/>
      <c r="M12" s="43"/>
      <c r="N12" s="43"/>
      <c r="O12" s="194"/>
      <c r="P12" s="195"/>
      <c r="Q12" s="43"/>
      <c r="R12" s="43"/>
      <c r="S12" s="235" t="s">
        <v>118</v>
      </c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/>
      <c r="AJ12" s="236"/>
      <c r="AK12" s="237"/>
    </row>
    <row r="13" spans="2:37" ht="15" customHeight="1" thickBot="1" x14ac:dyDescent="0.35">
      <c r="E13" s="1"/>
      <c r="F13" s="1"/>
      <c r="G13" s="1"/>
      <c r="H13" s="44"/>
      <c r="I13" s="43"/>
      <c r="J13" s="43"/>
      <c r="K13" s="43"/>
      <c r="L13" s="43"/>
      <c r="M13" s="43"/>
      <c r="P13" s="43"/>
      <c r="Q13" s="43"/>
      <c r="R13" s="43"/>
      <c r="S13" s="68"/>
      <c r="T13" s="46"/>
      <c r="U13" s="45"/>
      <c r="V13" s="45"/>
      <c r="W13" s="45"/>
      <c r="X13" s="45"/>
      <c r="Y13" s="45"/>
      <c r="Z13" s="46"/>
      <c r="AA13" s="46"/>
      <c r="AB13" s="45"/>
      <c r="AC13" s="46"/>
      <c r="AD13" s="47"/>
      <c r="AE13" s="47"/>
      <c r="AF13" s="47"/>
      <c r="AG13" s="47"/>
      <c r="AH13" s="47"/>
      <c r="AI13" s="47"/>
      <c r="AJ13" s="47"/>
      <c r="AK13" s="70"/>
    </row>
    <row r="14" spans="2:37" ht="15" customHeight="1" thickBot="1" x14ac:dyDescent="0.3">
      <c r="H14" s="43"/>
      <c r="I14" s="43"/>
      <c r="J14" s="43"/>
      <c r="K14" s="43"/>
      <c r="L14" s="43"/>
      <c r="M14" s="43"/>
      <c r="P14" s="43"/>
      <c r="Q14" s="43"/>
      <c r="R14" s="43"/>
      <c r="S14" s="71"/>
      <c r="T14" s="62"/>
      <c r="U14" s="53" t="s">
        <v>119</v>
      </c>
      <c r="V14" s="54"/>
      <c r="W14" s="53"/>
      <c r="X14" s="53"/>
      <c r="Y14" s="53"/>
      <c r="Z14" s="53"/>
      <c r="AA14" s="53"/>
      <c r="AB14" s="53"/>
      <c r="AC14" s="53"/>
      <c r="AD14" s="55"/>
      <c r="AE14" s="55"/>
      <c r="AF14" s="55"/>
      <c r="AG14" s="55"/>
      <c r="AH14" s="55"/>
      <c r="AI14" s="55"/>
      <c r="AJ14" s="55"/>
      <c r="AK14" s="72"/>
    </row>
    <row r="15" spans="2:37" ht="15" customHeight="1" thickBot="1" x14ac:dyDescent="0.3">
      <c r="H15" s="43"/>
      <c r="I15" s="43"/>
      <c r="L15" s="43"/>
      <c r="M15" s="43"/>
      <c r="N15" s="43"/>
      <c r="O15" s="43"/>
      <c r="P15" s="43"/>
      <c r="Q15" s="43"/>
      <c r="S15" s="71"/>
      <c r="T15" s="62"/>
      <c r="U15" s="53" t="s">
        <v>120</v>
      </c>
      <c r="V15" s="54"/>
      <c r="W15" s="53"/>
      <c r="X15" s="53"/>
      <c r="Y15" s="53"/>
      <c r="Z15" s="53"/>
      <c r="AA15" s="53"/>
      <c r="AB15" s="53"/>
      <c r="AC15" s="53"/>
      <c r="AD15" s="55"/>
      <c r="AE15" s="55"/>
      <c r="AF15" s="55"/>
      <c r="AG15" s="55"/>
      <c r="AH15" s="55"/>
      <c r="AI15" s="55"/>
      <c r="AJ15" s="55"/>
      <c r="AK15" s="72"/>
    </row>
    <row r="16" spans="2:37" ht="15" customHeight="1" thickBot="1" x14ac:dyDescent="0.3">
      <c r="E16" s="1"/>
      <c r="F16" s="1"/>
      <c r="G16" s="1"/>
      <c r="H16" s="43"/>
      <c r="I16" s="188" t="s">
        <v>9</v>
      </c>
      <c r="J16" s="189"/>
      <c r="L16" s="43"/>
      <c r="M16" s="43"/>
      <c r="N16" s="43"/>
      <c r="O16" s="43"/>
      <c r="P16" s="44"/>
      <c r="Q16" s="44"/>
      <c r="S16" s="73"/>
      <c r="T16" s="63"/>
      <c r="U16" s="53" t="s">
        <v>121</v>
      </c>
      <c r="V16" s="54"/>
      <c r="W16" s="53"/>
      <c r="X16" s="53"/>
      <c r="Y16" s="53"/>
      <c r="Z16" s="53"/>
      <c r="AA16" s="53"/>
      <c r="AB16" s="53"/>
      <c r="AC16" s="53"/>
      <c r="AD16" s="55"/>
      <c r="AE16" s="55"/>
      <c r="AF16" s="55"/>
      <c r="AG16" s="55"/>
      <c r="AH16" s="55"/>
      <c r="AI16" s="55"/>
      <c r="AJ16" s="55"/>
      <c r="AK16" s="72"/>
    </row>
    <row r="17" spans="5:38" ht="15" customHeight="1" thickBot="1" x14ac:dyDescent="0.3">
      <c r="E17" s="1"/>
      <c r="F17" s="1"/>
      <c r="G17" s="1"/>
      <c r="H17" s="43"/>
      <c r="I17" s="190"/>
      <c r="J17" s="191"/>
      <c r="L17" s="43"/>
      <c r="M17" s="43"/>
      <c r="N17" s="43"/>
      <c r="O17" s="43"/>
      <c r="P17" s="44"/>
      <c r="Q17" s="44"/>
      <c r="S17" s="74"/>
      <c r="T17" s="64"/>
      <c r="U17" s="56"/>
      <c r="V17" s="56"/>
      <c r="W17" s="56"/>
      <c r="X17" s="56"/>
      <c r="Y17" s="56"/>
      <c r="Z17" s="56"/>
      <c r="AA17" s="56"/>
      <c r="AB17" s="56"/>
      <c r="AC17" s="54"/>
      <c r="AD17" s="55"/>
      <c r="AE17" s="55"/>
      <c r="AF17" s="55"/>
      <c r="AG17" s="55"/>
      <c r="AH17" s="55"/>
      <c r="AI17" s="55"/>
      <c r="AJ17" s="55"/>
      <c r="AK17" s="72"/>
    </row>
    <row r="18" spans="5:38" ht="15" customHeight="1" x14ac:dyDescent="0.25">
      <c r="F18" s="1"/>
      <c r="G18" s="1"/>
      <c r="H18" s="1"/>
      <c r="I18" s="1"/>
      <c r="J18" s="1"/>
      <c r="K18" s="1"/>
      <c r="L18" s="1"/>
      <c r="M18" s="1"/>
      <c r="N18" s="1"/>
      <c r="O18" s="1"/>
      <c r="R18" s="1"/>
      <c r="S18" s="235" t="s">
        <v>122</v>
      </c>
      <c r="T18" s="236"/>
      <c r="U18" s="236"/>
      <c r="V18" s="236"/>
      <c r="W18" s="236"/>
      <c r="X18" s="236"/>
      <c r="Y18" s="236"/>
      <c r="Z18" s="236"/>
      <c r="AA18" s="236"/>
      <c r="AB18" s="236"/>
      <c r="AC18" s="236"/>
      <c r="AD18" s="236"/>
      <c r="AE18" s="236"/>
      <c r="AF18" s="236"/>
      <c r="AG18" s="236"/>
      <c r="AH18" s="236"/>
      <c r="AI18" s="236"/>
      <c r="AJ18" s="236"/>
      <c r="AK18" s="237"/>
    </row>
    <row r="19" spans="5:38" ht="15" customHeight="1" thickBot="1" x14ac:dyDescent="0.3">
      <c r="H19" s="1"/>
      <c r="I19" s="1"/>
      <c r="L19" s="1"/>
      <c r="M19" s="1"/>
      <c r="N19" s="1"/>
      <c r="O19" s="1"/>
      <c r="R19" s="1"/>
      <c r="S19" s="74"/>
      <c r="T19" s="64"/>
      <c r="U19" s="56"/>
      <c r="V19" s="56"/>
      <c r="W19" s="56"/>
      <c r="X19" s="56"/>
      <c r="Y19" s="56"/>
      <c r="Z19" s="56"/>
      <c r="AA19" s="56"/>
      <c r="AB19" s="56"/>
      <c r="AC19" s="54"/>
      <c r="AD19" s="55"/>
      <c r="AE19" s="55"/>
      <c r="AF19" s="55"/>
      <c r="AG19" s="55"/>
      <c r="AH19" s="55"/>
      <c r="AI19" s="55"/>
      <c r="AJ19" s="55"/>
      <c r="AK19" s="72"/>
    </row>
    <row r="20" spans="5:38" ht="15" customHeight="1" thickBot="1" x14ac:dyDescent="0.3">
      <c r="E20" s="1"/>
      <c r="L20" s="1"/>
      <c r="M20" s="1"/>
      <c r="N20" s="180" t="s">
        <v>110</v>
      </c>
      <c r="O20" s="181"/>
      <c r="S20" s="73"/>
      <c r="T20" s="63"/>
      <c r="U20" s="53" t="s">
        <v>123</v>
      </c>
      <c r="V20" s="57"/>
      <c r="W20" s="57"/>
      <c r="X20" s="57"/>
      <c r="Y20" s="57"/>
      <c r="Z20" s="57"/>
      <c r="AA20" s="57"/>
      <c r="AB20" s="57"/>
      <c r="AC20" s="57"/>
      <c r="AD20" s="58"/>
      <c r="AE20" s="58"/>
      <c r="AF20" s="58"/>
      <c r="AG20" s="58"/>
      <c r="AH20" s="58"/>
      <c r="AI20" s="58"/>
      <c r="AJ20" s="58"/>
      <c r="AK20" s="75"/>
    </row>
    <row r="21" spans="5:38" ht="15" customHeight="1" thickBot="1" x14ac:dyDescent="0.3">
      <c r="E21" s="1"/>
      <c r="F21" s="40"/>
      <c r="K21" s="1"/>
      <c r="L21" s="1"/>
      <c r="M21" s="1"/>
      <c r="N21" s="182"/>
      <c r="O21" s="183"/>
      <c r="S21" s="73"/>
      <c r="T21" s="63"/>
      <c r="U21" s="53" t="s">
        <v>124</v>
      </c>
      <c r="V21" s="54"/>
      <c r="W21" s="59" t="str">
        <f>IFERROR(VLOOKUP(Q3,Tableau,10,FALSE),"")</f>
        <v/>
      </c>
      <c r="X21" s="59"/>
      <c r="Y21" s="59"/>
      <c r="Z21" s="59"/>
      <c r="AA21" s="59"/>
      <c r="AB21" s="59"/>
      <c r="AC21" s="59"/>
      <c r="AD21" s="59"/>
      <c r="AE21" s="59"/>
      <c r="AF21" s="59"/>
      <c r="AG21" s="59"/>
      <c r="AH21" s="59"/>
      <c r="AI21" s="59"/>
      <c r="AJ21" s="59"/>
      <c r="AK21" s="76"/>
    </row>
    <row r="22" spans="5:38" ht="15" customHeight="1" x14ac:dyDescent="0.25">
      <c r="E22" s="1"/>
      <c r="F22" s="1"/>
      <c r="I22" s="1"/>
      <c r="J22" s="1"/>
      <c r="K22" s="1"/>
      <c r="L22" s="1"/>
      <c r="M22" s="1"/>
      <c r="R22" s="1"/>
      <c r="S22" s="74"/>
      <c r="T22" s="64"/>
      <c r="U22" s="56"/>
      <c r="V22" s="56"/>
      <c r="W22" s="56"/>
      <c r="X22" s="56"/>
      <c r="Y22" s="56"/>
      <c r="Z22" s="56"/>
      <c r="AA22" s="56"/>
      <c r="AB22" s="56"/>
      <c r="AC22" s="54"/>
      <c r="AD22" s="55"/>
      <c r="AE22" s="55"/>
      <c r="AF22" s="55"/>
      <c r="AG22" s="55"/>
      <c r="AH22" s="55"/>
      <c r="AI22" s="55"/>
      <c r="AJ22" s="55"/>
      <c r="AK22" s="72"/>
    </row>
    <row r="23" spans="5:38" ht="15" customHeight="1" thickBot="1" x14ac:dyDescent="0.3">
      <c r="E23" s="1"/>
      <c r="F23" s="1"/>
      <c r="H23" s="1"/>
      <c r="I23" s="1"/>
      <c r="J23" s="1"/>
      <c r="K23" s="1"/>
      <c r="L23" s="1"/>
      <c r="M23" s="1"/>
      <c r="P23" s="1"/>
      <c r="S23" s="235" t="s">
        <v>125</v>
      </c>
      <c r="T23" s="236"/>
      <c r="U23" s="236"/>
      <c r="V23" s="236"/>
      <c r="W23" s="236"/>
      <c r="X23" s="236"/>
      <c r="Y23" s="236"/>
      <c r="Z23" s="236"/>
      <c r="AA23" s="236"/>
      <c r="AB23" s="236"/>
      <c r="AC23" s="236"/>
      <c r="AD23" s="236"/>
      <c r="AE23" s="236"/>
      <c r="AF23" s="236"/>
      <c r="AG23" s="236"/>
      <c r="AH23" s="236"/>
      <c r="AI23" s="236"/>
      <c r="AJ23" s="236"/>
      <c r="AK23" s="237"/>
    </row>
    <row r="24" spans="5:38" ht="15" customHeight="1" thickBot="1" x14ac:dyDescent="0.3">
      <c r="E24" s="1"/>
      <c r="F24" s="1"/>
      <c r="H24" s="1"/>
      <c r="I24" s="180" t="s">
        <v>43</v>
      </c>
      <c r="J24" s="181"/>
      <c r="L24" s="1"/>
      <c r="M24" s="1"/>
      <c r="N24" s="1"/>
      <c r="O24" s="1"/>
      <c r="S24" s="77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72"/>
    </row>
    <row r="25" spans="5:38" ht="15" customHeight="1" thickBot="1" x14ac:dyDescent="0.3">
      <c r="E25" s="1"/>
      <c r="F25" s="1"/>
      <c r="G25" s="1"/>
      <c r="I25" s="182"/>
      <c r="J25" s="183"/>
      <c r="L25" s="1"/>
      <c r="M25" s="1"/>
      <c r="N25" s="1"/>
      <c r="O25" s="1"/>
      <c r="S25" s="73"/>
      <c r="T25" s="63"/>
      <c r="U25" s="52" t="str">
        <f>IFERROR(VLOOKUP(Q3,Tableau,9,FALSE),"")</f>
        <v/>
      </c>
      <c r="V25" s="47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78"/>
    </row>
    <row r="26" spans="5:38" ht="15" customHeight="1" thickBot="1" x14ac:dyDescent="0.3">
      <c r="E26" s="1"/>
      <c r="L26" s="1"/>
      <c r="M26" s="1"/>
      <c r="N26" s="1"/>
      <c r="O26" s="1"/>
      <c r="P26" s="1"/>
      <c r="S26" s="73"/>
      <c r="T26" s="63"/>
      <c r="U26" s="53" t="s">
        <v>126</v>
      </c>
      <c r="V26" s="56"/>
      <c r="W26" s="56"/>
      <c r="X26" s="56"/>
      <c r="Y26" s="56"/>
      <c r="Z26" s="56"/>
      <c r="AA26" s="56"/>
      <c r="AB26" s="56"/>
      <c r="AC26" s="54"/>
      <c r="AD26" s="55"/>
      <c r="AE26" s="55"/>
      <c r="AF26" s="55"/>
      <c r="AG26" s="55"/>
      <c r="AH26" s="55"/>
      <c r="AI26" s="55"/>
      <c r="AJ26" s="55"/>
      <c r="AK26" s="72"/>
    </row>
    <row r="27" spans="5:38" ht="15" customHeight="1" thickBot="1" x14ac:dyDescent="0.3">
      <c r="I27" s="1"/>
      <c r="L27" s="1"/>
      <c r="M27" s="1"/>
      <c r="N27" s="1"/>
      <c r="O27" s="1"/>
      <c r="P27" s="1"/>
      <c r="Q27" s="1"/>
      <c r="R27" s="1"/>
      <c r="S27" s="79"/>
      <c r="T27" s="60"/>
      <c r="U27" s="60" t="str">
        <f>IFERROR(VLOOKUP($Q$3,Tableau,13,FALSE),"")</f>
        <v/>
      </c>
      <c r="V27" s="60"/>
      <c r="W27" s="60"/>
      <c r="X27" s="60"/>
      <c r="Y27" s="60"/>
      <c r="Z27" s="60" t="str">
        <f>IFERROR(VLOOKUP(Q3,Tableau,14,FALSE),"")</f>
        <v/>
      </c>
      <c r="AA27" s="60"/>
      <c r="AB27" s="60"/>
      <c r="AC27" s="60"/>
      <c r="AD27" s="60"/>
      <c r="AE27" s="60"/>
      <c r="AF27" s="60" t="str">
        <f>IFERROR(VLOOKUP(Q3,Tableau,15,FALSE),"")</f>
        <v/>
      </c>
      <c r="AG27" s="60"/>
      <c r="AH27" s="60"/>
      <c r="AI27" s="60"/>
      <c r="AJ27" s="60"/>
      <c r="AK27" s="80"/>
    </row>
    <row r="28" spans="5:38" ht="15" customHeight="1" thickBot="1" x14ac:dyDescent="0.3">
      <c r="K28" s="1"/>
      <c r="L28" s="1"/>
      <c r="M28" s="1"/>
      <c r="N28" s="180" t="s">
        <v>45</v>
      </c>
      <c r="O28" s="181"/>
      <c r="P28" s="1"/>
      <c r="Q28" s="1"/>
      <c r="R28" s="1"/>
      <c r="S28" s="77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72"/>
    </row>
    <row r="29" spans="5:38" ht="15" customHeight="1" thickBot="1" x14ac:dyDescent="0.3">
      <c r="I29" s="180" t="s">
        <v>46</v>
      </c>
      <c r="J29" s="181"/>
      <c r="K29" s="1"/>
      <c r="L29" s="1"/>
      <c r="M29" s="1"/>
      <c r="N29" s="182"/>
      <c r="O29" s="183"/>
      <c r="P29" s="1"/>
      <c r="Q29" s="1"/>
      <c r="R29" s="1"/>
      <c r="S29" s="73"/>
      <c r="T29" s="63"/>
      <c r="U29" s="53" t="s">
        <v>127</v>
      </c>
      <c r="V29" s="56"/>
      <c r="W29" s="56"/>
      <c r="X29" s="56"/>
      <c r="Y29" s="56"/>
      <c r="Z29" s="56"/>
      <c r="AA29" s="56"/>
      <c r="AB29" s="56"/>
      <c r="AC29" s="54"/>
      <c r="AD29" s="55"/>
      <c r="AE29" s="55"/>
      <c r="AF29" s="55"/>
      <c r="AG29" s="55"/>
      <c r="AH29" s="55"/>
      <c r="AI29" s="55"/>
      <c r="AJ29" s="55"/>
      <c r="AK29" s="72"/>
    </row>
    <row r="30" spans="5:38" ht="15" customHeight="1" thickBot="1" x14ac:dyDescent="0.3">
      <c r="I30" s="182"/>
      <c r="J30" s="183"/>
      <c r="K30" s="1"/>
      <c r="L30" s="1"/>
      <c r="M30" s="1"/>
      <c r="N30" s="41"/>
      <c r="O30" s="41"/>
      <c r="P30" s="1"/>
      <c r="S30" s="79"/>
      <c r="T30" s="60"/>
      <c r="U30" s="60" t="str">
        <f>IFERROR(VLOOKUP(Q3,Tableau,16,FALSE),"")</f>
        <v/>
      </c>
      <c r="V30" s="60"/>
      <c r="W30" s="60"/>
      <c r="X30" s="60"/>
      <c r="Y30" s="60"/>
      <c r="Z30" s="60" t="str">
        <f>IFERROR(VLOOKUP(Q3,Tableau,17,FALSE),"")</f>
        <v/>
      </c>
      <c r="AA30" s="60"/>
      <c r="AB30" s="60"/>
      <c r="AC30" s="60"/>
      <c r="AD30" s="60"/>
      <c r="AE30" s="60"/>
      <c r="AF30" s="60" t="str">
        <f>IFERROR(VLOOKUP(Q3,Tableau,18,FALSE),"")</f>
        <v/>
      </c>
      <c r="AG30" s="60"/>
      <c r="AH30" s="60"/>
      <c r="AI30" s="60"/>
      <c r="AJ30" s="60"/>
      <c r="AK30" s="80"/>
    </row>
    <row r="31" spans="5:38" ht="15" customHeight="1" thickBot="1" x14ac:dyDescent="0.3">
      <c r="L31" s="1"/>
      <c r="M31" s="1"/>
      <c r="N31" s="1"/>
      <c r="O31" s="1"/>
      <c r="P31" s="1"/>
      <c r="S31" s="79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80"/>
      <c r="AL31" s="60"/>
    </row>
    <row r="32" spans="5:38" ht="15" customHeight="1" thickBot="1" x14ac:dyDescent="0.3">
      <c r="E32" s="1"/>
      <c r="L32" s="1"/>
      <c r="M32" s="1"/>
      <c r="P32" s="1"/>
      <c r="Q32" s="1"/>
      <c r="R32" s="1"/>
      <c r="S32" s="73"/>
      <c r="T32" s="63"/>
      <c r="U32" s="53" t="s">
        <v>171</v>
      </c>
      <c r="V32" s="56"/>
      <c r="W32" s="56"/>
      <c r="X32" s="56"/>
      <c r="Y32" s="56"/>
      <c r="Z32" s="56"/>
      <c r="AA32" s="56"/>
      <c r="AB32" s="56"/>
      <c r="AC32" s="54"/>
      <c r="AD32" s="55"/>
      <c r="AE32" s="55"/>
      <c r="AF32" s="55"/>
      <c r="AG32" s="55"/>
      <c r="AH32" s="55"/>
      <c r="AI32" s="55"/>
      <c r="AJ32" s="55"/>
      <c r="AK32" s="72"/>
    </row>
    <row r="33" spans="1:38" ht="15" customHeight="1" x14ac:dyDescent="0.25">
      <c r="E33" s="1"/>
      <c r="L33" s="1"/>
      <c r="M33" s="1"/>
      <c r="P33" s="1"/>
      <c r="Q33" s="1"/>
      <c r="R33" s="1"/>
      <c r="S33" s="79"/>
      <c r="T33" s="60"/>
      <c r="U33" s="60" t="str">
        <f>IFERROR(VLOOKUP($Q$3,Tableau,19,FALSE),"")</f>
        <v/>
      </c>
      <c r="V33" s="60"/>
      <c r="W33" s="60"/>
      <c r="X33" s="60"/>
      <c r="Y33" s="60" t="str">
        <f>IFERROR(VLOOKUP($Q$3,Tableau,20,FALSE),"")</f>
        <v/>
      </c>
      <c r="Z33" s="60"/>
      <c r="AA33" s="60"/>
      <c r="AB33" s="60"/>
      <c r="AC33" s="60" t="str">
        <f>IFERROR(VLOOKUP($Q$3,Tableau,21,FALSE),"")</f>
        <v/>
      </c>
      <c r="AD33" s="60"/>
      <c r="AE33" s="60"/>
      <c r="AF33" s="60"/>
      <c r="AG33" s="60" t="str">
        <f>IFERROR(VLOOKUP($Q$3,Tableau,22,FALSE),"")</f>
        <v/>
      </c>
      <c r="AH33" s="60"/>
      <c r="AI33" s="60"/>
      <c r="AJ33" s="60"/>
      <c r="AK33" s="80"/>
    </row>
    <row r="34" spans="1:38" ht="15" customHeight="1" thickBot="1" x14ac:dyDescent="0.3">
      <c r="D34" s="47"/>
      <c r="E34" s="66"/>
      <c r="H34" s="41"/>
      <c r="K34" s="40"/>
      <c r="L34" s="1"/>
      <c r="M34" s="1"/>
      <c r="N34" s="1"/>
      <c r="O34" s="1"/>
      <c r="P34" s="1"/>
      <c r="Q34" s="1"/>
      <c r="R34" s="1"/>
      <c r="S34" s="79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80"/>
    </row>
    <row r="35" spans="1:38" ht="15" customHeight="1" x14ac:dyDescent="0.25">
      <c r="E35" s="47"/>
      <c r="F35" s="66"/>
      <c r="G35" s="47"/>
      <c r="H35" s="180" t="s">
        <v>47</v>
      </c>
      <c r="I35" s="181"/>
      <c r="J35" s="40"/>
      <c r="K35" s="40"/>
      <c r="L35" s="1"/>
      <c r="M35" s="1"/>
      <c r="N35" s="1"/>
      <c r="O35" s="1"/>
      <c r="P35" s="1"/>
      <c r="Q35" s="1"/>
      <c r="R35" s="1"/>
      <c r="S35" s="74"/>
      <c r="T35" s="64"/>
      <c r="U35" s="56"/>
      <c r="V35" s="56"/>
      <c r="W35" s="56"/>
      <c r="X35" s="56"/>
      <c r="Y35" s="256" t="s">
        <v>162</v>
      </c>
      <c r="Z35" s="256"/>
      <c r="AA35" s="256"/>
      <c r="AB35" s="256"/>
      <c r="AC35" s="256"/>
      <c r="AD35" s="256"/>
      <c r="AE35" s="256"/>
      <c r="AF35" s="55"/>
      <c r="AG35" s="55"/>
      <c r="AH35" s="55"/>
      <c r="AI35" s="55"/>
      <c r="AJ35" s="55"/>
      <c r="AK35" s="72"/>
    </row>
    <row r="36" spans="1:38" ht="15" customHeight="1" thickBot="1" x14ac:dyDescent="0.3">
      <c r="E36" s="40"/>
      <c r="F36" s="66"/>
      <c r="G36" s="41"/>
      <c r="H36" s="182"/>
      <c r="I36" s="183"/>
      <c r="J36" s="66"/>
      <c r="K36" s="66"/>
      <c r="L36" s="1"/>
      <c r="M36" s="1"/>
      <c r="P36" s="1"/>
      <c r="Q36" s="1"/>
      <c r="R36" s="1"/>
      <c r="S36" s="235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6"/>
      <c r="AE36" s="236"/>
      <c r="AF36" s="236"/>
      <c r="AG36" s="236"/>
      <c r="AH36" s="236"/>
      <c r="AI36" s="236"/>
      <c r="AJ36" s="236"/>
      <c r="AK36" s="237"/>
    </row>
    <row r="37" spans="1:38" ht="15" customHeight="1" thickBot="1" x14ac:dyDescent="0.3">
      <c r="G37" s="41"/>
      <c r="J37" s="66"/>
      <c r="K37" s="66"/>
      <c r="L37" s="1"/>
      <c r="M37" s="1"/>
      <c r="P37" s="1"/>
      <c r="Q37" s="1"/>
      <c r="R37" s="1"/>
      <c r="S37" s="73"/>
      <c r="T37" s="63"/>
      <c r="U37" s="51" t="str">
        <f>IFERROR(VLOOKUP(Q3,Tableau,23,FALSE),"")</f>
        <v/>
      </c>
      <c r="V37" s="47"/>
      <c r="W37" s="51"/>
      <c r="X37" s="51"/>
      <c r="Y37" s="51"/>
      <c r="Z37" s="51"/>
      <c r="AA37" s="251" t="str">
        <f>IFERROR(VLOOKUP(Q3,Tableau,24,FALSE),"")</f>
        <v/>
      </c>
      <c r="AB37" s="251"/>
      <c r="AC37" s="251"/>
      <c r="AD37" s="251"/>
      <c r="AE37" s="251"/>
      <c r="AF37" s="251"/>
      <c r="AG37" s="55"/>
      <c r="AH37" s="55"/>
      <c r="AI37" s="55"/>
      <c r="AJ37" s="55"/>
      <c r="AK37" s="72"/>
    </row>
    <row r="38" spans="1:38" ht="15" customHeight="1" thickBot="1" x14ac:dyDescent="0.3">
      <c r="C38" s="1"/>
      <c r="G38" s="66"/>
      <c r="H38" s="66"/>
      <c r="I38" s="66"/>
      <c r="J38" s="66"/>
      <c r="K38" s="66"/>
      <c r="L38" s="1"/>
      <c r="M38" s="1"/>
      <c r="N38" s="1"/>
      <c r="O38" s="1"/>
      <c r="P38" s="1"/>
      <c r="Q38" s="1"/>
      <c r="R38" s="1"/>
      <c r="S38" s="73"/>
      <c r="T38" s="63"/>
      <c r="U38" s="51" t="str">
        <f>IFERROR(VLOOKUP(Q3,Tableau,25,FALSE),"")</f>
        <v/>
      </c>
      <c r="V38" s="47"/>
      <c r="W38" s="51"/>
      <c r="X38" s="51"/>
      <c r="Y38" s="51"/>
      <c r="Z38" s="51"/>
      <c r="AA38" s="251" t="str">
        <f>IFERROR(VLOOKUP(Q3,Tableau,26,FALSE),"")</f>
        <v/>
      </c>
      <c r="AB38" s="251"/>
      <c r="AC38" s="251"/>
      <c r="AD38" s="251"/>
      <c r="AE38" s="251"/>
      <c r="AF38" s="251"/>
      <c r="AG38" s="51"/>
      <c r="AH38" s="51"/>
      <c r="AI38" s="51"/>
      <c r="AJ38" s="51"/>
      <c r="AK38" s="78"/>
    </row>
    <row r="39" spans="1:38" s="159" customFormat="1" ht="15" customHeight="1" x14ac:dyDescent="0.25">
      <c r="C39" s="1"/>
      <c r="G39" s="66"/>
      <c r="H39" s="66"/>
      <c r="I39" s="66"/>
      <c r="J39" s="66"/>
      <c r="K39" s="66"/>
      <c r="L39" s="1"/>
      <c r="M39" s="1"/>
      <c r="N39" s="1"/>
      <c r="O39" s="1"/>
      <c r="P39" s="1"/>
      <c r="Q39" s="1"/>
      <c r="R39" s="1"/>
      <c r="S39" s="308"/>
      <c r="T39" s="63"/>
      <c r="U39" s="51"/>
      <c r="V39" s="47"/>
      <c r="W39" s="51"/>
      <c r="X39" s="51"/>
      <c r="Y39" s="51"/>
      <c r="Z39" s="51"/>
      <c r="AA39" s="158"/>
      <c r="AB39" s="158"/>
      <c r="AC39" s="158"/>
      <c r="AD39" s="158"/>
      <c r="AE39" s="158"/>
      <c r="AF39" s="158"/>
      <c r="AG39" s="51"/>
      <c r="AH39" s="51"/>
      <c r="AI39" s="51"/>
      <c r="AJ39" s="51"/>
      <c r="AK39" s="78"/>
    </row>
    <row r="40" spans="1:38" ht="15" customHeight="1" thickBot="1" x14ac:dyDescent="0.3">
      <c r="C40" s="1"/>
      <c r="F40" s="66"/>
      <c r="G40" s="66"/>
      <c r="H40" s="66"/>
      <c r="I40" s="66"/>
      <c r="J40" s="66"/>
      <c r="K40" s="66"/>
      <c r="L40" s="1"/>
      <c r="O40" s="1"/>
      <c r="P40" s="40"/>
      <c r="Q40" s="40"/>
      <c r="R40" s="1"/>
      <c r="S40" s="74"/>
      <c r="T40" s="64"/>
      <c r="U40" s="56"/>
      <c r="V40" s="56"/>
      <c r="W40" s="56"/>
      <c r="X40" s="56"/>
      <c r="Y40" s="56"/>
      <c r="Z40" s="56"/>
      <c r="AA40" s="56"/>
      <c r="AB40" s="56"/>
      <c r="AC40" s="54"/>
      <c r="AD40" s="55"/>
      <c r="AE40" s="55"/>
      <c r="AF40" s="55"/>
      <c r="AG40" s="55"/>
      <c r="AH40" s="55"/>
      <c r="AI40" s="55"/>
      <c r="AJ40" s="55"/>
      <c r="AK40" s="72"/>
    </row>
    <row r="41" spans="1:38" ht="15" customHeight="1" thickBot="1" x14ac:dyDescent="0.3">
      <c r="H41" s="180" t="s">
        <v>94</v>
      </c>
      <c r="I41" s="181"/>
      <c r="J41" s="66"/>
      <c r="K41" s="66"/>
      <c r="L41" s="1"/>
      <c r="P41" s="40"/>
      <c r="Q41" s="40"/>
      <c r="R41" s="1"/>
      <c r="S41" s="73"/>
      <c r="T41" s="63"/>
      <c r="U41" s="51" t="str">
        <f>IFERROR(CONCATENATE("Appel ",VLOOKUP(Q3,Tableau,12,FALSE)," quand il y a une fermeture de Gare ou de Barrière "),"")</f>
        <v/>
      </c>
      <c r="V41" s="47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78"/>
    </row>
    <row r="42" spans="1:38" ht="15" customHeight="1" thickBot="1" x14ac:dyDescent="0.3">
      <c r="D42" s="66"/>
      <c r="H42" s="182"/>
      <c r="I42" s="183"/>
      <c r="J42" s="40"/>
      <c r="K42" s="40"/>
      <c r="L42" s="1"/>
      <c r="M42" s="1"/>
      <c r="P42" s="1"/>
      <c r="S42" s="74"/>
      <c r="T42" s="64"/>
      <c r="U42" s="56"/>
      <c r="V42" s="56"/>
      <c r="W42" s="56"/>
      <c r="X42" s="56"/>
      <c r="Y42" s="56"/>
      <c r="Z42" s="56"/>
      <c r="AA42" s="56"/>
      <c r="AB42" s="56"/>
      <c r="AC42" s="54"/>
      <c r="AD42" s="55"/>
      <c r="AE42" s="55"/>
      <c r="AF42" s="55"/>
      <c r="AG42" s="55"/>
      <c r="AH42" s="55"/>
      <c r="AI42" s="55"/>
      <c r="AJ42" s="55"/>
      <c r="AK42" s="72"/>
    </row>
    <row r="43" spans="1:38" s="159" customFormat="1" ht="15" customHeight="1" x14ac:dyDescent="0.25">
      <c r="A43" s="172" t="s">
        <v>112</v>
      </c>
      <c r="B43" s="173"/>
      <c r="D43" s="66"/>
      <c r="E43" s="180" t="s">
        <v>92</v>
      </c>
      <c r="F43" s="181"/>
      <c r="H43" s="41"/>
      <c r="I43" s="41"/>
      <c r="J43" s="40"/>
      <c r="K43" s="40"/>
      <c r="L43" s="1"/>
      <c r="M43" s="1"/>
      <c r="N43" s="164" t="s">
        <v>116</v>
      </c>
      <c r="O43" s="165"/>
      <c r="P43" s="1"/>
      <c r="S43" s="74"/>
      <c r="T43" s="64"/>
      <c r="U43" s="56"/>
      <c r="V43" s="56"/>
      <c r="W43" s="56"/>
      <c r="X43" s="56"/>
      <c r="Y43" s="56"/>
      <c r="Z43" s="56"/>
      <c r="AA43" s="56"/>
      <c r="AB43" s="56"/>
      <c r="AC43" s="54"/>
      <c r="AD43" s="55"/>
      <c r="AE43" s="55"/>
      <c r="AF43" s="55"/>
      <c r="AG43" s="55"/>
      <c r="AH43" s="55"/>
      <c r="AI43" s="55"/>
      <c r="AJ43" s="55"/>
      <c r="AK43" s="72"/>
    </row>
    <row r="44" spans="1:38" s="159" customFormat="1" ht="15" customHeight="1" thickBot="1" x14ac:dyDescent="0.3">
      <c r="A44" s="174"/>
      <c r="B44" s="175"/>
      <c r="D44" s="66"/>
      <c r="E44" s="182"/>
      <c r="F44" s="183"/>
      <c r="H44" s="41"/>
      <c r="I44" s="41"/>
      <c r="J44" s="40"/>
      <c r="K44" s="40"/>
      <c r="L44" s="1"/>
      <c r="M44" s="1"/>
      <c r="N44" s="166"/>
      <c r="O44" s="167"/>
      <c r="P44" s="1"/>
      <c r="S44" s="74"/>
      <c r="T44" s="64"/>
      <c r="U44" s="56"/>
      <c r="V44" s="56"/>
      <c r="W44" s="56"/>
      <c r="X44" s="56"/>
      <c r="Y44" s="56"/>
      <c r="Z44" s="56"/>
      <c r="AA44" s="56"/>
      <c r="AB44" s="56"/>
      <c r="AC44" s="54"/>
      <c r="AD44" s="55"/>
      <c r="AE44" s="55"/>
      <c r="AF44" s="55"/>
      <c r="AG44" s="55"/>
      <c r="AH44" s="55"/>
      <c r="AI44" s="55"/>
      <c r="AJ44" s="55"/>
      <c r="AK44" s="72"/>
    </row>
    <row r="45" spans="1:38" ht="15" customHeight="1" x14ac:dyDescent="0.25">
      <c r="I45" s="40"/>
      <c r="J45" s="40"/>
      <c r="K45" s="40"/>
      <c r="L45" s="1"/>
      <c r="S45" s="235" t="s">
        <v>129</v>
      </c>
      <c r="T45" s="236"/>
      <c r="U45" s="236"/>
      <c r="V45" s="236"/>
      <c r="W45" s="236"/>
      <c r="X45" s="236"/>
      <c r="Y45" s="236"/>
      <c r="Z45" s="236"/>
      <c r="AA45" s="236"/>
      <c r="AB45" s="236"/>
      <c r="AC45" s="236"/>
      <c r="AD45" s="236"/>
      <c r="AE45" s="236"/>
      <c r="AF45" s="236"/>
      <c r="AG45" s="236"/>
      <c r="AH45" s="236"/>
      <c r="AI45" s="236"/>
      <c r="AJ45" s="236"/>
      <c r="AK45" s="237"/>
    </row>
    <row r="46" spans="1:38" ht="15" customHeight="1" x14ac:dyDescent="0.25">
      <c r="J46" s="66"/>
      <c r="K46" s="66"/>
      <c r="L46" s="1"/>
      <c r="S46" s="74"/>
      <c r="T46" s="64"/>
      <c r="U46" s="56"/>
      <c r="V46" s="56"/>
      <c r="W46" s="56"/>
      <c r="X46" s="56"/>
      <c r="Y46" s="56"/>
      <c r="Z46" s="56"/>
      <c r="AA46" s="56"/>
      <c r="AB46" s="56"/>
      <c r="AC46" s="54"/>
      <c r="AD46" s="55"/>
      <c r="AE46" s="55"/>
      <c r="AF46" s="55"/>
      <c r="AG46" s="55"/>
      <c r="AH46" s="55"/>
      <c r="AI46" s="55"/>
      <c r="AJ46" s="55"/>
      <c r="AK46" s="72"/>
    </row>
    <row r="47" spans="1:38" ht="15" customHeight="1" x14ac:dyDescent="0.25">
      <c r="C47" s="1"/>
      <c r="D47" s="66"/>
      <c r="E47" s="40"/>
      <c r="F47" s="40"/>
      <c r="G47" s="66"/>
      <c r="J47" s="40"/>
      <c r="K47" s="40"/>
      <c r="L47" s="1"/>
      <c r="M47" s="1"/>
      <c r="N47" s="1"/>
      <c r="O47" s="1"/>
      <c r="S47" s="248" t="str">
        <f>IFERROR(VLOOKUP(Q3,Tableau,11,FALSE),"")</f>
        <v/>
      </c>
      <c r="T47" s="249"/>
      <c r="U47" s="249"/>
      <c r="V47" s="249"/>
      <c r="W47" s="249"/>
      <c r="X47" s="249"/>
      <c r="Y47" s="249"/>
      <c r="Z47" s="249"/>
      <c r="AA47" s="249"/>
      <c r="AB47" s="249"/>
      <c r="AC47" s="249"/>
      <c r="AD47" s="249"/>
      <c r="AE47" s="249"/>
      <c r="AF47" s="249"/>
      <c r="AG47" s="249"/>
      <c r="AH47" s="249"/>
      <c r="AI47" s="249"/>
      <c r="AJ47" s="249"/>
      <c r="AK47" s="250"/>
    </row>
    <row r="48" spans="1:38" ht="15" customHeight="1" x14ac:dyDescent="0.25">
      <c r="C48" s="1"/>
      <c r="D48" s="66"/>
      <c r="E48" s="66"/>
      <c r="F48" s="66"/>
      <c r="G48" s="66"/>
      <c r="H48" s="66"/>
      <c r="I48" s="66"/>
      <c r="J48" s="40"/>
      <c r="K48" s="40"/>
      <c r="L48" s="1"/>
      <c r="M48" s="1"/>
      <c r="N48" s="1"/>
      <c r="O48" s="1"/>
      <c r="R48" s="1"/>
      <c r="S48" s="248"/>
      <c r="T48" s="249"/>
      <c r="U48" s="249"/>
      <c r="V48" s="249"/>
      <c r="W48" s="249"/>
      <c r="X48" s="249"/>
      <c r="Y48" s="249"/>
      <c r="Z48" s="249"/>
      <c r="AA48" s="249"/>
      <c r="AB48" s="249"/>
      <c r="AC48" s="249"/>
      <c r="AD48" s="249"/>
      <c r="AE48" s="249"/>
      <c r="AF48" s="249"/>
      <c r="AG48" s="249"/>
      <c r="AH48" s="249"/>
      <c r="AI48" s="249"/>
      <c r="AJ48" s="249"/>
      <c r="AK48" s="250"/>
      <c r="AL48" s="81"/>
    </row>
    <row r="49" spans="2:37" ht="15" customHeight="1" x14ac:dyDescent="0.25"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248"/>
      <c r="T49" s="249"/>
      <c r="U49" s="249"/>
      <c r="V49" s="249"/>
      <c r="W49" s="249"/>
      <c r="X49" s="249"/>
      <c r="Y49" s="249"/>
      <c r="Z49" s="249"/>
      <c r="AA49" s="249"/>
      <c r="AB49" s="249"/>
      <c r="AC49" s="249"/>
      <c r="AD49" s="249"/>
      <c r="AE49" s="249"/>
      <c r="AF49" s="249"/>
      <c r="AG49" s="249"/>
      <c r="AH49" s="249"/>
      <c r="AI49" s="249"/>
      <c r="AJ49" s="249"/>
      <c r="AK49" s="250"/>
    </row>
    <row r="50" spans="2:37" ht="15" customHeight="1" thickBot="1" x14ac:dyDescent="0.3">
      <c r="E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74"/>
      <c r="T50" s="154" t="str">
        <f>IFERROR(VLOOKUP($Q$3,Tableau,27,FALSE),"")</f>
        <v/>
      </c>
      <c r="U50" s="81"/>
      <c r="V50" s="81"/>
      <c r="W50" s="81"/>
      <c r="X50" s="81"/>
      <c r="Y50" s="81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70"/>
    </row>
    <row r="51" spans="2:37" ht="15" customHeight="1" x14ac:dyDescent="0.25">
      <c r="C51" s="180" t="s">
        <v>91</v>
      </c>
      <c r="D51" s="181"/>
      <c r="E51" s="1"/>
      <c r="F51" s="180" t="s">
        <v>111</v>
      </c>
      <c r="G51" s="181"/>
      <c r="I51" s="1"/>
      <c r="J51" s="1"/>
      <c r="K51" s="1"/>
      <c r="L51" s="168" t="s">
        <v>48</v>
      </c>
      <c r="M51" s="169"/>
      <c r="N51" s="1"/>
      <c r="O51" s="164" t="s">
        <v>100</v>
      </c>
      <c r="P51" s="165"/>
      <c r="Q51" s="1"/>
      <c r="R51" s="1"/>
      <c r="S51" s="82"/>
      <c r="T51" s="151" t="s">
        <v>283</v>
      </c>
      <c r="AA51" s="81"/>
      <c r="AD51" s="47"/>
      <c r="AE51" s="257" t="str">
        <f>HYPERLINK("Magecs V2.1.xlsm#'"&amp;T50&amp;"'!$A$1",T50)</f>
        <v/>
      </c>
      <c r="AF51" s="258"/>
      <c r="AG51" s="258"/>
      <c r="AH51" s="258"/>
      <c r="AI51" s="258"/>
      <c r="AJ51" s="258"/>
      <c r="AK51" s="259"/>
    </row>
    <row r="52" spans="2:37" ht="15" customHeight="1" thickBot="1" x14ac:dyDescent="0.3">
      <c r="C52" s="182"/>
      <c r="D52" s="183"/>
      <c r="E52" s="1"/>
      <c r="F52" s="182"/>
      <c r="G52" s="183"/>
      <c r="L52" s="170"/>
      <c r="M52" s="171"/>
      <c r="O52" s="166"/>
      <c r="P52" s="167"/>
      <c r="S52" s="74"/>
      <c r="T52" s="64"/>
      <c r="U52" s="88"/>
      <c r="V52" s="47"/>
      <c r="W52" s="89"/>
      <c r="X52" s="56"/>
      <c r="Y52" s="95"/>
      <c r="Z52" s="56"/>
      <c r="AA52" s="88"/>
      <c r="AB52" s="56"/>
      <c r="AC52" s="85"/>
      <c r="AD52" s="55"/>
      <c r="AE52" s="55"/>
      <c r="AF52" s="55"/>
      <c r="AG52" s="55"/>
      <c r="AH52" s="55"/>
      <c r="AI52" s="55"/>
      <c r="AJ52" s="55"/>
      <c r="AK52" s="72"/>
    </row>
    <row r="53" spans="2:37" ht="15" customHeight="1" x14ac:dyDescent="0.25">
      <c r="I53" s="1"/>
      <c r="J53" s="1"/>
      <c r="M53" s="1"/>
      <c r="S53" s="74"/>
      <c r="T53" s="64"/>
      <c r="U53" s="56"/>
      <c r="V53" s="56"/>
      <c r="W53" s="56"/>
      <c r="X53" s="56"/>
      <c r="Y53" s="56"/>
      <c r="Z53" s="56"/>
      <c r="AA53" s="56"/>
      <c r="AB53" s="56"/>
      <c r="AC53" s="54"/>
      <c r="AD53" s="55"/>
      <c r="AE53" s="55"/>
      <c r="AF53" s="55"/>
      <c r="AG53" s="55"/>
      <c r="AH53" s="55"/>
      <c r="AI53" s="55"/>
      <c r="AJ53" s="55"/>
      <c r="AK53" s="72"/>
    </row>
    <row r="54" spans="2:37" ht="15" customHeight="1" thickBot="1" x14ac:dyDescent="0.3">
      <c r="I54" s="1"/>
      <c r="J54" s="1"/>
      <c r="S54" s="91"/>
      <c r="T54" s="92"/>
      <c r="U54" s="92"/>
      <c r="V54" s="92"/>
      <c r="W54" s="92"/>
      <c r="X54" s="92"/>
      <c r="Y54" s="92"/>
      <c r="Z54" s="92"/>
      <c r="AA54" s="92"/>
      <c r="AB54" s="92"/>
      <c r="AC54" s="92"/>
      <c r="AD54" s="92"/>
      <c r="AE54" s="92"/>
      <c r="AF54" s="92"/>
      <c r="AG54" s="92"/>
      <c r="AH54" s="92"/>
      <c r="AI54" s="92"/>
      <c r="AJ54" s="92"/>
      <c r="AK54" s="93"/>
    </row>
    <row r="55" spans="2:37" ht="15" customHeight="1" thickTop="1" x14ac:dyDescent="0.25">
      <c r="B55" s="1"/>
      <c r="C55" s="1"/>
      <c r="D55" s="1"/>
      <c r="H55" s="1"/>
      <c r="I55" s="1"/>
      <c r="J55" s="1"/>
      <c r="K55" s="1"/>
      <c r="L55" s="180" t="s">
        <v>49</v>
      </c>
      <c r="M55" s="181"/>
    </row>
    <row r="56" spans="2:37" ht="15" customHeight="1" thickBot="1" x14ac:dyDescent="0.3">
      <c r="D56" s="1"/>
      <c r="I56" s="1"/>
      <c r="J56" s="1"/>
      <c r="K56" s="1"/>
      <c r="L56" s="182"/>
      <c r="M56" s="183"/>
    </row>
    <row r="57" spans="2:37" ht="15" customHeight="1" x14ac:dyDescent="0.25">
      <c r="E57" s="1"/>
      <c r="F57" s="1"/>
      <c r="I57" s="1"/>
      <c r="J57" s="1"/>
    </row>
    <row r="58" spans="2:37" ht="15" customHeight="1" x14ac:dyDescent="0.25">
      <c r="I58" s="1"/>
      <c r="J58" s="1"/>
    </row>
    <row r="59" spans="2:37" ht="15" customHeight="1" thickBot="1" x14ac:dyDescent="0.3">
      <c r="I59" s="1"/>
      <c r="J59" s="1"/>
      <c r="K59" s="1"/>
      <c r="L59" s="1"/>
    </row>
    <row r="60" spans="2:37" ht="15" customHeight="1" x14ac:dyDescent="0.25">
      <c r="H60" s="205" t="s">
        <v>138</v>
      </c>
      <c r="I60" s="206"/>
      <c r="L60" s="1"/>
      <c r="M60" s="1"/>
    </row>
    <row r="61" spans="2:37" ht="15" customHeight="1" thickBot="1" x14ac:dyDescent="0.3">
      <c r="H61" s="207"/>
      <c r="I61" s="208"/>
      <c r="L61" s="1"/>
      <c r="M61" s="1"/>
      <c r="N61" s="1"/>
    </row>
    <row r="62" spans="2:37" ht="15" customHeight="1" x14ac:dyDescent="0.25">
      <c r="L62" s="1"/>
      <c r="M62" s="1"/>
      <c r="N62" s="1"/>
      <c r="O62" s="1"/>
    </row>
    <row r="63" spans="2:37" ht="15" customHeight="1" x14ac:dyDescent="0.25">
      <c r="M63" s="1"/>
      <c r="N63" s="1"/>
      <c r="O63" s="1"/>
    </row>
    <row r="64" spans="2:37" ht="15" customHeight="1" x14ac:dyDescent="0.25"/>
  </sheetData>
  <sheetProtection formatCells="0" formatColumns="0" formatRows="0" insertColumns="0" insertRows="0" insertHyperlinks="0" deleteColumns="0" deleteRows="0" sort="0" autoFilter="0" pivotTables="0"/>
  <mergeCells count="34">
    <mergeCell ref="Y35:AE35"/>
    <mergeCell ref="N28:O29"/>
    <mergeCell ref="I29:J30"/>
    <mergeCell ref="C51:D52"/>
    <mergeCell ref="A43:B44"/>
    <mergeCell ref="F51:G52"/>
    <mergeCell ref="AE51:AK51"/>
    <mergeCell ref="L55:M56"/>
    <mergeCell ref="H60:I61"/>
    <mergeCell ref="L51:M52"/>
    <mergeCell ref="J10:K11"/>
    <mergeCell ref="I6:J7"/>
    <mergeCell ref="I24:J25"/>
    <mergeCell ref="O3:P3"/>
    <mergeCell ref="S3:AK4"/>
    <mergeCell ref="S5:AK6"/>
    <mergeCell ref="S7:AK8"/>
    <mergeCell ref="S9:AK10"/>
    <mergeCell ref="S12:AK12"/>
    <mergeCell ref="H41:I42"/>
    <mergeCell ref="E43:F44"/>
    <mergeCell ref="O51:P52"/>
    <mergeCell ref="H35:I36"/>
    <mergeCell ref="N43:O44"/>
    <mergeCell ref="O11:P12"/>
    <mergeCell ref="I16:J17"/>
    <mergeCell ref="S47:AK49"/>
    <mergeCell ref="S18:AK18"/>
    <mergeCell ref="S23:AK23"/>
    <mergeCell ref="S36:AK36"/>
    <mergeCell ref="AA37:AF37"/>
    <mergeCell ref="AA38:AF38"/>
    <mergeCell ref="S45:AK45"/>
    <mergeCell ref="N20:O21"/>
  </mergeCells>
  <conditionalFormatting sqref="S14:S16 S20:S21 S25:S26 S29 S37:S39 S41">
    <cfRule type="cellIs" dxfId="86" priority="115" operator="equal">
      <formula>"X"</formula>
    </cfRule>
  </conditionalFormatting>
  <conditionalFormatting sqref="U14">
    <cfRule type="expression" dxfId="85" priority="114">
      <formula>$S$14="X"</formula>
    </cfRule>
  </conditionalFormatting>
  <conditionalFormatting sqref="U15">
    <cfRule type="expression" dxfId="84" priority="113">
      <formula>$S$15="X"</formula>
    </cfRule>
  </conditionalFormatting>
  <conditionalFormatting sqref="U16">
    <cfRule type="expression" dxfId="83" priority="112">
      <formula>$S$16="X"</formula>
    </cfRule>
  </conditionalFormatting>
  <conditionalFormatting sqref="U20">
    <cfRule type="expression" dxfId="82" priority="111">
      <formula>$S$20="X"</formula>
    </cfRule>
  </conditionalFormatting>
  <conditionalFormatting sqref="U21 W21">
    <cfRule type="expression" dxfId="81" priority="109">
      <formula>$S$21="X"</formula>
    </cfRule>
  </conditionalFormatting>
  <conditionalFormatting sqref="U25">
    <cfRule type="expression" dxfId="80" priority="108">
      <formula>$S$25="X"</formula>
    </cfRule>
  </conditionalFormatting>
  <conditionalFormatting sqref="U37 AA37:AF37">
    <cfRule type="expression" dxfId="79" priority="105">
      <formula>$S$37="X"</formula>
    </cfRule>
  </conditionalFormatting>
  <conditionalFormatting sqref="U38:U39 AA38:AF39">
    <cfRule type="expression" dxfId="78" priority="104">
      <formula>$S$38="X"</formula>
    </cfRule>
  </conditionalFormatting>
  <conditionalFormatting sqref="U27 Z27 AF27">
    <cfRule type="expression" dxfId="77" priority="103">
      <formula>$S$26="X"</formula>
    </cfRule>
  </conditionalFormatting>
  <conditionalFormatting sqref="U41">
    <cfRule type="expression" dxfId="76" priority="101">
      <formula>$S$41="X"</formula>
    </cfRule>
  </conditionalFormatting>
  <conditionalFormatting sqref="J10:K11">
    <cfRule type="expression" dxfId="75" priority="81">
      <formula>$U$30="Neuillé Pont Pierre"</formula>
    </cfRule>
    <cfRule type="expression" dxfId="74" priority="88">
      <formula>$Z$30="Neuillé Pont Pierre"</formula>
    </cfRule>
    <cfRule type="expression" dxfId="73" priority="100">
      <formula>$U$27="Neuillé Pont Pierre"</formula>
    </cfRule>
  </conditionalFormatting>
  <conditionalFormatting sqref="O11:P12">
    <cfRule type="expression" dxfId="72" priority="75">
      <formula>$AF$30="Barrière de Monnaie"</formula>
    </cfRule>
    <cfRule type="expression" dxfId="71" priority="80">
      <formula>$Z$30="Barrière de Monnaie"</formula>
    </cfRule>
    <cfRule type="expression" dxfId="70" priority="87">
      <formula>$U$30="Barrière de Monnaie"</formula>
    </cfRule>
    <cfRule type="expression" dxfId="69" priority="98">
      <formula>$Z$27="Barrière de Monnaie"</formula>
    </cfRule>
  </conditionalFormatting>
  <conditionalFormatting sqref="I6:J7">
    <cfRule type="expression" dxfId="68" priority="96">
      <formula>$U$30="Barrière de St Christophe"</formula>
    </cfRule>
  </conditionalFormatting>
  <conditionalFormatting sqref="I16:J17">
    <cfRule type="expression" dxfId="67" priority="76">
      <formula>$U$30="Tours Nord"</formula>
    </cfRule>
    <cfRule type="expression" dxfId="66" priority="82">
      <formula>$Z$27="Tours Nord"</formula>
    </cfRule>
    <cfRule type="expression" dxfId="65" priority="89">
      <formula>$U$33="Tours Nord"</formula>
    </cfRule>
    <cfRule type="expression" dxfId="64" priority="95">
      <formula>$U$27="Tours Nord"</formula>
    </cfRule>
  </conditionalFormatting>
  <conditionalFormatting sqref="N20:O21">
    <cfRule type="expression" dxfId="63" priority="48">
      <formula>$AC$33="Ste Radegonde"</formula>
    </cfRule>
    <cfRule type="expression" dxfId="62" priority="53">
      <formula>$Z$30="Ste Radegonde"</formula>
    </cfRule>
    <cfRule type="expression" dxfId="61" priority="70">
      <formula>$AG$33="Ste Radegonde"</formula>
    </cfRule>
    <cfRule type="expression" dxfId="60" priority="86">
      <formula>$U$33="Ste Radegonde"</formula>
    </cfRule>
    <cfRule type="expression" dxfId="59" priority="94">
      <formula>$Y$33="Ste Radegonde"</formula>
    </cfRule>
  </conditionalFormatting>
  <conditionalFormatting sqref="I24:J25">
    <cfRule type="expression" dxfId="58" priority="54">
      <formula>$U$30="Tours Centre"</formula>
    </cfRule>
    <cfRule type="expression" dxfId="57" priority="79">
      <formula>$U$33="Tours Centre"</formula>
    </cfRule>
    <cfRule type="expression" dxfId="56" priority="85">
      <formula>$AC$33="Tours Centre"</formula>
    </cfRule>
    <cfRule type="expression" dxfId="55" priority="93">
      <formula>$Y$33="Tours Centre"</formula>
    </cfRule>
  </conditionalFormatting>
  <conditionalFormatting sqref="N28:O29">
    <cfRule type="expression" dxfId="54" priority="74">
      <formula>$U$33="St Avertin"</formula>
    </cfRule>
    <cfRule type="expression" dxfId="53" priority="78">
      <formula>$Y$33="St Avertin"</formula>
    </cfRule>
    <cfRule type="expression" dxfId="52" priority="84">
      <formula>$AC$33="St Avertin"</formula>
    </cfRule>
    <cfRule type="expression" dxfId="51" priority="92">
      <formula>$AG$33="St Avertin"</formula>
    </cfRule>
  </conditionalFormatting>
  <conditionalFormatting sqref="I29:J30">
    <cfRule type="expression" dxfId="50" priority="40">
      <formula>$AC$33="Chambray"</formula>
    </cfRule>
    <cfRule type="expression" dxfId="49" priority="60">
      <formula>$Y$33="Chambray"</formula>
    </cfRule>
    <cfRule type="expression" dxfId="48" priority="69">
      <formula>$U$33="Chambray"</formula>
    </cfRule>
    <cfRule type="expression" dxfId="47" priority="73">
      <formula>$Z$27="Chambray"</formula>
    </cfRule>
    <cfRule type="expression" dxfId="46" priority="83">
      <formula>$U$27="Chambray"</formula>
    </cfRule>
  </conditionalFormatting>
  <conditionalFormatting sqref="H35:I36">
    <cfRule type="expression" dxfId="45" priority="15">
      <formula>$AC$33="La Thibaudière"</formula>
    </cfRule>
    <cfRule type="expression" dxfId="44" priority="28">
      <formula>$U$27="La Thibaudière"</formula>
    </cfRule>
    <cfRule type="expression" dxfId="43" priority="41">
      <formula>$Y$33="La Thibaudière"</formula>
    </cfRule>
    <cfRule type="expression" dxfId="42" priority="59">
      <formula>$U$33="La Thibaudière"</formula>
    </cfRule>
    <cfRule type="expression" dxfId="41" priority="68">
      <formula>$Z$27="La Thibaudière"</formula>
    </cfRule>
    <cfRule type="expression" dxfId="40" priority="72">
      <formula>$AF$27="La Thibaudière"</formula>
    </cfRule>
    <cfRule type="expression" dxfId="39" priority="77">
      <formula>$Z$30="La Thibaudière"</formula>
    </cfRule>
  </conditionalFormatting>
  <conditionalFormatting sqref="H41:I44">
    <cfRule type="expression" dxfId="38" priority="52">
      <formula>$U$27="Candé"</formula>
    </cfRule>
    <cfRule type="expression" dxfId="37" priority="58">
      <formula>$Z$27="Candé"</formula>
    </cfRule>
    <cfRule type="expression" dxfId="36" priority="67">
      <formula>$AF$27="Candé"</formula>
    </cfRule>
    <cfRule type="expression" dxfId="35" priority="71">
      <formula>$U$30="Candé"</formula>
    </cfRule>
  </conditionalFormatting>
  <conditionalFormatting sqref="L51:M52">
    <cfRule type="expression" dxfId="34" priority="14">
      <formula>$Z$30="Barrière de Veigné"</formula>
    </cfRule>
    <cfRule type="expression" dxfId="33" priority="43">
      <formula>$U$27="Barrière de Veigné"</formula>
    </cfRule>
    <cfRule type="expression" dxfId="32" priority="51">
      <formula>$Z$27="Barrière de Veigné"</formula>
    </cfRule>
    <cfRule type="expression" dxfId="31" priority="57">
      <formula>$AF$27="Barrière de Veigné"</formula>
    </cfRule>
    <cfRule type="expression" dxfId="30" priority="66">
      <formula>$U$30="Barrière de Veigné"</formula>
    </cfRule>
  </conditionalFormatting>
  <conditionalFormatting sqref="L55:M56">
    <cfRule type="expression" dxfId="29" priority="13">
      <formula>$Z$27="Monts Sorigny"</formula>
    </cfRule>
    <cfRule type="expression" dxfId="28" priority="47">
      <formula>$U$27="Monts Sorigny"</formula>
    </cfRule>
    <cfRule type="expression" dxfId="27" priority="50">
      <formula>$AF$27="Monts Sorigny"</formula>
    </cfRule>
    <cfRule type="expression" dxfId="26" priority="56">
      <formula>$U$30="Monts Sorigny"</formula>
    </cfRule>
    <cfRule type="expression" dxfId="25" priority="65">
      <formula>$Z$30="Monts Sorigny"</formula>
    </cfRule>
  </conditionalFormatting>
  <conditionalFormatting sqref="H60:I61">
    <cfRule type="expression" dxfId="24" priority="26">
      <formula>$U$27="Barrière de Sorigny"</formula>
    </cfRule>
    <cfRule type="expression" dxfId="23" priority="46">
      <formula>$Z$27="Barrière de Sorigny"</formula>
    </cfRule>
    <cfRule type="expression" dxfId="22" priority="49">
      <formula>$U$30="Barrière de Sorigny"</formula>
    </cfRule>
  </conditionalFormatting>
  <conditionalFormatting sqref="AK34 AA51 S51 T50">
    <cfRule type="expression" dxfId="21" priority="193">
      <formula>$Q$3=0</formula>
    </cfRule>
  </conditionalFormatting>
  <conditionalFormatting sqref="Q3">
    <cfRule type="cellIs" dxfId="20" priority="44" operator="equal">
      <formula>0</formula>
    </cfRule>
  </conditionalFormatting>
  <conditionalFormatting sqref="F51:G52">
    <cfRule type="expression" dxfId="19" priority="23">
      <formula>$Y$33="Druye"</formula>
    </cfRule>
    <cfRule type="expression" dxfId="18" priority="42">
      <formula>$U$33="Druye"</formula>
    </cfRule>
  </conditionalFormatting>
  <conditionalFormatting sqref="S32">
    <cfRule type="cellIs" dxfId="17" priority="39" operator="equal">
      <formula>"X"</formula>
    </cfRule>
  </conditionalFormatting>
  <conditionalFormatting sqref="S3:AK49 S52:AK54 AA51 AD51:AE51 Z50:AK50 S50:T50 S51">
    <cfRule type="cellIs" dxfId="1" priority="31" operator="equal">
      <formula>0</formula>
    </cfRule>
  </conditionalFormatting>
  <conditionalFormatting sqref="U33 Y33 AC33 AG33">
    <cfRule type="expression" dxfId="16" priority="30">
      <formula>$S$32="X"</formula>
    </cfRule>
  </conditionalFormatting>
  <conditionalFormatting sqref="A43:B44">
    <cfRule type="expression" dxfId="15" priority="17">
      <formula>$U$30="Barrière de Restigné"</formula>
    </cfRule>
    <cfRule type="expression" dxfId="14" priority="25">
      <formula>$U$27="Barrière de Restigné"</formula>
    </cfRule>
  </conditionalFormatting>
  <conditionalFormatting sqref="E43:F44">
    <cfRule type="expression" dxfId="13" priority="19">
      <formula>$Y$33="Villandry"</formula>
    </cfRule>
    <cfRule type="expression" dxfId="12" priority="24">
      <formula>$U$33="Villandry"</formula>
    </cfRule>
  </conditionalFormatting>
  <conditionalFormatting sqref="C51:D52">
    <cfRule type="expression" dxfId="11" priority="18">
      <formula>$AC$33="Langeais"</formula>
    </cfRule>
    <cfRule type="expression" dxfId="10" priority="20">
      <formula>$Y$33="Langeais"</formula>
    </cfRule>
    <cfRule type="expression" dxfId="9" priority="21">
      <formula>$U$33="Langeais"</formula>
    </cfRule>
  </conditionalFormatting>
  <conditionalFormatting sqref="N43:O44">
    <cfRule type="expression" dxfId="8" priority="7">
      <formula>$U$27="Loches (Esvres)"</formula>
    </cfRule>
  </conditionalFormatting>
  <conditionalFormatting sqref="O51:P52">
    <cfRule type="expression" dxfId="7" priority="6">
      <formula>$Z$27="Bléré"</formula>
    </cfRule>
  </conditionalFormatting>
  <conditionalFormatting sqref="U52">
    <cfRule type="expression" dxfId="6" priority="195">
      <formula>$T$50="Voir Echangeur de la Croix de Veigné A10 S2 / A10 S2 - A85 S2"</formula>
    </cfRule>
  </conditionalFormatting>
  <conditionalFormatting sqref="W52">
    <cfRule type="expression" dxfId="5" priority="196">
      <formula>$T$50="Voir Echangeur de la Croix de Veigné A10 S1 / A10 S1 - A85"</formula>
    </cfRule>
  </conditionalFormatting>
  <conditionalFormatting sqref="Y52">
    <cfRule type="expression" dxfId="4" priority="203">
      <formula>$T$50="Voir Echangeur de la Croix de Veigné A85 S2 / A85 S2 - A10 S2"</formula>
    </cfRule>
  </conditionalFormatting>
  <conditionalFormatting sqref="AA52">
    <cfRule type="expression" dxfId="3" priority="204">
      <formula>$T$50="Voir Echangeur de la Croix de Veigné A85 S1 / A10 S2 - A10 S1"</formula>
    </cfRule>
  </conditionalFormatting>
  <conditionalFormatting sqref="AC52">
    <cfRule type="expression" dxfId="2" priority="205">
      <formula>$T$50="Voir Echangeur de la Croix de Veigné A85 S2 / A10 S2"</formula>
    </cfRule>
  </conditionalFormatting>
  <conditionalFormatting sqref="S3:AK54">
    <cfRule type="expression" dxfId="0" priority="1">
      <formula>$Q$3=""</formula>
    </cfRule>
  </conditionalFormatting>
  <dataValidations count="1">
    <dataValidation type="list" allowBlank="1" showInputMessage="1" showErrorMessage="1" sqref="T50:Y50">
      <formula1>Echangeur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00FF"/>
  </sheetPr>
  <dimension ref="A2:AK62"/>
  <sheetViews>
    <sheetView showGridLines="0" zoomScale="70" zoomScaleNormal="70" workbookViewId="0">
      <selection activeCell="Q4" sqref="Q4"/>
    </sheetView>
  </sheetViews>
  <sheetFormatPr baseColWidth="10" defaultRowHeight="15" x14ac:dyDescent="0.25"/>
  <cols>
    <col min="19" max="37" width="5.7109375" customWidth="1"/>
  </cols>
  <sheetData>
    <row r="2" spans="1:37" ht="15.75" thickBot="1" x14ac:dyDescent="0.3">
      <c r="H2" s="96"/>
      <c r="I2" s="1"/>
      <c r="J2" s="1"/>
      <c r="K2" s="1"/>
      <c r="L2" s="1"/>
      <c r="M2" s="1"/>
      <c r="N2" s="1"/>
      <c r="O2" s="1"/>
    </row>
    <row r="3" spans="1:37" ht="15.75" thickTop="1" x14ac:dyDescent="0.25">
      <c r="I3" s="1"/>
      <c r="J3" s="1"/>
      <c r="L3" s="96"/>
      <c r="M3" s="1"/>
      <c r="N3" s="1"/>
      <c r="O3" s="1"/>
      <c r="S3" s="229" t="s">
        <v>128</v>
      </c>
      <c r="T3" s="230"/>
      <c r="U3" s="230"/>
      <c r="V3" s="230"/>
      <c r="W3" s="230"/>
      <c r="X3" s="230"/>
      <c r="Y3" s="230"/>
      <c r="Z3" s="230"/>
      <c r="AA3" s="230"/>
      <c r="AB3" s="230"/>
      <c r="AC3" s="230"/>
      <c r="AD3" s="230"/>
      <c r="AE3" s="230"/>
      <c r="AF3" s="230"/>
      <c r="AG3" s="230"/>
      <c r="AH3" s="230"/>
      <c r="AI3" s="230"/>
      <c r="AJ3" s="230"/>
      <c r="AK3" s="231"/>
    </row>
    <row r="4" spans="1:37" ht="16.5" thickBot="1" x14ac:dyDescent="0.3">
      <c r="F4" s="96"/>
      <c r="G4" s="96"/>
      <c r="H4" s="96"/>
      <c r="I4" s="1"/>
      <c r="J4" s="1"/>
      <c r="L4" s="96"/>
      <c r="M4" s="1"/>
      <c r="N4" s="1"/>
      <c r="O4" s="1"/>
      <c r="Q4" s="102"/>
      <c r="S4" s="232"/>
      <c r="T4" s="233"/>
      <c r="U4" s="233"/>
      <c r="V4" s="233"/>
      <c r="W4" s="233"/>
      <c r="X4" s="233"/>
      <c r="Y4" s="233"/>
      <c r="Z4" s="233"/>
      <c r="AA4" s="233"/>
      <c r="AB4" s="233"/>
      <c r="AC4" s="233"/>
      <c r="AD4" s="233"/>
      <c r="AE4" s="233"/>
      <c r="AF4" s="233"/>
      <c r="AG4" s="233"/>
      <c r="AH4" s="233"/>
      <c r="AI4" s="233"/>
      <c r="AJ4" s="233"/>
      <c r="AK4" s="234"/>
    </row>
    <row r="5" spans="1:37" ht="15.75" thickTop="1" x14ac:dyDescent="0.25">
      <c r="B5" s="99"/>
      <c r="C5" s="99"/>
      <c r="D5" s="99"/>
      <c r="E5" s="99"/>
      <c r="F5" s="99"/>
      <c r="G5" s="99"/>
      <c r="H5" s="96"/>
      <c r="I5" s="1"/>
      <c r="J5" s="1"/>
      <c r="L5" s="96"/>
      <c r="M5" s="1"/>
      <c r="N5" s="1"/>
      <c r="O5" s="1"/>
      <c r="P5" s="1"/>
      <c r="S5" s="244" t="str">
        <f>IFERROR(CONCATENATE(" Du ",VLOOKUP($Q$4,Tableau,3,FALSE)," sur l'Autoroute ",VLOOKUP($Q$4,Tableau,2,FALSE)),"")</f>
        <v/>
      </c>
      <c r="T5" s="245"/>
      <c r="U5" s="245"/>
      <c r="V5" s="245"/>
      <c r="W5" s="245"/>
      <c r="X5" s="245"/>
      <c r="Y5" s="245"/>
      <c r="Z5" s="245"/>
      <c r="AA5" s="245"/>
      <c r="AB5" s="245"/>
      <c r="AC5" s="245"/>
      <c r="AD5" s="245"/>
      <c r="AE5" s="245"/>
      <c r="AF5" s="245"/>
      <c r="AG5" s="245"/>
      <c r="AH5" s="245"/>
      <c r="AI5" s="245"/>
      <c r="AJ5" s="245"/>
      <c r="AK5" s="246"/>
    </row>
    <row r="6" spans="1:37" ht="15.75" thickBot="1" x14ac:dyDescent="0.3">
      <c r="F6" s="96"/>
      <c r="G6" s="96"/>
      <c r="H6" s="96"/>
      <c r="I6" s="1"/>
      <c r="J6" s="1"/>
      <c r="O6" s="1"/>
      <c r="P6" s="1"/>
      <c r="S6" s="244"/>
      <c r="T6" s="245"/>
      <c r="U6" s="245"/>
      <c r="V6" s="245"/>
      <c r="W6" s="245"/>
      <c r="X6" s="245"/>
      <c r="Y6" s="245"/>
      <c r="Z6" s="245"/>
      <c r="AA6" s="245"/>
      <c r="AB6" s="245"/>
      <c r="AC6" s="245"/>
      <c r="AD6" s="245"/>
      <c r="AE6" s="245"/>
      <c r="AF6" s="245"/>
      <c r="AG6" s="245"/>
      <c r="AH6" s="245"/>
      <c r="AI6" s="245"/>
      <c r="AJ6" s="245"/>
      <c r="AK6" s="246"/>
    </row>
    <row r="7" spans="1:37" ht="15" customHeight="1" thickTop="1" x14ac:dyDescent="0.25">
      <c r="F7" s="96"/>
      <c r="G7" s="96"/>
      <c r="H7" s="96"/>
      <c r="I7" s="1"/>
      <c r="J7" s="1"/>
      <c r="L7" s="260" t="s">
        <v>49</v>
      </c>
      <c r="M7" s="261"/>
      <c r="N7" s="262"/>
      <c r="O7" s="1"/>
      <c r="P7" s="1"/>
      <c r="S7" s="266" t="str">
        <f>IFERROR(CONCATENATE("Concernant le(s) Centre(s) de ",VLOOKUP($Q$4,Tableau,6,FALSE)),"")</f>
        <v/>
      </c>
      <c r="T7" s="267"/>
      <c r="U7" s="267"/>
      <c r="V7" s="267"/>
      <c r="W7" s="267"/>
      <c r="X7" s="267"/>
      <c r="Y7" s="267"/>
      <c r="Z7" s="267"/>
      <c r="AA7" s="267"/>
      <c r="AB7" s="267"/>
      <c r="AC7" s="267"/>
      <c r="AD7" s="267"/>
      <c r="AE7" s="267"/>
      <c r="AF7" s="267"/>
      <c r="AG7" s="267"/>
      <c r="AH7" s="267"/>
      <c r="AI7" s="267"/>
      <c r="AJ7" s="267"/>
      <c r="AK7" s="268"/>
    </row>
    <row r="8" spans="1:37" ht="15" customHeight="1" thickBot="1" x14ac:dyDescent="0.3">
      <c r="A8" s="96"/>
      <c r="B8" s="96"/>
      <c r="C8" s="96"/>
      <c r="D8" s="96"/>
      <c r="F8" s="96"/>
      <c r="G8" s="96"/>
      <c r="H8" s="96"/>
      <c r="I8" s="1"/>
      <c r="J8" s="1"/>
      <c r="L8" s="263"/>
      <c r="M8" s="264"/>
      <c r="N8" s="265"/>
      <c r="O8" s="1"/>
      <c r="P8" s="1"/>
      <c r="Q8" s="1"/>
      <c r="R8" s="1"/>
      <c r="S8" s="266"/>
      <c r="T8" s="267"/>
      <c r="U8" s="267"/>
      <c r="V8" s="267"/>
      <c r="W8" s="267"/>
      <c r="X8" s="267"/>
      <c r="Y8" s="267"/>
      <c r="Z8" s="267"/>
      <c r="AA8" s="267"/>
      <c r="AB8" s="267"/>
      <c r="AC8" s="267"/>
      <c r="AD8" s="267"/>
      <c r="AE8" s="267"/>
      <c r="AF8" s="267"/>
      <c r="AG8" s="267"/>
      <c r="AH8" s="267"/>
      <c r="AI8" s="267"/>
      <c r="AJ8" s="267"/>
      <c r="AK8" s="268"/>
    </row>
    <row r="9" spans="1:37" ht="15.75" thickTop="1" x14ac:dyDescent="0.25">
      <c r="A9" s="96"/>
      <c r="B9" s="96"/>
      <c r="C9" s="96"/>
      <c r="D9" s="96"/>
      <c r="F9" s="96"/>
      <c r="G9" s="96"/>
      <c r="H9" s="96"/>
      <c r="I9" s="1"/>
      <c r="J9" s="1"/>
      <c r="L9" s="96"/>
      <c r="M9" s="1"/>
      <c r="N9" s="1"/>
      <c r="O9" s="1"/>
      <c r="P9" s="1"/>
      <c r="Q9" s="1"/>
      <c r="R9" s="1"/>
      <c r="S9" s="253" t="str">
        <f>IFERROR(CONCATENATE("Entre ",VLOOKUP($Q$4,Tableau,7,FALSE)," au Pr ",VLOOKUP($Q$4,Tableau,4)," et ",VLOOKUP($Q$4,Tableau,8,FALSE)," au Pr ",VLOOKUP($Q$4,Tableau,5,FALSE)),"")</f>
        <v/>
      </c>
      <c r="T9" s="254"/>
      <c r="U9" s="254"/>
      <c r="V9" s="254"/>
      <c r="W9" s="254"/>
      <c r="X9" s="254"/>
      <c r="Y9" s="254"/>
      <c r="Z9" s="254"/>
      <c r="AA9" s="254"/>
      <c r="AB9" s="254"/>
      <c r="AC9" s="254"/>
      <c r="AD9" s="254"/>
      <c r="AE9" s="254"/>
      <c r="AF9" s="254"/>
      <c r="AG9" s="254"/>
      <c r="AH9" s="254"/>
      <c r="AI9" s="254"/>
      <c r="AJ9" s="254"/>
      <c r="AK9" s="255"/>
    </row>
    <row r="10" spans="1:37" ht="15.75" customHeight="1" thickBot="1" x14ac:dyDescent="0.3">
      <c r="A10" s="96"/>
      <c r="B10" s="96"/>
      <c r="C10" s="96"/>
      <c r="D10" s="96"/>
      <c r="H10" s="96"/>
      <c r="I10" s="1"/>
      <c r="J10" s="1"/>
      <c r="L10" s="96"/>
      <c r="M10" s="1"/>
      <c r="N10" s="1"/>
      <c r="O10" s="1"/>
      <c r="P10" s="1"/>
      <c r="Q10" s="1"/>
      <c r="R10" s="1"/>
      <c r="S10" s="253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/>
      <c r="AJ10" s="254"/>
      <c r="AK10" s="255"/>
    </row>
    <row r="11" spans="1:37" ht="17.25" customHeight="1" thickTop="1" x14ac:dyDescent="0.3">
      <c r="A11" s="96"/>
      <c r="B11" s="96"/>
      <c r="C11" s="96"/>
      <c r="D11" s="96"/>
      <c r="E11" s="260" t="s">
        <v>56</v>
      </c>
      <c r="F11" s="261"/>
      <c r="G11" s="262"/>
      <c r="H11" s="96"/>
      <c r="I11" s="1"/>
      <c r="K11" s="260" t="s">
        <v>53</v>
      </c>
      <c r="L11" s="261"/>
      <c r="M11" s="262"/>
      <c r="N11" s="1"/>
      <c r="O11" s="1"/>
      <c r="P11" s="1"/>
      <c r="Q11" s="1"/>
      <c r="R11" s="1"/>
      <c r="S11" s="69"/>
      <c r="T11" s="61"/>
      <c r="U11" s="45"/>
      <c r="V11" s="45"/>
      <c r="W11" s="45"/>
      <c r="X11" s="45"/>
      <c r="Y11" s="45"/>
      <c r="Z11" s="45"/>
      <c r="AA11" s="45"/>
      <c r="AB11" s="45"/>
      <c r="AC11" s="46"/>
      <c r="AD11" s="47"/>
      <c r="AE11" s="47"/>
      <c r="AF11" s="47"/>
      <c r="AG11" s="47"/>
      <c r="AH11" s="47"/>
      <c r="AI11" s="47"/>
      <c r="AJ11" s="47"/>
      <c r="AK11" s="70"/>
    </row>
    <row r="12" spans="1:37" ht="21" thickBot="1" x14ac:dyDescent="0.3">
      <c r="A12" s="96"/>
      <c r="B12" s="96"/>
      <c r="C12" s="96"/>
      <c r="D12" s="96"/>
      <c r="E12" s="263"/>
      <c r="F12" s="264"/>
      <c r="G12" s="265"/>
      <c r="H12" s="96"/>
      <c r="I12" s="1"/>
      <c r="K12" s="263"/>
      <c r="L12" s="264"/>
      <c r="M12" s="265"/>
      <c r="N12" s="1"/>
      <c r="O12" s="1"/>
      <c r="P12" s="1"/>
      <c r="Q12" s="1"/>
      <c r="R12" s="1"/>
      <c r="S12" s="235" t="s">
        <v>118</v>
      </c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/>
      <c r="AJ12" s="236"/>
      <c r="AK12" s="237"/>
    </row>
    <row r="13" spans="1:37" ht="18" thickTop="1" thickBot="1" x14ac:dyDescent="0.35">
      <c r="A13" s="96"/>
      <c r="F13" s="96"/>
      <c r="G13" s="96"/>
      <c r="H13" s="96"/>
      <c r="I13" s="1"/>
      <c r="J13" s="1"/>
      <c r="L13" s="96"/>
      <c r="O13" s="1"/>
      <c r="P13" s="1"/>
      <c r="Q13" s="1"/>
      <c r="R13" s="1"/>
      <c r="S13" s="68"/>
      <c r="T13" s="46"/>
      <c r="U13" s="45"/>
      <c r="V13" s="45"/>
      <c r="W13" s="45"/>
      <c r="X13" s="45"/>
      <c r="Y13" s="45"/>
      <c r="Z13" s="46"/>
      <c r="AA13" s="46"/>
      <c r="AB13" s="45"/>
      <c r="AC13" s="46"/>
      <c r="AD13" s="47"/>
      <c r="AE13" s="47"/>
      <c r="AF13" s="47"/>
      <c r="AG13" s="47"/>
      <c r="AH13" s="47"/>
      <c r="AI13" s="47"/>
      <c r="AJ13" s="47"/>
      <c r="AK13" s="70"/>
    </row>
    <row r="14" spans="1:37" ht="18.75" thickBot="1" x14ac:dyDescent="0.3">
      <c r="A14" s="96"/>
      <c r="F14" s="96"/>
      <c r="G14" s="96"/>
      <c r="H14" s="96"/>
      <c r="I14" s="1"/>
      <c r="J14" s="1"/>
      <c r="L14" s="96"/>
      <c r="O14" s="1"/>
      <c r="P14" s="1"/>
      <c r="Q14" s="1"/>
      <c r="R14" s="1"/>
      <c r="S14" s="71"/>
      <c r="T14" s="62"/>
      <c r="U14" s="53" t="s">
        <v>119</v>
      </c>
      <c r="V14" s="54"/>
      <c r="W14" s="53"/>
      <c r="X14" s="53"/>
      <c r="Y14" s="53"/>
      <c r="Z14" s="53"/>
      <c r="AA14" s="53"/>
      <c r="AB14" s="53"/>
      <c r="AC14" s="53"/>
      <c r="AD14" s="55"/>
      <c r="AE14" s="55"/>
      <c r="AF14" s="55"/>
      <c r="AG14" s="55"/>
      <c r="AH14" s="55"/>
      <c r="AI14" s="55"/>
      <c r="AJ14" s="55"/>
      <c r="AK14" s="72"/>
    </row>
    <row r="15" spans="1:37" ht="18.75" thickBot="1" x14ac:dyDescent="0.3">
      <c r="A15" s="96"/>
      <c r="B15" s="96"/>
      <c r="C15" s="96"/>
      <c r="D15" s="96"/>
      <c r="F15" s="96"/>
      <c r="G15" s="96"/>
      <c r="H15" s="96"/>
      <c r="I15" s="1"/>
      <c r="J15" s="1"/>
      <c r="L15" s="96"/>
      <c r="O15" s="1"/>
      <c r="P15" s="1"/>
      <c r="Q15" s="1"/>
      <c r="R15" s="1"/>
      <c r="S15" s="71"/>
      <c r="T15" s="62"/>
      <c r="U15" s="53" t="s">
        <v>120</v>
      </c>
      <c r="V15" s="54"/>
      <c r="W15" s="53"/>
      <c r="X15" s="53"/>
      <c r="Y15" s="53"/>
      <c r="Z15" s="53"/>
      <c r="AA15" s="53"/>
      <c r="AB15" s="53"/>
      <c r="AC15" s="53"/>
      <c r="AD15" s="55"/>
      <c r="AE15" s="55"/>
      <c r="AF15" s="55"/>
      <c r="AG15" s="55"/>
      <c r="AH15" s="55"/>
      <c r="AI15" s="55"/>
      <c r="AJ15" s="55"/>
      <c r="AK15" s="72"/>
    </row>
    <row r="16" spans="1:37" ht="18.75" thickBot="1" x14ac:dyDescent="0.3">
      <c r="A16" s="96"/>
      <c r="B16" s="96"/>
      <c r="C16" s="96"/>
      <c r="D16" s="96"/>
      <c r="F16" s="96"/>
      <c r="G16" s="96"/>
      <c r="H16" s="96"/>
      <c r="I16" s="1"/>
      <c r="J16" s="1"/>
      <c r="O16" s="1"/>
      <c r="P16" s="1"/>
      <c r="Q16" s="1"/>
      <c r="R16" s="1"/>
      <c r="S16" s="73"/>
      <c r="T16" s="63"/>
      <c r="U16" s="53" t="s">
        <v>121</v>
      </c>
      <c r="V16" s="54"/>
      <c r="W16" s="53"/>
      <c r="X16" s="53"/>
      <c r="Y16" s="53"/>
      <c r="Z16" s="53"/>
      <c r="AA16" s="53"/>
      <c r="AB16" s="53"/>
      <c r="AC16" s="53"/>
      <c r="AD16" s="55"/>
      <c r="AE16" s="55"/>
      <c r="AF16" s="55"/>
      <c r="AG16" s="55"/>
      <c r="AH16" s="55"/>
      <c r="AI16" s="55"/>
      <c r="AJ16" s="55"/>
      <c r="AK16" s="72"/>
    </row>
    <row r="17" spans="1:37" ht="16.5" x14ac:dyDescent="0.25">
      <c r="A17" s="96"/>
      <c r="B17" s="96"/>
      <c r="C17" s="96"/>
      <c r="D17" s="96"/>
      <c r="F17" s="96"/>
      <c r="G17" s="96"/>
      <c r="H17" s="96"/>
      <c r="I17" s="1"/>
      <c r="J17" s="1"/>
      <c r="P17" s="1"/>
      <c r="Q17" s="1"/>
      <c r="R17" s="1"/>
      <c r="S17" s="74"/>
      <c r="T17" s="64"/>
      <c r="U17" s="56"/>
      <c r="V17" s="56"/>
      <c r="W17" s="56"/>
      <c r="X17" s="56"/>
      <c r="Y17" s="56"/>
      <c r="Z17" s="56"/>
      <c r="AA17" s="56"/>
      <c r="AB17" s="56"/>
      <c r="AC17" s="54"/>
      <c r="AD17" s="55"/>
      <c r="AE17" s="55"/>
      <c r="AF17" s="55"/>
      <c r="AG17" s="55"/>
      <c r="AH17" s="55"/>
      <c r="AI17" s="55"/>
      <c r="AJ17" s="55"/>
      <c r="AK17" s="72"/>
    </row>
    <row r="18" spans="1:37" ht="20.25" x14ac:dyDescent="0.25">
      <c r="A18" s="96"/>
      <c r="B18" s="96"/>
      <c r="C18" s="96"/>
      <c r="D18" s="96"/>
      <c r="F18" s="96"/>
      <c r="G18" s="96"/>
      <c r="H18" s="96"/>
      <c r="O18" s="1"/>
      <c r="P18" s="1"/>
      <c r="Q18" s="1"/>
      <c r="R18" s="1"/>
      <c r="S18" s="235" t="s">
        <v>122</v>
      </c>
      <c r="T18" s="236"/>
      <c r="U18" s="236"/>
      <c r="V18" s="236"/>
      <c r="W18" s="236"/>
      <c r="X18" s="236"/>
      <c r="Y18" s="236"/>
      <c r="Z18" s="236"/>
      <c r="AA18" s="236"/>
      <c r="AB18" s="236"/>
      <c r="AC18" s="236"/>
      <c r="AD18" s="236"/>
      <c r="AE18" s="236"/>
      <c r="AF18" s="236"/>
      <c r="AG18" s="236"/>
      <c r="AH18" s="236"/>
      <c r="AI18" s="236"/>
      <c r="AJ18" s="236"/>
      <c r="AK18" s="237"/>
    </row>
    <row r="19" spans="1:37" ht="17.25" thickBot="1" x14ac:dyDescent="0.3">
      <c r="A19" s="96"/>
      <c r="B19" s="96"/>
      <c r="C19" s="96"/>
      <c r="D19" s="96"/>
      <c r="F19" s="96"/>
      <c r="G19" s="96"/>
      <c r="H19" s="96"/>
      <c r="L19" s="96"/>
      <c r="M19" s="1"/>
      <c r="N19" s="1"/>
      <c r="O19" s="1"/>
      <c r="P19" s="1"/>
      <c r="Q19" s="1"/>
      <c r="R19" s="1"/>
      <c r="S19" s="74"/>
      <c r="T19" s="64"/>
      <c r="U19" s="56"/>
      <c r="V19" s="56"/>
      <c r="W19" s="56"/>
      <c r="X19" s="56"/>
      <c r="Y19" s="56"/>
      <c r="Z19" s="56"/>
      <c r="AA19" s="56"/>
      <c r="AB19" s="56"/>
      <c r="AC19" s="54"/>
      <c r="AD19" s="55"/>
      <c r="AE19" s="55"/>
      <c r="AF19" s="55"/>
      <c r="AG19" s="55"/>
      <c r="AH19" s="55"/>
      <c r="AI19" s="55"/>
      <c r="AJ19" s="55"/>
      <c r="AK19" s="72"/>
    </row>
    <row r="20" spans="1:37" ht="19.5" thickBot="1" x14ac:dyDescent="0.3">
      <c r="A20" s="96"/>
      <c r="B20" s="96"/>
      <c r="C20" s="96"/>
      <c r="D20" s="96"/>
      <c r="F20" s="96"/>
      <c r="G20" s="96"/>
      <c r="H20" s="96"/>
      <c r="L20" s="96"/>
      <c r="M20" s="1"/>
      <c r="N20" s="1"/>
      <c r="O20" s="1"/>
      <c r="P20" s="1"/>
      <c r="Q20" s="1"/>
      <c r="R20" s="1"/>
      <c r="S20" s="73"/>
      <c r="T20" s="63"/>
      <c r="U20" s="53" t="s">
        <v>123</v>
      </c>
      <c r="V20" s="57"/>
      <c r="W20" s="57"/>
      <c r="X20" s="57"/>
      <c r="Y20" s="57"/>
      <c r="Z20" s="57"/>
      <c r="AA20" s="57"/>
      <c r="AB20" s="57"/>
      <c r="AC20" s="57"/>
      <c r="AD20" s="58"/>
      <c r="AE20" s="58"/>
      <c r="AF20" s="58"/>
      <c r="AG20" s="58"/>
      <c r="AH20" s="58"/>
      <c r="AI20" s="58"/>
      <c r="AJ20" s="58"/>
      <c r="AK20" s="75"/>
    </row>
    <row r="21" spans="1:37" ht="18.75" thickBot="1" x14ac:dyDescent="0.3">
      <c r="A21" s="96"/>
      <c r="B21" s="96"/>
      <c r="C21" s="96"/>
      <c r="D21" s="96"/>
      <c r="F21" s="96"/>
      <c r="G21" s="96"/>
      <c r="H21" s="96"/>
      <c r="L21" s="96"/>
      <c r="M21" s="1"/>
      <c r="N21" s="1"/>
      <c r="O21" s="1"/>
      <c r="P21" s="1"/>
      <c r="Q21" s="1"/>
      <c r="R21" s="1"/>
      <c r="S21" s="73"/>
      <c r="T21" s="63"/>
      <c r="U21" s="53" t="s">
        <v>124</v>
      </c>
      <c r="V21" s="54"/>
      <c r="W21" s="59" t="str">
        <f>IFERROR(VLOOKUP($Q$4,Tableau,10,FALSE),"")</f>
        <v/>
      </c>
      <c r="X21" s="59"/>
      <c r="Y21" s="59"/>
      <c r="Z21" s="59"/>
      <c r="AA21" s="59"/>
      <c r="AB21" s="59"/>
      <c r="AC21" s="59"/>
      <c r="AD21" s="59"/>
      <c r="AE21" s="59"/>
      <c r="AF21" s="59"/>
      <c r="AG21" s="59"/>
      <c r="AH21" s="59"/>
      <c r="AI21" s="59"/>
      <c r="AJ21" s="59"/>
      <c r="AK21" s="76"/>
    </row>
    <row r="22" spans="1:37" ht="17.25" thickTop="1" x14ac:dyDescent="0.25">
      <c r="A22" s="96"/>
      <c r="B22" s="96"/>
      <c r="C22" s="96"/>
      <c r="D22" s="96"/>
      <c r="F22" s="96"/>
      <c r="G22" s="96"/>
      <c r="H22" s="96"/>
      <c r="I22" s="269" t="s">
        <v>57</v>
      </c>
      <c r="J22" s="270"/>
      <c r="K22" s="271"/>
      <c r="L22" s="96"/>
      <c r="M22" s="1"/>
      <c r="N22" s="1"/>
      <c r="O22" s="1"/>
      <c r="P22" s="1"/>
      <c r="Q22" s="1"/>
      <c r="R22" s="1"/>
      <c r="S22" s="74"/>
      <c r="T22" s="64"/>
      <c r="U22" s="56"/>
      <c r="V22" s="56"/>
      <c r="W22" s="56"/>
      <c r="X22" s="56"/>
      <c r="Y22" s="56"/>
      <c r="Z22" s="56"/>
      <c r="AA22" s="56"/>
      <c r="AB22" s="56"/>
      <c r="AC22" s="54"/>
      <c r="AD22" s="55"/>
      <c r="AE22" s="55"/>
      <c r="AF22" s="55"/>
      <c r="AG22" s="55"/>
      <c r="AH22" s="55"/>
      <c r="AI22" s="55"/>
      <c r="AJ22" s="55"/>
      <c r="AK22" s="72"/>
    </row>
    <row r="23" spans="1:37" ht="21" thickBot="1" x14ac:dyDescent="0.3">
      <c r="A23" s="96"/>
      <c r="B23" s="96"/>
      <c r="C23" s="96"/>
      <c r="D23" s="96"/>
      <c r="F23" s="96"/>
      <c r="G23" s="96"/>
      <c r="H23" s="96"/>
      <c r="I23" s="272"/>
      <c r="J23" s="273"/>
      <c r="K23" s="274"/>
      <c r="L23" s="96"/>
      <c r="M23" s="1"/>
      <c r="N23" s="1"/>
      <c r="O23" s="1"/>
      <c r="P23" s="1"/>
      <c r="Q23" s="1"/>
      <c r="R23" s="1"/>
      <c r="S23" s="235" t="s">
        <v>125</v>
      </c>
      <c r="T23" s="236"/>
      <c r="U23" s="236"/>
      <c r="V23" s="236"/>
      <c r="W23" s="236"/>
      <c r="X23" s="236"/>
      <c r="Y23" s="236"/>
      <c r="Z23" s="236"/>
      <c r="AA23" s="236"/>
      <c r="AB23" s="236"/>
      <c r="AC23" s="236"/>
      <c r="AD23" s="236"/>
      <c r="AE23" s="236"/>
      <c r="AF23" s="236"/>
      <c r="AG23" s="236"/>
      <c r="AH23" s="236"/>
      <c r="AI23" s="236"/>
      <c r="AJ23" s="236"/>
      <c r="AK23" s="237"/>
    </row>
    <row r="24" spans="1:37" ht="16.5" thickTop="1" thickBot="1" x14ac:dyDescent="0.3">
      <c r="A24" s="96"/>
      <c r="B24" s="96"/>
      <c r="C24" s="96"/>
      <c r="D24" s="96"/>
      <c r="F24" s="96"/>
      <c r="G24" s="96"/>
      <c r="H24" s="96"/>
      <c r="L24" s="96"/>
      <c r="M24" s="1"/>
      <c r="N24" s="1"/>
      <c r="O24" s="1"/>
      <c r="P24" s="1"/>
      <c r="Q24" s="1"/>
      <c r="R24" s="1"/>
      <c r="S24" s="77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72"/>
    </row>
    <row r="25" spans="1:37" ht="18.75" thickBot="1" x14ac:dyDescent="0.3">
      <c r="A25" s="96"/>
      <c r="B25" s="96"/>
      <c r="C25" s="96"/>
      <c r="D25" s="96"/>
      <c r="F25" s="96"/>
      <c r="G25" s="96"/>
      <c r="H25" s="96"/>
      <c r="L25" s="96"/>
      <c r="M25" s="1"/>
      <c r="N25" s="1"/>
      <c r="O25" s="1"/>
      <c r="P25" s="1"/>
      <c r="Q25" s="1"/>
      <c r="R25" s="1"/>
      <c r="S25" s="73"/>
      <c r="T25" s="63"/>
      <c r="U25" s="52" t="str">
        <f>IFERROR(VLOOKUP($Q$4,Tableau,9,FALSE),"")</f>
        <v/>
      </c>
      <c r="V25" s="47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78"/>
    </row>
    <row r="26" spans="1:37" ht="18.75" thickBot="1" x14ac:dyDescent="0.3">
      <c r="A26" s="96"/>
      <c r="B26" s="96"/>
      <c r="C26" s="96"/>
      <c r="D26" s="96"/>
      <c r="F26" s="96"/>
      <c r="G26" s="96"/>
      <c r="H26" s="96"/>
      <c r="L26" s="96"/>
      <c r="M26" s="1"/>
      <c r="N26" s="1"/>
      <c r="O26" s="1"/>
      <c r="P26" s="1"/>
      <c r="Q26" s="1"/>
      <c r="R26" s="1"/>
      <c r="S26" s="73"/>
      <c r="T26" s="63"/>
      <c r="U26" s="53" t="s">
        <v>126</v>
      </c>
      <c r="V26" s="56"/>
      <c r="W26" s="56"/>
      <c r="X26" s="56"/>
      <c r="Y26" s="56"/>
      <c r="Z26" s="56"/>
      <c r="AA26" s="56"/>
      <c r="AB26" s="56"/>
      <c r="AC26" s="54"/>
      <c r="AD26" s="55"/>
      <c r="AE26" s="55"/>
      <c r="AF26" s="55"/>
      <c r="AG26" s="55"/>
      <c r="AH26" s="55"/>
      <c r="AI26" s="55"/>
      <c r="AJ26" s="55"/>
      <c r="AK26" s="72"/>
    </row>
    <row r="27" spans="1:37" ht="18.75" thickBot="1" x14ac:dyDescent="0.3">
      <c r="A27" s="96"/>
      <c r="B27" s="96"/>
      <c r="C27" s="96"/>
      <c r="D27" s="96"/>
      <c r="F27" s="96"/>
      <c r="G27" s="96"/>
      <c r="H27" s="96"/>
      <c r="L27" s="96"/>
      <c r="M27" s="1"/>
      <c r="N27" s="1"/>
      <c r="O27" s="1"/>
      <c r="P27" s="1"/>
      <c r="Q27" s="1"/>
      <c r="R27" s="1"/>
      <c r="S27" s="79"/>
      <c r="T27" s="60"/>
      <c r="U27" s="60" t="str">
        <f>IFERROR(VLOOKUP($Q$4,Tableau,13,FALSE),"")</f>
        <v/>
      </c>
      <c r="V27" s="60"/>
      <c r="W27" s="60"/>
      <c r="X27" s="60"/>
      <c r="Y27" s="60"/>
      <c r="Z27" s="60" t="str">
        <f>IFERROR(VLOOKUP($Q$4,Tableau,14,FALSE),"")</f>
        <v/>
      </c>
      <c r="AA27" s="60"/>
      <c r="AB27" s="60"/>
      <c r="AC27" s="60"/>
      <c r="AD27" s="60"/>
      <c r="AE27" s="60"/>
      <c r="AF27" s="60" t="str">
        <f>IFERROR(VLOOKUP($Q$4,Tableau,15,FALSE),"")</f>
        <v/>
      </c>
      <c r="AG27" s="60"/>
      <c r="AH27" s="60"/>
      <c r="AI27" s="60"/>
      <c r="AJ27" s="60"/>
      <c r="AK27" s="80"/>
    </row>
    <row r="28" spans="1:37" ht="16.5" thickTop="1" thickBot="1" x14ac:dyDescent="0.3">
      <c r="A28" s="96"/>
      <c r="F28" s="96"/>
      <c r="G28" s="96"/>
      <c r="H28" s="96"/>
      <c r="I28" s="269" t="s">
        <v>58</v>
      </c>
      <c r="J28" s="270"/>
      <c r="K28" s="271"/>
      <c r="L28" s="96"/>
      <c r="M28" s="1"/>
      <c r="N28" s="1"/>
      <c r="O28" s="1"/>
      <c r="P28" s="1"/>
      <c r="Q28" s="1"/>
      <c r="R28" s="1"/>
      <c r="S28" s="77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72"/>
    </row>
    <row r="29" spans="1:37" ht="18.75" thickBot="1" x14ac:dyDescent="0.3">
      <c r="A29" s="96"/>
      <c r="F29" s="96"/>
      <c r="G29" s="96"/>
      <c r="H29" s="96"/>
      <c r="I29" s="272"/>
      <c r="J29" s="273"/>
      <c r="K29" s="274"/>
      <c r="L29" s="96"/>
      <c r="M29" s="1"/>
      <c r="N29" s="1"/>
      <c r="O29" s="1"/>
      <c r="P29" s="1"/>
      <c r="Q29" s="1"/>
      <c r="R29" s="1"/>
      <c r="S29" s="73"/>
      <c r="T29" s="63"/>
      <c r="U29" s="53" t="s">
        <v>127</v>
      </c>
      <c r="V29" s="56"/>
      <c r="W29" s="56"/>
      <c r="X29" s="56"/>
      <c r="Y29" s="56"/>
      <c r="Z29" s="56"/>
      <c r="AA29" s="56"/>
      <c r="AB29" s="56"/>
      <c r="AC29" s="54"/>
      <c r="AD29" s="55"/>
      <c r="AE29" s="55"/>
      <c r="AF29" s="55"/>
      <c r="AG29" s="55"/>
      <c r="AH29" s="55"/>
      <c r="AI29" s="55"/>
      <c r="AJ29" s="55"/>
      <c r="AK29" s="72"/>
    </row>
    <row r="30" spans="1:37" ht="18.75" thickTop="1" x14ac:dyDescent="0.25">
      <c r="A30" s="96"/>
      <c r="B30" s="96"/>
      <c r="C30" s="96"/>
      <c r="D30" s="96"/>
      <c r="F30" s="96"/>
      <c r="G30" s="96"/>
      <c r="H30" s="96"/>
      <c r="L30" s="96"/>
      <c r="M30" s="1"/>
      <c r="N30" s="1"/>
      <c r="O30" s="1"/>
      <c r="P30" s="1"/>
      <c r="Q30" s="1"/>
      <c r="R30" s="1"/>
      <c r="S30" s="79"/>
      <c r="T30" s="60"/>
      <c r="U30" s="60" t="str">
        <f>IFERROR(VLOOKUP($Q$4,Tableau,16,FALSE),"")</f>
        <v/>
      </c>
      <c r="V30" s="60"/>
      <c r="W30" s="60"/>
      <c r="X30" s="60"/>
      <c r="Y30" s="60"/>
      <c r="Z30" s="60" t="str">
        <f>IFERROR(VLOOKUP($Q$4,Tableau,17,FALSE),"")</f>
        <v/>
      </c>
      <c r="AA30" s="60"/>
      <c r="AB30" s="60"/>
      <c r="AC30" s="60"/>
      <c r="AD30" s="60"/>
      <c r="AE30" s="60"/>
      <c r="AF30" s="60" t="str">
        <f>IFERROR(VLOOKUP($Q$4,Tableau,18,FALSE),"")</f>
        <v/>
      </c>
      <c r="AG30" s="60"/>
      <c r="AH30" s="60"/>
      <c r="AI30" s="60"/>
      <c r="AJ30" s="60"/>
      <c r="AK30" s="80"/>
    </row>
    <row r="31" spans="1:37" ht="18.75" thickBot="1" x14ac:dyDescent="0.3">
      <c r="A31" s="96"/>
      <c r="B31" s="96"/>
      <c r="C31" s="96"/>
      <c r="D31" s="96"/>
      <c r="F31" s="96"/>
      <c r="G31" s="96"/>
      <c r="H31" s="96"/>
      <c r="L31" s="96"/>
      <c r="M31" s="1"/>
      <c r="N31" s="1"/>
      <c r="O31" s="1"/>
      <c r="P31" s="1"/>
      <c r="Q31" s="1"/>
      <c r="R31" s="1"/>
      <c r="S31" s="79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80"/>
    </row>
    <row r="32" spans="1:37" ht="18.75" thickBot="1" x14ac:dyDescent="0.3">
      <c r="A32" s="96"/>
      <c r="B32" s="96"/>
      <c r="C32" s="96"/>
      <c r="D32" s="96"/>
      <c r="F32" s="96"/>
      <c r="G32" s="96"/>
      <c r="H32" s="96"/>
      <c r="L32" s="96"/>
      <c r="M32" s="1"/>
      <c r="N32" s="1"/>
      <c r="O32" s="1"/>
      <c r="P32" s="1"/>
      <c r="Q32" s="1"/>
      <c r="R32" s="1"/>
      <c r="S32" s="73"/>
      <c r="T32" s="63"/>
      <c r="U32" s="53" t="s">
        <v>171</v>
      </c>
      <c r="V32" s="56"/>
      <c r="W32" s="56"/>
      <c r="X32" s="56"/>
      <c r="Y32" s="56"/>
      <c r="Z32" s="56"/>
      <c r="AA32" s="56"/>
      <c r="AB32" s="56"/>
      <c r="AC32" s="54"/>
      <c r="AD32" s="55"/>
      <c r="AE32" s="55"/>
      <c r="AF32" s="55"/>
      <c r="AG32" s="55"/>
      <c r="AH32" s="55"/>
      <c r="AI32" s="55"/>
      <c r="AJ32" s="55"/>
      <c r="AK32" s="72"/>
    </row>
    <row r="33" spans="1:37" ht="18.75" thickTop="1" x14ac:dyDescent="0.25">
      <c r="A33" s="96"/>
      <c r="B33" s="96"/>
      <c r="C33" s="96"/>
      <c r="D33" s="96"/>
      <c r="F33" s="96"/>
      <c r="G33" s="96"/>
      <c r="H33" s="96"/>
      <c r="I33" s="269" t="s">
        <v>59</v>
      </c>
      <c r="J33" s="270"/>
      <c r="K33" s="271"/>
      <c r="L33" s="96"/>
      <c r="M33" s="1"/>
      <c r="N33" s="1"/>
      <c r="O33" s="1"/>
      <c r="P33" s="1"/>
      <c r="Q33" s="1"/>
      <c r="R33" s="1"/>
      <c r="S33" s="79"/>
      <c r="T33" s="60"/>
      <c r="U33" s="60" t="str">
        <f>IFERROR(VLOOKUP($Q$4,Tableau,19,FALSE),"")</f>
        <v/>
      </c>
      <c r="V33" s="60"/>
      <c r="W33" s="60"/>
      <c r="X33" s="60"/>
      <c r="Y33" s="60" t="str">
        <f>IFERROR(VLOOKUP($Q$4,Tableau,20,FALSE),"")</f>
        <v/>
      </c>
      <c r="Z33" s="60"/>
      <c r="AA33" s="60"/>
      <c r="AB33" s="60"/>
      <c r="AC33" s="60" t="str">
        <f>IFERROR(VLOOKUP($Q$4,Tableau,21,FALSE),"")</f>
        <v/>
      </c>
      <c r="AD33" s="60"/>
      <c r="AE33" s="60"/>
      <c r="AF33" s="60"/>
      <c r="AG33" s="60" t="str">
        <f>IFERROR(VLOOKUP($Q$4,Tableau,22,FALSE),"")</f>
        <v/>
      </c>
      <c r="AH33" s="60"/>
      <c r="AI33" s="60"/>
      <c r="AJ33" s="60"/>
      <c r="AK33" s="80"/>
    </row>
    <row r="34" spans="1:37" ht="18.75" thickBot="1" x14ac:dyDescent="0.3">
      <c r="A34" s="96"/>
      <c r="B34" s="96"/>
      <c r="C34" s="96"/>
      <c r="D34" s="96"/>
      <c r="F34" s="96"/>
      <c r="G34" s="96"/>
      <c r="H34" s="96"/>
      <c r="I34" s="272"/>
      <c r="J34" s="273"/>
      <c r="K34" s="274"/>
      <c r="L34" s="96"/>
      <c r="M34" s="1"/>
      <c r="N34" s="1"/>
      <c r="O34" s="1"/>
      <c r="P34" s="1"/>
      <c r="Q34" s="1"/>
      <c r="R34" s="1"/>
      <c r="S34" s="79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80"/>
    </row>
    <row r="35" spans="1:37" ht="21" thickTop="1" x14ac:dyDescent="0.25">
      <c r="A35" s="96"/>
      <c r="B35" s="96"/>
      <c r="F35" s="96"/>
      <c r="G35" s="96"/>
      <c r="H35" s="96"/>
      <c r="L35" s="96"/>
      <c r="M35" s="1"/>
      <c r="N35" s="1"/>
      <c r="O35" s="1"/>
      <c r="P35" s="1"/>
      <c r="Q35" s="1"/>
      <c r="R35" s="1"/>
      <c r="S35" s="74"/>
      <c r="T35" s="64"/>
      <c r="U35" s="56"/>
      <c r="V35" s="56"/>
      <c r="W35" s="56"/>
      <c r="X35" s="56"/>
      <c r="Y35" s="256" t="s">
        <v>162</v>
      </c>
      <c r="Z35" s="256"/>
      <c r="AA35" s="256"/>
      <c r="AB35" s="256"/>
      <c r="AC35" s="256"/>
      <c r="AD35" s="256"/>
      <c r="AE35" s="256"/>
      <c r="AF35" s="55"/>
      <c r="AG35" s="55"/>
      <c r="AH35" s="55"/>
      <c r="AI35" s="55"/>
      <c r="AJ35" s="55"/>
      <c r="AK35" s="72"/>
    </row>
    <row r="36" spans="1:37" ht="21" thickBot="1" x14ac:dyDescent="0.3">
      <c r="A36" s="96"/>
      <c r="B36" s="96"/>
      <c r="F36" s="96"/>
      <c r="G36" s="96"/>
      <c r="H36" s="96"/>
      <c r="L36" s="96"/>
      <c r="M36" s="1"/>
      <c r="N36" s="1"/>
      <c r="O36" s="1"/>
      <c r="P36" s="1"/>
      <c r="Q36" s="1"/>
      <c r="R36" s="1"/>
      <c r="S36" s="235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6"/>
      <c r="AE36" s="236"/>
      <c r="AF36" s="236"/>
      <c r="AG36" s="236"/>
      <c r="AH36" s="236"/>
      <c r="AI36" s="236"/>
      <c r="AJ36" s="236"/>
      <c r="AK36" s="237"/>
    </row>
    <row r="37" spans="1:37" ht="18.75" thickBot="1" x14ac:dyDescent="0.3">
      <c r="A37" s="96"/>
      <c r="B37" s="96"/>
      <c r="C37" s="96"/>
      <c r="D37" s="96"/>
      <c r="F37" s="96"/>
      <c r="G37" s="96"/>
      <c r="H37" s="96"/>
      <c r="L37" s="96"/>
      <c r="M37" s="1"/>
      <c r="N37" s="1"/>
      <c r="O37" s="1"/>
      <c r="P37" s="1"/>
      <c r="Q37" s="1"/>
      <c r="R37" s="1"/>
      <c r="S37" s="73"/>
      <c r="T37" s="63"/>
      <c r="U37" s="51" t="str">
        <f>IFERROR(VLOOKUP($Q$4,Tableau,23,FALSE),"")</f>
        <v/>
      </c>
      <c r="V37" s="47"/>
      <c r="W37" s="51"/>
      <c r="X37" s="51"/>
      <c r="Y37" s="51"/>
      <c r="Z37" s="51"/>
      <c r="AA37" s="251" t="str">
        <f>IFERROR(VLOOKUP($Q$4,Tableau,24,FALSE),"")</f>
        <v/>
      </c>
      <c r="AB37" s="251"/>
      <c r="AC37" s="251"/>
      <c r="AD37" s="251"/>
      <c r="AE37" s="251"/>
      <c r="AF37" s="251"/>
      <c r="AG37" s="55"/>
      <c r="AH37" s="55"/>
      <c r="AI37" s="55"/>
      <c r="AJ37" s="55"/>
      <c r="AK37" s="72"/>
    </row>
    <row r="38" spans="1:37" ht="18.75" thickBot="1" x14ac:dyDescent="0.3">
      <c r="A38" s="96"/>
      <c r="B38" s="96"/>
      <c r="C38" s="96"/>
      <c r="D38" s="96"/>
      <c r="F38" s="96"/>
      <c r="G38" s="96"/>
      <c r="H38" s="96"/>
      <c r="L38" s="96"/>
      <c r="M38" s="1"/>
      <c r="N38" s="1"/>
      <c r="O38" s="1"/>
      <c r="P38" s="1"/>
      <c r="Q38" s="1"/>
      <c r="R38" s="1"/>
      <c r="S38" s="73"/>
      <c r="T38" s="63"/>
      <c r="U38" s="51" t="str">
        <f>IFERROR(VLOOKUP($Q$4,Tableau,25,FALSE),"")</f>
        <v/>
      </c>
      <c r="V38" s="47"/>
      <c r="W38" s="51"/>
      <c r="X38" s="51"/>
      <c r="Y38" s="51"/>
      <c r="Z38" s="51"/>
      <c r="AA38" s="251" t="str">
        <f>IFERROR(VLOOKUP($Q$4,Tableau,26,FALSE),"")</f>
        <v/>
      </c>
      <c r="AB38" s="251"/>
      <c r="AC38" s="251"/>
      <c r="AD38" s="251"/>
      <c r="AE38" s="251"/>
      <c r="AF38" s="251"/>
      <c r="AG38" s="51"/>
      <c r="AH38" s="51"/>
      <c r="AI38" s="51"/>
      <c r="AJ38" s="51"/>
      <c r="AK38" s="78"/>
    </row>
    <row r="39" spans="1:37" ht="17.25" thickBot="1" x14ac:dyDescent="0.3">
      <c r="A39" s="96"/>
      <c r="B39" s="96"/>
      <c r="C39" s="96"/>
      <c r="G39" s="96"/>
      <c r="H39" s="96"/>
      <c r="L39" s="96"/>
      <c r="M39" s="1"/>
      <c r="N39" s="1"/>
      <c r="O39" s="1"/>
      <c r="P39" s="1"/>
      <c r="Q39" s="1"/>
      <c r="R39" s="1"/>
      <c r="S39" s="74"/>
      <c r="T39" s="64"/>
      <c r="U39" s="56"/>
      <c r="V39" s="56"/>
      <c r="W39" s="56"/>
      <c r="X39" s="56"/>
      <c r="Y39" s="56"/>
      <c r="Z39" s="56"/>
      <c r="AA39" s="56"/>
      <c r="AB39" s="56"/>
      <c r="AC39" s="54"/>
      <c r="AD39" s="55"/>
      <c r="AE39" s="55"/>
      <c r="AF39" s="55"/>
      <c r="AG39" s="55"/>
      <c r="AH39" s="55"/>
      <c r="AI39" s="55"/>
      <c r="AJ39" s="55"/>
      <c r="AK39" s="72"/>
    </row>
    <row r="40" spans="1:37" ht="19.5" thickTop="1" thickBot="1" x14ac:dyDescent="0.3">
      <c r="A40" s="96"/>
      <c r="B40" s="96"/>
      <c r="C40" s="96"/>
      <c r="D40" s="269" t="s">
        <v>60</v>
      </c>
      <c r="E40" s="270"/>
      <c r="F40" s="271"/>
      <c r="G40" s="96"/>
      <c r="H40" s="96"/>
      <c r="L40" s="96"/>
      <c r="M40" s="1"/>
      <c r="N40" s="1"/>
      <c r="O40" s="1"/>
      <c r="P40" s="1"/>
      <c r="Q40" s="1"/>
      <c r="R40" s="1"/>
      <c r="S40" s="73"/>
      <c r="T40" s="63"/>
      <c r="U40" s="51" t="str">
        <f>IFERROR(CONCATENATE("Appel de la ",VLOOKUP($Q$4,Tableau,12,FALSE)," quand il y a une fermeture de Gare ou de Barrière "),"")</f>
        <v/>
      </c>
      <c r="V40" s="47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78"/>
    </row>
    <row r="41" spans="1:37" ht="17.25" thickBot="1" x14ac:dyDescent="0.3">
      <c r="A41" s="96"/>
      <c r="B41" s="96"/>
      <c r="C41" s="96"/>
      <c r="D41" s="272"/>
      <c r="E41" s="273"/>
      <c r="F41" s="274"/>
      <c r="G41" s="96"/>
      <c r="H41" s="96"/>
      <c r="L41" s="1"/>
      <c r="P41" s="1"/>
      <c r="Q41" s="1"/>
      <c r="R41" s="1"/>
      <c r="S41" s="74"/>
      <c r="T41" s="64"/>
      <c r="U41" s="56"/>
      <c r="V41" s="56"/>
      <c r="W41" s="56"/>
      <c r="X41" s="56"/>
      <c r="Y41" s="56"/>
      <c r="Z41" s="56"/>
      <c r="AA41" s="56"/>
      <c r="AB41" s="56"/>
      <c r="AC41" s="54"/>
      <c r="AD41" s="55"/>
      <c r="AE41" s="55"/>
      <c r="AF41" s="55"/>
      <c r="AG41" s="55"/>
      <c r="AH41" s="55"/>
      <c r="AI41" s="55"/>
      <c r="AJ41" s="55"/>
      <c r="AK41" s="72"/>
    </row>
    <row r="42" spans="1:37" ht="21" thickTop="1" x14ac:dyDescent="0.25">
      <c r="A42" s="96"/>
      <c r="B42" s="96"/>
      <c r="C42" s="96"/>
      <c r="D42" s="96"/>
      <c r="F42" s="96"/>
      <c r="G42" s="96"/>
      <c r="H42" s="96"/>
      <c r="L42" s="1"/>
      <c r="P42" s="1"/>
      <c r="Q42" s="1"/>
      <c r="R42" s="1"/>
      <c r="S42" s="235" t="s">
        <v>129</v>
      </c>
      <c r="T42" s="236"/>
      <c r="U42" s="236"/>
      <c r="V42" s="236"/>
      <c r="W42" s="236"/>
      <c r="X42" s="236"/>
      <c r="Y42" s="236"/>
      <c r="Z42" s="236"/>
      <c r="AA42" s="236"/>
      <c r="AB42" s="236"/>
      <c r="AC42" s="236"/>
      <c r="AD42" s="236"/>
      <c r="AE42" s="236"/>
      <c r="AF42" s="236"/>
      <c r="AG42" s="236"/>
      <c r="AH42" s="236"/>
      <c r="AI42" s="236"/>
      <c r="AJ42" s="236"/>
      <c r="AK42" s="237"/>
    </row>
    <row r="43" spans="1:37" ht="16.5" x14ac:dyDescent="0.25">
      <c r="A43" s="96"/>
      <c r="B43" s="96"/>
      <c r="C43" s="96"/>
      <c r="D43" s="96"/>
      <c r="F43" s="96"/>
      <c r="G43" s="96"/>
      <c r="H43" s="96"/>
      <c r="P43" s="1"/>
      <c r="Q43" s="1"/>
      <c r="R43" s="1"/>
      <c r="S43" s="74"/>
      <c r="T43" s="64"/>
      <c r="U43" s="56"/>
      <c r="V43" s="56"/>
      <c r="W43" s="56"/>
      <c r="X43" s="56"/>
      <c r="Y43" s="56"/>
      <c r="Z43" s="56"/>
      <c r="AA43" s="56"/>
      <c r="AB43" s="56"/>
      <c r="AC43" s="54"/>
      <c r="AD43" s="55"/>
      <c r="AE43" s="55"/>
      <c r="AF43" s="55"/>
      <c r="AG43" s="55"/>
      <c r="AH43" s="55"/>
      <c r="AI43" s="55"/>
      <c r="AJ43" s="55"/>
      <c r="AK43" s="72"/>
    </row>
    <row r="44" spans="1:37" x14ac:dyDescent="0.25">
      <c r="A44" s="96"/>
      <c r="B44" s="96"/>
      <c r="C44" s="96"/>
      <c r="D44" s="96"/>
      <c r="F44" s="96"/>
      <c r="G44" s="96"/>
      <c r="H44" s="96"/>
      <c r="P44" s="1"/>
      <c r="Q44" s="1"/>
      <c r="R44" s="1"/>
      <c r="S44" s="248" t="str">
        <f>IFERROR(VLOOKUP($Q$4,Tableau,11,FALSE),"")</f>
        <v/>
      </c>
      <c r="T44" s="249"/>
      <c r="U44" s="249"/>
      <c r="V44" s="249"/>
      <c r="W44" s="249"/>
      <c r="X44" s="249"/>
      <c r="Y44" s="249"/>
      <c r="Z44" s="249"/>
      <c r="AA44" s="249"/>
      <c r="AB44" s="249"/>
      <c r="AC44" s="249"/>
      <c r="AD44" s="249"/>
      <c r="AE44" s="249"/>
      <c r="AF44" s="249"/>
      <c r="AG44" s="249"/>
      <c r="AH44" s="249"/>
      <c r="AI44" s="249"/>
      <c r="AJ44" s="249"/>
      <c r="AK44" s="250"/>
    </row>
    <row r="45" spans="1:37" ht="15.75" thickBot="1" x14ac:dyDescent="0.3">
      <c r="A45" s="96"/>
      <c r="B45" s="96"/>
      <c r="C45" s="96"/>
      <c r="D45" s="96"/>
      <c r="F45" s="96"/>
      <c r="G45" s="96"/>
      <c r="H45" s="96"/>
      <c r="P45" s="1"/>
      <c r="Q45" s="1"/>
      <c r="R45" s="1"/>
      <c r="S45" s="248"/>
      <c r="T45" s="249"/>
      <c r="U45" s="249"/>
      <c r="V45" s="249"/>
      <c r="W45" s="249"/>
      <c r="X45" s="249"/>
      <c r="Y45" s="249"/>
      <c r="Z45" s="249"/>
      <c r="AA45" s="249"/>
      <c r="AB45" s="249"/>
      <c r="AC45" s="249"/>
      <c r="AD45" s="249"/>
      <c r="AE45" s="249"/>
      <c r="AF45" s="249"/>
      <c r="AG45" s="249"/>
      <c r="AH45" s="249"/>
      <c r="AI45" s="249"/>
      <c r="AJ45" s="249"/>
      <c r="AK45" s="250"/>
    </row>
    <row r="46" spans="1:37" ht="15.75" customHeight="1" thickTop="1" x14ac:dyDescent="0.25">
      <c r="A46" s="96"/>
      <c r="B46" s="96"/>
      <c r="C46" s="96"/>
      <c r="D46" s="96"/>
      <c r="F46" s="96"/>
      <c r="G46" s="96"/>
      <c r="H46" s="96"/>
      <c r="I46" s="269" t="s">
        <v>63</v>
      </c>
      <c r="J46" s="270"/>
      <c r="K46" s="271"/>
      <c r="P46" s="1"/>
      <c r="Q46" s="1"/>
      <c r="R46" s="1"/>
      <c r="S46" s="248"/>
      <c r="T46" s="249"/>
      <c r="U46" s="249"/>
      <c r="V46" s="249"/>
      <c r="W46" s="249"/>
      <c r="X46" s="249"/>
      <c r="Y46" s="249"/>
      <c r="Z46" s="249"/>
      <c r="AA46" s="249"/>
      <c r="AB46" s="249"/>
      <c r="AC46" s="249"/>
      <c r="AD46" s="249"/>
      <c r="AE46" s="249"/>
      <c r="AF46" s="249"/>
      <c r="AG46" s="249"/>
      <c r="AH46" s="249"/>
      <c r="AI46" s="249"/>
      <c r="AJ46" s="249"/>
      <c r="AK46" s="250"/>
    </row>
    <row r="47" spans="1:37" ht="17.25" customHeight="1" thickBot="1" x14ac:dyDescent="0.3">
      <c r="A47" s="96"/>
      <c r="B47" s="96"/>
      <c r="C47" s="96"/>
      <c r="D47" s="96"/>
      <c r="F47" s="96"/>
      <c r="G47" s="96"/>
      <c r="H47" s="96"/>
      <c r="I47" s="272"/>
      <c r="J47" s="273"/>
      <c r="K47" s="274"/>
      <c r="Q47" s="1"/>
      <c r="R47" s="1"/>
      <c r="S47" s="74"/>
      <c r="T47" s="64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70"/>
    </row>
    <row r="48" spans="1:37" ht="18.75" thickTop="1" x14ac:dyDescent="0.25">
      <c r="A48" s="96"/>
      <c r="B48" s="96"/>
      <c r="C48" s="96"/>
      <c r="D48" s="96"/>
      <c r="F48" s="96"/>
      <c r="G48" s="96"/>
      <c r="H48" s="96"/>
      <c r="Q48" s="1"/>
      <c r="S48" s="82"/>
      <c r="T48" s="47"/>
      <c r="U48" s="81" t="str">
        <f>IFERROR(VLOOKUP($Q$4,Tableau,27,FALSE),"")</f>
        <v/>
      </c>
      <c r="V48" s="81"/>
      <c r="W48" s="81"/>
      <c r="X48" s="81"/>
      <c r="Y48" s="81"/>
      <c r="Z48" s="81"/>
      <c r="AA48" s="81"/>
      <c r="AB48" s="81"/>
      <c r="AC48" s="81"/>
      <c r="AD48" s="47"/>
      <c r="AE48" s="47"/>
      <c r="AF48" s="81"/>
      <c r="AG48" s="86" t="s">
        <v>163</v>
      </c>
      <c r="AH48" s="81"/>
      <c r="AI48" s="81"/>
      <c r="AJ48" s="81"/>
      <c r="AK48" s="83"/>
    </row>
    <row r="49" spans="1:37" ht="18" x14ac:dyDescent="0.25">
      <c r="A49" s="96"/>
      <c r="B49" s="96"/>
      <c r="C49" s="96"/>
      <c r="D49" s="96"/>
      <c r="F49" s="96"/>
      <c r="G49" s="96"/>
      <c r="H49" s="96"/>
      <c r="Q49" s="1"/>
      <c r="S49" s="74"/>
      <c r="T49" s="64"/>
      <c r="U49" s="88" t="s">
        <v>163</v>
      </c>
      <c r="V49" s="47"/>
      <c r="W49" s="89" t="s">
        <v>163</v>
      </c>
      <c r="X49" s="56"/>
      <c r="Y49" s="95" t="s">
        <v>163</v>
      </c>
      <c r="Z49" s="56"/>
      <c r="AA49" s="88" t="s">
        <v>163</v>
      </c>
      <c r="AB49" s="56"/>
      <c r="AC49" s="85" t="s">
        <v>163</v>
      </c>
      <c r="AD49" s="55"/>
      <c r="AE49" s="55"/>
      <c r="AF49" s="55"/>
      <c r="AG49" s="55"/>
      <c r="AH49" s="55"/>
      <c r="AI49" s="55"/>
      <c r="AJ49" s="55"/>
      <c r="AK49" s="72"/>
    </row>
    <row r="50" spans="1:37" ht="16.5" x14ac:dyDescent="0.25">
      <c r="A50" s="96"/>
      <c r="B50" s="96"/>
      <c r="C50" s="96"/>
      <c r="D50" s="96"/>
      <c r="F50" s="96"/>
      <c r="G50" s="96"/>
      <c r="H50" s="96"/>
      <c r="R50" s="96"/>
      <c r="S50" s="82"/>
      <c r="T50" s="64"/>
      <c r="U50" s="56"/>
      <c r="V50" s="56"/>
      <c r="W50" s="56"/>
      <c r="X50" s="56"/>
      <c r="Y50" s="56"/>
      <c r="Z50" s="56"/>
      <c r="AA50" s="56"/>
      <c r="AB50" s="56"/>
      <c r="AC50" s="54"/>
      <c r="AD50" s="55"/>
      <c r="AE50" s="55"/>
      <c r="AF50" s="55"/>
      <c r="AG50" s="55"/>
      <c r="AH50" s="55"/>
      <c r="AI50" s="55"/>
      <c r="AJ50" s="55"/>
      <c r="AK50" s="72"/>
    </row>
    <row r="51" spans="1:37" ht="15.75" thickBot="1" x14ac:dyDescent="0.3">
      <c r="A51" s="96"/>
      <c r="B51" s="96"/>
      <c r="C51" s="96"/>
      <c r="D51" s="96"/>
      <c r="R51" s="96"/>
      <c r="S51" s="91"/>
      <c r="T51" s="92"/>
      <c r="U51" s="92"/>
      <c r="V51" s="92"/>
      <c r="W51" s="92"/>
      <c r="X51" s="92"/>
      <c r="Y51" s="92"/>
      <c r="Z51" s="92"/>
      <c r="AA51" s="92"/>
      <c r="AB51" s="92"/>
      <c r="AC51" s="92"/>
      <c r="AD51" s="92"/>
      <c r="AE51" s="92"/>
      <c r="AF51" s="92"/>
      <c r="AG51" s="92"/>
      <c r="AH51" s="92"/>
      <c r="AI51" s="92"/>
      <c r="AJ51" s="92"/>
      <c r="AK51" s="93"/>
    </row>
    <row r="52" spans="1:37" ht="15.75" thickTop="1" x14ac:dyDescent="0.25">
      <c r="A52" s="96"/>
      <c r="B52" s="96"/>
      <c r="C52" s="96"/>
      <c r="D52" s="96"/>
    </row>
    <row r="53" spans="1:37" x14ac:dyDescent="0.25">
      <c r="A53" s="96"/>
      <c r="B53" s="96"/>
      <c r="C53" s="96"/>
      <c r="D53" s="96"/>
    </row>
    <row r="54" spans="1:37" x14ac:dyDescent="0.25">
      <c r="A54" s="96"/>
      <c r="B54" s="96"/>
      <c r="C54" s="96"/>
      <c r="D54" s="96"/>
    </row>
    <row r="55" spans="1:37" x14ac:dyDescent="0.25">
      <c r="A55" s="96"/>
      <c r="B55" s="96"/>
      <c r="C55" s="96"/>
      <c r="D55" s="96"/>
    </row>
    <row r="56" spans="1:37" x14ac:dyDescent="0.25">
      <c r="A56" s="96"/>
      <c r="B56" s="96"/>
      <c r="C56" s="96"/>
      <c r="D56" s="96"/>
    </row>
    <row r="57" spans="1:37" x14ac:dyDescent="0.25">
      <c r="A57" s="96"/>
      <c r="B57" s="96"/>
      <c r="C57" s="96"/>
      <c r="D57" s="96"/>
    </row>
    <row r="58" spans="1:37" x14ac:dyDescent="0.25">
      <c r="A58" s="96"/>
      <c r="B58" s="96"/>
      <c r="C58" s="96"/>
      <c r="D58" s="96"/>
    </row>
    <row r="59" spans="1:37" x14ac:dyDescent="0.25">
      <c r="A59" s="96"/>
      <c r="B59" s="96"/>
      <c r="C59" s="96"/>
      <c r="D59" s="96"/>
    </row>
    <row r="60" spans="1:37" x14ac:dyDescent="0.25">
      <c r="A60" s="96"/>
      <c r="B60" s="96"/>
      <c r="C60" s="96"/>
      <c r="D60" s="96"/>
    </row>
    <row r="61" spans="1:37" x14ac:dyDescent="0.25">
      <c r="A61" s="96"/>
      <c r="B61" s="96"/>
      <c r="C61" s="96"/>
      <c r="D61" s="96"/>
    </row>
    <row r="62" spans="1:37" x14ac:dyDescent="0.25">
      <c r="A62" s="96"/>
      <c r="B62" s="96"/>
      <c r="C62" s="96"/>
      <c r="D62" s="96"/>
    </row>
  </sheetData>
  <sheetProtection formatCells="0" formatColumns="0" formatRows="0" insertColumns="0" insertRows="0" insertHyperlinks="0" deleteColumns="0" deleteRows="0" sort="0" autoFilter="0" pivotTables="0"/>
  <mergeCells count="21">
    <mergeCell ref="E11:G12"/>
    <mergeCell ref="K11:M12"/>
    <mergeCell ref="L7:N8"/>
    <mergeCell ref="S7:AK8"/>
    <mergeCell ref="S44:AK46"/>
    <mergeCell ref="I22:K23"/>
    <mergeCell ref="I28:K29"/>
    <mergeCell ref="I33:K34"/>
    <mergeCell ref="D40:F41"/>
    <mergeCell ref="I46:K47"/>
    <mergeCell ref="S23:AK23"/>
    <mergeCell ref="Y35:AE35"/>
    <mergeCell ref="S36:AK36"/>
    <mergeCell ref="AA37:AF37"/>
    <mergeCell ref="AA38:AF38"/>
    <mergeCell ref="S42:AK42"/>
    <mergeCell ref="S3:AK4"/>
    <mergeCell ref="S5:AK6"/>
    <mergeCell ref="S9:AK10"/>
    <mergeCell ref="S12:AK12"/>
    <mergeCell ref="S18:AK18"/>
  </mergeCells>
  <conditionalFormatting sqref="S3:AK51">
    <cfRule type="expression" dxfId="189" priority="27">
      <formula>$Q$4=0</formula>
    </cfRule>
    <cfRule type="cellIs" dxfId="188" priority="28" operator="equal">
      <formula>0</formula>
    </cfRule>
  </conditionalFormatting>
  <conditionalFormatting sqref="K11:M12">
    <cfRule type="expression" dxfId="187" priority="22">
      <formula>$U$30="Barrière de Sorigny"</formula>
    </cfRule>
    <cfRule type="expression" dxfId="186" priority="26">
      <formula>$U$27="Barrière de Sorigny"</formula>
    </cfRule>
  </conditionalFormatting>
  <conditionalFormatting sqref="E11:G12">
    <cfRule type="expression" dxfId="185" priority="11">
      <formula>$U$30="Ste Maure"</formula>
    </cfRule>
    <cfRule type="expression" dxfId="184" priority="17">
      <formula>$Z$27="Ste Maure"</formula>
    </cfRule>
    <cfRule type="expression" dxfId="183" priority="25">
      <formula>$U$27="Ste Maure"</formula>
    </cfRule>
  </conditionalFormatting>
  <conditionalFormatting sqref="I22:K23">
    <cfRule type="expression" dxfId="182" priority="2">
      <formula>$Z$30="Châtellerault Nord"</formula>
    </cfRule>
    <cfRule type="expression" dxfId="181" priority="7">
      <formula>$AF$27="Châtellerault Nord"</formula>
    </cfRule>
    <cfRule type="expression" dxfId="180" priority="12">
      <formula>$Z$27="Châtellerault Nord"</formula>
    </cfRule>
    <cfRule type="expression" dxfId="179" priority="21">
      <formula>$U$27="Châtellerault Nord"</formula>
    </cfRule>
    <cfRule type="expression" dxfId="178" priority="24">
      <formula>$U$30="Châtellerault Nord"</formula>
    </cfRule>
  </conditionalFormatting>
  <conditionalFormatting sqref="I28:K29">
    <cfRule type="expression" dxfId="177" priority="3">
      <formula>$U$30="Châtellerault Sud"</formula>
    </cfRule>
    <cfRule type="expression" dxfId="176" priority="16">
      <formula>$U$27="Châtellerault Sud"</formula>
    </cfRule>
    <cfRule type="expression" dxfId="175" priority="20">
      <formula>$Z$27="Châtellerault Sud"</formula>
    </cfRule>
    <cfRule type="expression" dxfId="174" priority="23">
      <formula>$Z$30="Châtellerault Sud"</formula>
    </cfRule>
  </conditionalFormatting>
  <conditionalFormatting sqref="I33:K34">
    <cfRule type="expression" dxfId="173" priority="10">
      <formula>$U$27="Futuroscope"</formula>
    </cfRule>
    <cfRule type="expression" dxfId="172" priority="15">
      <formula>$Z$27="Futuroscope"</formula>
    </cfRule>
    <cfRule type="expression" dxfId="171" priority="19">
      <formula>$U$30="Futuroscope"</formula>
    </cfRule>
  </conditionalFormatting>
  <conditionalFormatting sqref="D40:F41">
    <cfRule type="expression" dxfId="170" priority="5">
      <formula>$U$27="Poitiers Nord"</formula>
    </cfRule>
    <cfRule type="expression" dxfId="169" priority="9">
      <formula>$Z$27="Poitiers Nord"</formula>
    </cfRule>
    <cfRule type="expression" dxfId="168" priority="14">
      <formula>$U$30="Poitiers Nord"</formula>
    </cfRule>
    <cfRule type="expression" dxfId="167" priority="18">
      <formula>$Z$30="Poitiers Nord"</formula>
    </cfRule>
  </conditionalFormatting>
  <conditionalFormatting sqref="I46:K47">
    <cfRule type="expression" dxfId="166" priority="1">
      <formula>$U$27="Poitiers Sud"</formula>
    </cfRule>
    <cfRule type="expression" dxfId="165" priority="4">
      <formula>$Z$27="Poitiers Sud"</formula>
    </cfRule>
    <cfRule type="expression" dxfId="164" priority="8">
      <formula>$U$30="Poitiers Sud"</formula>
    </cfRule>
    <cfRule type="expression" dxfId="163" priority="13">
      <formula>$Z$30="Poitiers Sud"</formula>
    </cfRule>
  </conditionalFormatting>
  <hyperlinks>
    <hyperlink ref="AG48" location="'Bif A10 S1 -A28'!A1" display="Ici"/>
    <hyperlink ref="U49" location="'Bif-A10 S2 -A85'!A1" display="Ici"/>
    <hyperlink ref="W49" location="'Bif-A10 S1 -A85 S1 &amp; S2'!A1" display="Ici"/>
    <hyperlink ref="Y49" location="'Bif-A85 S2 -A85 S2 &amp; A10 S2'!A1" display="Ici"/>
    <hyperlink ref="AA49" location="'Bif-A85 S1 - A10S2 A10S1 '!A1" display="Ici"/>
    <hyperlink ref="AC49" location="'Bif-A85 S2 -A10 S2'!A1" display="Ici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7030A0"/>
  </sheetPr>
  <dimension ref="A1:AL51"/>
  <sheetViews>
    <sheetView showGridLines="0" zoomScale="70" zoomScaleNormal="70" workbookViewId="0">
      <selection activeCell="J36" sqref="J36"/>
    </sheetView>
  </sheetViews>
  <sheetFormatPr baseColWidth="10" defaultRowHeight="15" x14ac:dyDescent="0.25"/>
  <cols>
    <col min="1" max="1" width="11.42578125" style="104"/>
    <col min="2" max="9" width="11.42578125" style="97"/>
    <col min="10" max="10" width="11.42578125" style="104"/>
    <col min="11" max="19" width="11.42578125" style="97"/>
    <col min="20" max="38" width="5.7109375" style="97" customWidth="1"/>
    <col min="39" max="16384" width="11.42578125" style="97"/>
  </cols>
  <sheetData>
    <row r="1" spans="3:38" ht="15.75" thickBot="1" x14ac:dyDescent="0.3">
      <c r="K1" s="1"/>
      <c r="O1" s="1"/>
      <c r="P1" s="1"/>
      <c r="Q1" s="118"/>
      <c r="R1" s="1"/>
    </row>
    <row r="2" spans="3:38" ht="15.75" thickTop="1" x14ac:dyDescent="0.25">
      <c r="K2" s="1"/>
      <c r="L2" s="283" t="s">
        <v>69</v>
      </c>
      <c r="M2" s="284"/>
      <c r="Q2" s="118"/>
      <c r="R2" s="1"/>
      <c r="T2" s="229" t="s">
        <v>128</v>
      </c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230"/>
      <c r="AG2" s="230"/>
      <c r="AH2" s="230"/>
      <c r="AI2" s="230"/>
      <c r="AJ2" s="230"/>
      <c r="AK2" s="230"/>
      <c r="AL2" s="231"/>
    </row>
    <row r="3" spans="3:38" ht="18.75" thickBot="1" x14ac:dyDescent="0.3">
      <c r="K3" s="1"/>
      <c r="L3" s="285"/>
      <c r="M3" s="286"/>
      <c r="N3" s="57"/>
      <c r="O3" s="57"/>
      <c r="P3" s="57"/>
      <c r="Q3" s="108"/>
      <c r="R3" s="1"/>
      <c r="T3" s="232"/>
      <c r="U3" s="233"/>
      <c r="V3" s="233"/>
      <c r="W3" s="233"/>
      <c r="X3" s="233"/>
      <c r="Y3" s="233"/>
      <c r="Z3" s="233"/>
      <c r="AA3" s="233"/>
      <c r="AB3" s="233"/>
      <c r="AC3" s="233"/>
      <c r="AD3" s="233"/>
      <c r="AE3" s="233"/>
      <c r="AF3" s="233"/>
      <c r="AG3" s="233"/>
      <c r="AH3" s="233"/>
      <c r="AI3" s="233"/>
      <c r="AJ3" s="233"/>
      <c r="AK3" s="233"/>
      <c r="AL3" s="234"/>
    </row>
    <row r="4" spans="3:38" ht="18.75" thickTop="1" x14ac:dyDescent="0.25">
      <c r="C4" s="99"/>
      <c r="D4" s="99"/>
      <c r="E4" s="99"/>
      <c r="F4" s="99"/>
      <c r="G4" s="99"/>
      <c r="H4" s="99"/>
      <c r="K4" s="1"/>
      <c r="N4" s="57"/>
      <c r="O4" s="57"/>
      <c r="P4" s="57"/>
      <c r="Q4" s="118"/>
      <c r="R4" s="1"/>
      <c r="S4" s="102"/>
      <c r="T4" s="244" t="str">
        <f>IFERROR(CONCATENATE(" Du ",VLOOKUP($Q$5,Scénari!$A$2:$AA$87,3,FALSE)," sur l'Autoroute ",VLOOKUP($Q$5,Scénari!$A$2:$AA$87,2,FALSE)),"")</f>
        <v xml:space="preserve"> Du Sens 2 sur l'Autoroute A85</v>
      </c>
      <c r="U4" s="245"/>
      <c r="V4" s="245"/>
      <c r="W4" s="245"/>
      <c r="X4" s="245"/>
      <c r="Y4" s="245"/>
      <c r="Z4" s="245"/>
      <c r="AA4" s="245"/>
      <c r="AB4" s="245"/>
      <c r="AC4" s="245"/>
      <c r="AD4" s="245"/>
      <c r="AE4" s="245"/>
      <c r="AF4" s="245"/>
      <c r="AG4" s="245"/>
      <c r="AH4" s="245"/>
      <c r="AI4" s="245"/>
      <c r="AJ4" s="245"/>
      <c r="AK4" s="245"/>
      <c r="AL4" s="246"/>
    </row>
    <row r="5" spans="3:38" x14ac:dyDescent="0.25">
      <c r="K5" s="1"/>
      <c r="L5" s="1"/>
      <c r="O5" s="1"/>
      <c r="P5" s="1"/>
      <c r="Q5" s="108">
        <v>76</v>
      </c>
      <c r="R5" s="1"/>
      <c r="T5" s="244"/>
      <c r="U5" s="245"/>
      <c r="V5" s="245"/>
      <c r="W5" s="245"/>
      <c r="X5" s="245"/>
      <c r="Y5" s="245"/>
      <c r="Z5" s="245"/>
      <c r="AA5" s="245"/>
      <c r="AB5" s="245"/>
      <c r="AC5" s="245"/>
      <c r="AD5" s="245"/>
      <c r="AE5" s="245"/>
      <c r="AF5" s="245"/>
      <c r="AG5" s="245"/>
      <c r="AH5" s="245"/>
      <c r="AI5" s="245"/>
      <c r="AJ5" s="245"/>
      <c r="AK5" s="245"/>
      <c r="AL5" s="246"/>
    </row>
    <row r="6" spans="3:38" ht="18" x14ac:dyDescent="0.25">
      <c r="F6" s="57"/>
      <c r="G6" s="57"/>
      <c r="H6" s="57"/>
      <c r="L6" s="1"/>
      <c r="O6" s="1"/>
      <c r="P6" s="1"/>
      <c r="Q6" s="118"/>
      <c r="R6" s="1"/>
      <c r="T6" s="266" t="str">
        <f>IFERROR(CONCATENATE("Concernant le(s) Centre(s) de ",VLOOKUP($Q$5,Tableau,6,FALSE)),"")</f>
        <v>Concernant le(s) Centre(s) de St Romain</v>
      </c>
      <c r="U6" s="267"/>
      <c r="V6" s="267"/>
      <c r="W6" s="267"/>
      <c r="X6" s="267"/>
      <c r="Y6" s="267"/>
      <c r="Z6" s="267"/>
      <c r="AA6" s="267"/>
      <c r="AB6" s="267"/>
      <c r="AC6" s="267"/>
      <c r="AD6" s="267"/>
      <c r="AE6" s="267"/>
      <c r="AF6" s="267"/>
      <c r="AG6" s="267"/>
      <c r="AH6" s="267"/>
      <c r="AI6" s="267"/>
      <c r="AJ6" s="267"/>
      <c r="AK6" s="267"/>
      <c r="AL6" s="268"/>
    </row>
    <row r="7" spans="3:38" ht="15" customHeight="1" x14ac:dyDescent="0.25">
      <c r="M7" s="57"/>
      <c r="N7" s="57"/>
      <c r="O7" s="57"/>
      <c r="P7" s="1"/>
      <c r="Q7" s="1"/>
      <c r="R7" s="1"/>
      <c r="T7" s="266"/>
      <c r="U7" s="267"/>
      <c r="V7" s="267"/>
      <c r="W7" s="267"/>
      <c r="X7" s="267"/>
      <c r="Y7" s="267"/>
      <c r="Z7" s="267"/>
      <c r="AA7" s="267"/>
      <c r="AB7" s="267"/>
      <c r="AC7" s="267"/>
      <c r="AD7" s="267"/>
      <c r="AE7" s="267"/>
      <c r="AF7" s="267"/>
      <c r="AG7" s="267"/>
      <c r="AH7" s="267"/>
      <c r="AI7" s="267"/>
      <c r="AJ7" s="267"/>
      <c r="AK7" s="267"/>
      <c r="AL7" s="268"/>
    </row>
    <row r="8" spans="3:38" ht="15" customHeight="1" thickBot="1" x14ac:dyDescent="0.3">
      <c r="K8" s="1"/>
      <c r="M8" s="57"/>
      <c r="N8" s="57"/>
      <c r="O8" s="57"/>
      <c r="P8" s="1"/>
      <c r="Q8" s="1"/>
      <c r="R8" s="1"/>
      <c r="S8" s="1"/>
      <c r="T8" s="253" t="str">
        <f>IFERROR(CONCATENATE("Entre ",VLOOKUP($Q$5,Tableau,7,FALSE)," au Pr ",VLOOKUP($Q$5,Tableau,4)," et ",VLOOKUP($Q$5,Tableau,8,FALSE)," au Pr ",VLOOKUP($Q$5,Tableau,5,FALSE)),"")</f>
        <v>Entre Loches (Esvres) au Pr 108 et Barrière de Veigné au Pr 104</v>
      </c>
      <c r="U8" s="254"/>
      <c r="V8" s="254"/>
      <c r="W8" s="254"/>
      <c r="X8" s="254"/>
      <c r="Y8" s="254"/>
      <c r="Z8" s="254"/>
      <c r="AA8" s="254"/>
      <c r="AB8" s="254"/>
      <c r="AC8" s="254"/>
      <c r="AD8" s="254"/>
      <c r="AE8" s="254"/>
      <c r="AF8" s="254"/>
      <c r="AG8" s="254"/>
      <c r="AH8" s="254"/>
      <c r="AI8" s="254"/>
      <c r="AJ8" s="254"/>
      <c r="AK8" s="254"/>
      <c r="AL8" s="255"/>
    </row>
    <row r="9" spans="3:38" ht="15.75" thickTop="1" x14ac:dyDescent="0.25">
      <c r="K9" s="1"/>
      <c r="L9" s="1"/>
      <c r="Q9" s="275" t="s">
        <v>67</v>
      </c>
      <c r="R9" s="276"/>
      <c r="S9" s="1"/>
      <c r="T9" s="253"/>
      <c r="U9" s="254"/>
      <c r="V9" s="254"/>
      <c r="W9" s="254"/>
      <c r="X9" s="254"/>
      <c r="Y9" s="254"/>
      <c r="Z9" s="254"/>
      <c r="AA9" s="254"/>
      <c r="AB9" s="254"/>
      <c r="AC9" s="254"/>
      <c r="AD9" s="254"/>
      <c r="AE9" s="254"/>
      <c r="AF9" s="254"/>
      <c r="AG9" s="254"/>
      <c r="AH9" s="254"/>
      <c r="AI9" s="254"/>
      <c r="AJ9" s="254"/>
      <c r="AK9" s="254"/>
      <c r="AL9" s="255"/>
    </row>
    <row r="10" spans="3:38" ht="15.75" customHeight="1" thickBot="1" x14ac:dyDescent="0.35">
      <c r="K10" s="1"/>
      <c r="L10" s="1"/>
      <c r="Q10" s="277"/>
      <c r="R10" s="278"/>
      <c r="S10" s="1"/>
      <c r="T10" s="69"/>
      <c r="U10" s="61"/>
      <c r="V10" s="45"/>
      <c r="W10" s="45"/>
      <c r="X10" s="45"/>
      <c r="Y10" s="45"/>
      <c r="Z10" s="45"/>
      <c r="AA10" s="45"/>
      <c r="AB10" s="45"/>
      <c r="AC10" s="45"/>
      <c r="AD10" s="46"/>
      <c r="AE10" s="47"/>
      <c r="AF10" s="47"/>
      <c r="AG10" s="47"/>
      <c r="AH10" s="47"/>
      <c r="AI10" s="47"/>
      <c r="AJ10" s="47"/>
      <c r="AK10" s="47"/>
      <c r="AL10" s="70"/>
    </row>
    <row r="11" spans="3:38" ht="17.25" customHeight="1" thickTop="1" x14ac:dyDescent="0.25">
      <c r="K11" s="1"/>
      <c r="L11" s="1"/>
      <c r="Q11" s="1"/>
      <c r="R11" s="1"/>
      <c r="S11" s="1"/>
      <c r="T11" s="235" t="s">
        <v>118</v>
      </c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/>
      <c r="AJ11" s="236"/>
      <c r="AK11" s="236"/>
      <c r="AL11" s="237"/>
    </row>
    <row r="12" spans="3:38" ht="17.25" thickBot="1" x14ac:dyDescent="0.35">
      <c r="K12" s="1"/>
      <c r="L12" s="1"/>
      <c r="Q12" s="1"/>
      <c r="R12" s="1"/>
      <c r="S12" s="1"/>
      <c r="T12" s="68"/>
      <c r="U12" s="46"/>
      <c r="V12" s="45"/>
      <c r="W12" s="45"/>
      <c r="X12" s="45"/>
      <c r="Y12" s="45"/>
      <c r="Z12" s="45"/>
      <c r="AA12" s="46"/>
      <c r="AB12" s="46"/>
      <c r="AC12" s="45"/>
      <c r="AD12" s="46"/>
      <c r="AE12" s="47"/>
      <c r="AF12" s="47"/>
      <c r="AG12" s="47"/>
      <c r="AH12" s="47"/>
      <c r="AI12" s="47"/>
      <c r="AJ12" s="47"/>
      <c r="AK12" s="47"/>
      <c r="AL12" s="70"/>
    </row>
    <row r="13" spans="3:38" ht="18.75" thickBot="1" x14ac:dyDescent="0.3">
      <c r="K13" s="1"/>
      <c r="L13" s="1"/>
      <c r="R13" s="1"/>
      <c r="S13" s="1"/>
      <c r="T13" s="106"/>
      <c r="U13" s="62"/>
      <c r="V13" s="53" t="s">
        <v>119</v>
      </c>
      <c r="W13" s="54"/>
      <c r="X13" s="53"/>
      <c r="Y13" s="53"/>
      <c r="Z13" s="53"/>
      <c r="AA13" s="53"/>
      <c r="AB13" s="53"/>
      <c r="AC13" s="53"/>
      <c r="AD13" s="53"/>
      <c r="AE13" s="55"/>
      <c r="AF13" s="55"/>
      <c r="AG13" s="55"/>
      <c r="AH13" s="55"/>
      <c r="AI13" s="55"/>
      <c r="AJ13" s="55"/>
      <c r="AK13" s="55"/>
      <c r="AL13" s="72"/>
    </row>
    <row r="14" spans="3:38" ht="18.75" thickBot="1" x14ac:dyDescent="0.3">
      <c r="Q14" s="1"/>
      <c r="R14" s="1"/>
      <c r="S14" s="1"/>
      <c r="T14" s="106"/>
      <c r="U14" s="62"/>
      <c r="V14" s="53" t="s">
        <v>120</v>
      </c>
      <c r="W14" s="54"/>
      <c r="X14" s="53"/>
      <c r="Y14" s="53"/>
      <c r="Z14" s="53"/>
      <c r="AA14" s="53"/>
      <c r="AB14" s="53"/>
      <c r="AC14" s="53"/>
      <c r="AD14" s="53"/>
      <c r="AE14" s="55"/>
      <c r="AF14" s="55"/>
      <c r="AG14" s="55"/>
      <c r="AH14" s="55"/>
      <c r="AI14" s="55"/>
      <c r="AJ14" s="55"/>
      <c r="AK14" s="55"/>
      <c r="AL14" s="72"/>
    </row>
    <row r="15" spans="3:38" ht="19.5" thickTop="1" thickBot="1" x14ac:dyDescent="0.3">
      <c r="L15" s="275" t="s">
        <v>70</v>
      </c>
      <c r="M15" s="276"/>
      <c r="O15" s="1"/>
      <c r="P15" s="1"/>
      <c r="Q15" s="1"/>
      <c r="R15" s="1"/>
      <c r="S15" s="1"/>
      <c r="T15" s="107"/>
      <c r="U15" s="63"/>
      <c r="V15" s="53" t="s">
        <v>121</v>
      </c>
      <c r="W15" s="54"/>
      <c r="X15" s="53"/>
      <c r="Y15" s="53"/>
      <c r="Z15" s="53"/>
      <c r="AA15" s="53"/>
      <c r="AB15" s="53"/>
      <c r="AC15" s="53"/>
      <c r="AD15" s="53"/>
      <c r="AE15" s="55"/>
      <c r="AF15" s="55"/>
      <c r="AG15" s="55"/>
      <c r="AH15" s="55"/>
      <c r="AI15" s="55"/>
      <c r="AJ15" s="55"/>
      <c r="AK15" s="55"/>
      <c r="AL15" s="72"/>
    </row>
    <row r="16" spans="3:38" ht="17.25" thickBot="1" x14ac:dyDescent="0.3">
      <c r="L16" s="277"/>
      <c r="M16" s="278"/>
      <c r="O16" s="1"/>
      <c r="P16" s="1"/>
      <c r="Q16" s="1"/>
      <c r="R16" s="1"/>
      <c r="S16" s="1"/>
      <c r="T16" s="74"/>
      <c r="U16" s="64"/>
      <c r="V16" s="56"/>
      <c r="W16" s="56"/>
      <c r="X16" s="56"/>
      <c r="Y16" s="56"/>
      <c r="Z16" s="56"/>
      <c r="AA16" s="56"/>
      <c r="AB16" s="56"/>
      <c r="AC16" s="56"/>
      <c r="AD16" s="54"/>
      <c r="AE16" s="55"/>
      <c r="AF16" s="55"/>
      <c r="AG16" s="55"/>
      <c r="AH16" s="55"/>
      <c r="AI16" s="55"/>
      <c r="AJ16" s="55"/>
      <c r="AK16" s="55"/>
      <c r="AL16" s="72"/>
    </row>
    <row r="17" spans="2:38" ht="21" thickTop="1" x14ac:dyDescent="0.25">
      <c r="O17" s="1"/>
      <c r="P17" s="1"/>
      <c r="Q17" s="1"/>
      <c r="R17" s="1"/>
      <c r="S17" s="1"/>
      <c r="T17" s="235" t="s">
        <v>122</v>
      </c>
      <c r="U17" s="236"/>
      <c r="V17" s="236"/>
      <c r="W17" s="236"/>
      <c r="X17" s="236"/>
      <c r="Y17" s="236"/>
      <c r="Z17" s="236"/>
      <c r="AA17" s="236"/>
      <c r="AB17" s="236"/>
      <c r="AC17" s="236"/>
      <c r="AD17" s="236"/>
      <c r="AE17" s="236"/>
      <c r="AF17" s="236"/>
      <c r="AG17" s="236"/>
      <c r="AH17" s="236"/>
      <c r="AI17" s="236"/>
      <c r="AJ17" s="236"/>
      <c r="AK17" s="236"/>
      <c r="AL17" s="237"/>
    </row>
    <row r="18" spans="2:38" ht="18.75" thickBot="1" x14ac:dyDescent="0.3">
      <c r="K18" s="57"/>
      <c r="L18" s="57"/>
      <c r="M18" s="57"/>
      <c r="O18" s="1"/>
      <c r="P18" s="1"/>
      <c r="Q18" s="1"/>
      <c r="R18" s="1"/>
      <c r="S18" s="1"/>
      <c r="T18" s="74"/>
      <c r="U18" s="64"/>
      <c r="V18" s="56"/>
      <c r="W18" s="56"/>
      <c r="X18" s="56"/>
      <c r="Y18" s="56"/>
      <c r="Z18" s="56"/>
      <c r="AA18" s="56"/>
      <c r="AB18" s="56"/>
      <c r="AC18" s="56"/>
      <c r="AD18" s="54"/>
      <c r="AE18" s="55"/>
      <c r="AF18" s="55"/>
      <c r="AG18" s="55"/>
      <c r="AH18" s="55"/>
      <c r="AI18" s="55"/>
      <c r="AJ18" s="55"/>
      <c r="AK18" s="55"/>
      <c r="AL18" s="72"/>
    </row>
    <row r="19" spans="2:38" ht="20.25" thickTop="1" thickBot="1" x14ac:dyDescent="0.3">
      <c r="D19" s="279" t="s">
        <v>116</v>
      </c>
      <c r="E19" s="280"/>
      <c r="H19" s="279" t="s">
        <v>206</v>
      </c>
      <c r="I19" s="280"/>
      <c r="K19" s="57"/>
      <c r="L19" s="279" t="s">
        <v>113</v>
      </c>
      <c r="M19" s="280"/>
      <c r="O19" s="1"/>
      <c r="P19" s="1"/>
      <c r="Q19" s="1"/>
      <c r="R19" s="1"/>
      <c r="S19" s="1"/>
      <c r="T19" s="107"/>
      <c r="U19" s="63"/>
      <c r="V19" s="53" t="s">
        <v>123</v>
      </c>
      <c r="W19" s="57"/>
      <c r="X19" s="57"/>
      <c r="Y19" s="57"/>
      <c r="Z19" s="57"/>
      <c r="AA19" s="57"/>
      <c r="AB19" s="57"/>
      <c r="AC19" s="57"/>
      <c r="AD19" s="57"/>
      <c r="AE19" s="58"/>
      <c r="AF19" s="58"/>
      <c r="AG19" s="58"/>
      <c r="AH19" s="58"/>
      <c r="AI19" s="58"/>
      <c r="AJ19" s="58"/>
      <c r="AK19" s="58"/>
      <c r="AL19" s="75"/>
    </row>
    <row r="20" spans="2:38" ht="18.75" thickBot="1" x14ac:dyDescent="0.3">
      <c r="D20" s="281"/>
      <c r="E20" s="282"/>
      <c r="H20" s="281"/>
      <c r="I20" s="282"/>
      <c r="L20" s="281"/>
      <c r="M20" s="282"/>
      <c r="O20" s="1"/>
      <c r="P20" s="1"/>
      <c r="Q20" s="1"/>
      <c r="R20" s="1"/>
      <c r="S20" s="1"/>
      <c r="T20" s="107"/>
      <c r="U20" s="63"/>
      <c r="V20" s="53" t="s">
        <v>124</v>
      </c>
      <c r="W20" s="54"/>
      <c r="X20" s="59" t="str">
        <f>IFERROR(VLOOKUP($Q$5,Tableau,10,FALSE),"")</f>
        <v>CORG 37 - 02 47 31 37 41</v>
      </c>
      <c r="Y20" s="59"/>
      <c r="Z20" s="59"/>
      <c r="AA20" s="59"/>
      <c r="AB20" s="59"/>
      <c r="AC20" s="59"/>
      <c r="AD20" s="59"/>
      <c r="AE20" s="59"/>
      <c r="AF20" s="59"/>
      <c r="AG20" s="59"/>
      <c r="AH20" s="59"/>
      <c r="AI20" s="59"/>
      <c r="AJ20" s="59"/>
      <c r="AK20" s="59"/>
      <c r="AL20" s="76"/>
    </row>
    <row r="21" spans="2:38" ht="17.25" thickTop="1" x14ac:dyDescent="0.25">
      <c r="O21" s="1"/>
      <c r="P21" s="1"/>
      <c r="Q21" s="1"/>
      <c r="R21" s="1"/>
      <c r="S21" s="1"/>
      <c r="T21" s="74"/>
      <c r="U21" s="64"/>
      <c r="V21" s="56"/>
      <c r="W21" s="56"/>
      <c r="X21" s="56"/>
      <c r="Y21" s="56"/>
      <c r="Z21" s="56"/>
      <c r="AA21" s="56"/>
      <c r="AB21" s="56"/>
      <c r="AC21" s="56"/>
      <c r="AD21" s="54"/>
      <c r="AE21" s="55"/>
      <c r="AF21" s="55"/>
      <c r="AG21" s="55"/>
      <c r="AH21" s="55"/>
      <c r="AI21" s="55"/>
      <c r="AJ21" s="55"/>
      <c r="AK21" s="55"/>
      <c r="AL21" s="72"/>
    </row>
    <row r="22" spans="2:38" ht="17.25" customHeight="1" x14ac:dyDescent="0.25">
      <c r="O22" s="1"/>
      <c r="P22" s="1"/>
      <c r="Q22" s="1"/>
      <c r="R22" s="1"/>
      <c r="S22" s="1"/>
      <c r="T22" s="235" t="s">
        <v>125</v>
      </c>
      <c r="U22" s="236"/>
      <c r="V22" s="236"/>
      <c r="W22" s="236"/>
      <c r="X22" s="236"/>
      <c r="Y22" s="236"/>
      <c r="Z22" s="236"/>
      <c r="AA22" s="236"/>
      <c r="AB22" s="236"/>
      <c r="AC22" s="236"/>
      <c r="AD22" s="236"/>
      <c r="AE22" s="236"/>
      <c r="AF22" s="236"/>
      <c r="AG22" s="236"/>
      <c r="AH22" s="236"/>
      <c r="AI22" s="236"/>
      <c r="AJ22" s="236"/>
      <c r="AK22" s="236"/>
      <c r="AL22" s="237"/>
    </row>
    <row r="23" spans="2:38" ht="15.75" thickBot="1" x14ac:dyDescent="0.3">
      <c r="O23" s="1"/>
      <c r="P23" s="1"/>
      <c r="Q23" s="1"/>
      <c r="R23" s="1"/>
      <c r="S23" s="1"/>
      <c r="T23" s="77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72"/>
    </row>
    <row r="24" spans="2:38" ht="18.75" thickBot="1" x14ac:dyDescent="0.3">
      <c r="K24" s="57"/>
      <c r="L24" s="57"/>
      <c r="M24" s="57"/>
      <c r="O24" s="1"/>
      <c r="P24" s="1"/>
      <c r="Q24" s="1"/>
      <c r="R24" s="1"/>
      <c r="S24" s="1"/>
      <c r="T24" s="107"/>
      <c r="U24" s="63"/>
      <c r="V24" s="52" t="str">
        <f>IFERROR(VLOOKUP($Q$5,Tableau,9,FALSE),"")</f>
        <v>Appel CTO Chambray 36010</v>
      </c>
      <c r="W24" s="47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78"/>
    </row>
    <row r="25" spans="2:38" ht="18.75" thickBot="1" x14ac:dyDescent="0.3">
      <c r="K25" s="57"/>
      <c r="L25" s="57"/>
      <c r="M25" s="57"/>
      <c r="O25" s="1"/>
      <c r="P25" s="1"/>
      <c r="Q25" s="1"/>
      <c r="R25" s="1"/>
      <c r="S25" s="1"/>
      <c r="T25" s="107"/>
      <c r="U25" s="63"/>
      <c r="V25" s="53" t="s">
        <v>126</v>
      </c>
      <c r="W25" s="56"/>
      <c r="X25" s="56"/>
      <c r="Y25" s="56"/>
      <c r="Z25" s="56"/>
      <c r="AA25" s="56"/>
      <c r="AB25" s="56"/>
      <c r="AC25" s="56"/>
      <c r="AD25" s="54"/>
      <c r="AE25" s="55"/>
      <c r="AF25" s="55"/>
      <c r="AG25" s="55"/>
      <c r="AH25" s="55"/>
      <c r="AI25" s="55"/>
      <c r="AJ25" s="55"/>
      <c r="AK25" s="55"/>
      <c r="AL25" s="72"/>
    </row>
    <row r="26" spans="2:38" ht="18.75" thickBot="1" x14ac:dyDescent="0.3">
      <c r="O26" s="1"/>
      <c r="P26" s="1"/>
      <c r="Q26" s="1"/>
      <c r="R26" s="1"/>
      <c r="S26" s="1"/>
      <c r="T26" s="79"/>
      <c r="U26" s="60"/>
      <c r="V26" s="60" t="str">
        <f>IFERROR(VLOOKUP($Q$5,Tableau,13,FALSE),"")</f>
        <v>Loches (Esvres)</v>
      </c>
      <c r="W26" s="60"/>
      <c r="X26" s="60"/>
      <c r="Y26" s="60"/>
      <c r="Z26" s="60"/>
      <c r="AA26" s="60" t="str">
        <f>IFERROR(VLOOKUP($Q$5,Tableau,14,FALSE),"")</f>
        <v>Bléré</v>
      </c>
      <c r="AB26" s="60"/>
      <c r="AC26" s="60"/>
      <c r="AD26" s="60"/>
      <c r="AE26" s="60"/>
      <c r="AF26" s="60"/>
      <c r="AG26" s="60">
        <f>IFERROR(VLOOKUP($Q$5,Tableau,15,FALSE),"")</f>
        <v>0</v>
      </c>
      <c r="AH26" s="60"/>
      <c r="AI26" s="60"/>
      <c r="AJ26" s="60"/>
      <c r="AK26" s="60"/>
      <c r="AL26" s="80"/>
    </row>
    <row r="27" spans="2:38" ht="16.5" thickTop="1" thickBot="1" x14ac:dyDescent="0.3">
      <c r="B27" s="290" t="s">
        <v>48</v>
      </c>
      <c r="C27" s="291"/>
      <c r="F27" s="279" t="s">
        <v>100</v>
      </c>
      <c r="G27" s="280"/>
      <c r="J27" s="279" t="s">
        <v>207</v>
      </c>
      <c r="K27" s="280"/>
      <c r="O27" s="1"/>
      <c r="P27" s="1"/>
      <c r="Q27" s="1"/>
      <c r="R27" s="1"/>
      <c r="S27" s="1"/>
      <c r="T27" s="77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72"/>
    </row>
    <row r="28" spans="2:38" ht="16.5" customHeight="1" thickTop="1" thickBot="1" x14ac:dyDescent="0.3">
      <c r="B28" s="292"/>
      <c r="C28" s="293"/>
      <c r="F28" s="281"/>
      <c r="G28" s="282"/>
      <c r="J28" s="281"/>
      <c r="K28" s="282"/>
      <c r="O28" s="1"/>
      <c r="P28" s="1"/>
      <c r="Q28" s="275" t="s">
        <v>82</v>
      </c>
      <c r="R28" s="276"/>
      <c r="S28" s="1"/>
      <c r="T28" s="107"/>
      <c r="U28" s="63"/>
      <c r="V28" s="53" t="s">
        <v>127</v>
      </c>
      <c r="W28" s="56"/>
      <c r="X28" s="56"/>
      <c r="Y28" s="56"/>
      <c r="Z28" s="56"/>
      <c r="AA28" s="56"/>
      <c r="AB28" s="56"/>
      <c r="AC28" s="56"/>
      <c r="AD28" s="54"/>
      <c r="AE28" s="55"/>
      <c r="AF28" s="55"/>
      <c r="AG28" s="55"/>
      <c r="AH28" s="55"/>
      <c r="AI28" s="55"/>
      <c r="AJ28" s="55"/>
      <c r="AK28" s="55"/>
      <c r="AL28" s="72"/>
    </row>
    <row r="29" spans="2:38" ht="19.5" thickTop="1" thickBot="1" x14ac:dyDescent="0.3">
      <c r="K29" s="57"/>
      <c r="L29" s="57"/>
      <c r="M29" s="57"/>
      <c r="O29" s="1"/>
      <c r="P29" s="1"/>
      <c r="Q29" s="277"/>
      <c r="R29" s="278"/>
      <c r="S29" s="1"/>
      <c r="T29" s="79"/>
      <c r="U29" s="60"/>
      <c r="V29" s="60" t="str">
        <f>IFERROR(VLOOKUP($Q$5,Tableau,16,FALSE),"")</f>
        <v>St Aignan (St Romain)</v>
      </c>
      <c r="W29" s="60"/>
      <c r="X29" s="60"/>
      <c r="Y29" s="60"/>
      <c r="Z29" s="60"/>
      <c r="AA29" s="60">
        <f>IFERROR(VLOOKUP($Q$5,Tableau,17,FALSE),"")</f>
        <v>0</v>
      </c>
      <c r="AB29" s="60"/>
      <c r="AC29" s="60"/>
      <c r="AD29" s="60"/>
      <c r="AE29" s="60"/>
      <c r="AF29" s="60"/>
      <c r="AG29" s="60">
        <f>IFERROR(VLOOKUP($Q$5,Tableau,18,FALSE),"")</f>
        <v>0</v>
      </c>
      <c r="AH29" s="60"/>
      <c r="AI29" s="60"/>
      <c r="AJ29" s="60"/>
      <c r="AK29" s="60"/>
      <c r="AL29" s="80"/>
    </row>
    <row r="30" spans="2:38" ht="19.5" thickTop="1" thickBot="1" x14ac:dyDescent="0.3">
      <c r="K30" s="57"/>
      <c r="L30" s="57"/>
      <c r="M30" s="57"/>
      <c r="O30" s="1"/>
      <c r="P30" s="1"/>
      <c r="Q30" s="1"/>
      <c r="R30" s="1"/>
      <c r="S30" s="1"/>
      <c r="T30" s="79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60"/>
      <c r="AJ30" s="60"/>
      <c r="AK30" s="60"/>
      <c r="AL30" s="80"/>
    </row>
    <row r="31" spans="2:38" ht="18.75" thickBot="1" x14ac:dyDescent="0.3">
      <c r="O31" s="1"/>
      <c r="P31" s="1"/>
      <c r="Q31" s="1"/>
      <c r="R31" s="1"/>
      <c r="S31" s="1"/>
      <c r="T31" s="107"/>
      <c r="U31" s="63"/>
      <c r="V31" s="53" t="s">
        <v>171</v>
      </c>
      <c r="W31" s="56"/>
      <c r="X31" s="56"/>
      <c r="Y31" s="56"/>
      <c r="Z31" s="56"/>
      <c r="AA31" s="56"/>
      <c r="AB31" s="56"/>
      <c r="AC31" s="56"/>
      <c r="AD31" s="54"/>
      <c r="AE31" s="55"/>
      <c r="AF31" s="55"/>
      <c r="AG31" s="55"/>
      <c r="AH31" s="55"/>
      <c r="AI31" s="55"/>
      <c r="AJ31" s="55"/>
      <c r="AK31" s="55"/>
      <c r="AL31" s="72"/>
    </row>
    <row r="32" spans="2:38" ht="18.75" thickBot="1" x14ac:dyDescent="0.3">
      <c r="O32" s="1"/>
      <c r="P32" s="1"/>
      <c r="Q32" s="1"/>
      <c r="R32" s="1"/>
      <c r="S32" s="1"/>
      <c r="T32" s="79"/>
      <c r="U32" s="60"/>
      <c r="V32" s="60">
        <f>IFERROR(VLOOKUP($Q$5,Tableau,19,FALSE),"")</f>
        <v>0</v>
      </c>
      <c r="W32" s="60"/>
      <c r="X32" s="60"/>
      <c r="Y32" s="60"/>
      <c r="AA32" s="60">
        <f>IFERROR(VLOOKUP($Q$5,Tableau,20,FALSE),"")</f>
        <v>0</v>
      </c>
      <c r="AB32" s="60"/>
      <c r="AC32" s="60"/>
      <c r="AE32" s="60"/>
      <c r="AF32" s="60"/>
      <c r="AG32" s="60">
        <f>IFERROR(VLOOKUP($Q$5,Tableau,21,FALSE),"")</f>
        <v>0</v>
      </c>
      <c r="AH32" s="60"/>
      <c r="AI32" s="60"/>
      <c r="AJ32" s="60"/>
      <c r="AK32" s="60"/>
      <c r="AL32" s="80"/>
    </row>
    <row r="33" spans="4:38" ht="18.75" thickTop="1" x14ac:dyDescent="0.25">
      <c r="O33" s="1"/>
      <c r="P33" s="1"/>
      <c r="Q33" s="275" t="s">
        <v>83</v>
      </c>
      <c r="R33" s="276"/>
      <c r="S33" s="1"/>
      <c r="T33" s="79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60"/>
      <c r="AI33" s="60"/>
      <c r="AJ33" s="60"/>
      <c r="AK33" s="60"/>
      <c r="AL33" s="80"/>
    </row>
    <row r="34" spans="4:38" ht="21" thickBot="1" x14ac:dyDescent="0.3">
      <c r="D34" s="44"/>
      <c r="O34" s="1"/>
      <c r="P34" s="1"/>
      <c r="Q34" s="277"/>
      <c r="R34" s="278"/>
      <c r="S34" s="1"/>
      <c r="T34" s="74"/>
      <c r="U34" s="64"/>
      <c r="V34" s="56"/>
      <c r="W34" s="56"/>
      <c r="X34" s="56"/>
      <c r="Y34" s="56"/>
      <c r="Z34" s="256" t="s">
        <v>162</v>
      </c>
      <c r="AA34" s="256"/>
      <c r="AB34" s="256"/>
      <c r="AC34" s="256"/>
      <c r="AD34" s="256"/>
      <c r="AE34" s="256"/>
      <c r="AF34" s="256"/>
      <c r="AG34" s="55"/>
      <c r="AH34" s="55"/>
      <c r="AI34" s="55"/>
      <c r="AJ34" s="55"/>
      <c r="AK34" s="55"/>
      <c r="AL34" s="72"/>
    </row>
    <row r="35" spans="4:38" ht="21.75" thickTop="1" thickBot="1" x14ac:dyDescent="0.3">
      <c r="O35" s="1"/>
      <c r="P35" s="1"/>
      <c r="Q35" s="1"/>
      <c r="R35" s="1"/>
      <c r="S35" s="1"/>
      <c r="T35" s="235"/>
      <c r="U35" s="236"/>
      <c r="V35" s="236"/>
      <c r="W35" s="236"/>
      <c r="X35" s="236"/>
      <c r="Y35" s="236"/>
      <c r="Z35" s="236"/>
      <c r="AA35" s="236"/>
      <c r="AB35" s="236"/>
      <c r="AC35" s="236"/>
      <c r="AD35" s="236"/>
      <c r="AE35" s="236"/>
      <c r="AF35" s="236"/>
      <c r="AG35" s="236"/>
      <c r="AH35" s="236"/>
      <c r="AI35" s="236"/>
      <c r="AJ35" s="236"/>
      <c r="AK35" s="236"/>
      <c r="AL35" s="237"/>
    </row>
    <row r="36" spans="4:38" ht="18.75" thickBot="1" x14ac:dyDescent="0.3">
      <c r="E36" s="57"/>
      <c r="F36" s="57"/>
      <c r="G36" s="57"/>
      <c r="O36" s="1"/>
      <c r="P36" s="1"/>
      <c r="Q36" s="1"/>
      <c r="R36" s="1"/>
      <c r="S36" s="1"/>
      <c r="T36" s="107"/>
      <c r="U36" s="63"/>
      <c r="V36" s="51" t="str">
        <f>IFERROR(VLOOKUP($Q$5,Tableau,23,FALSE),"")</f>
        <v>ASER Val de Cher</v>
      </c>
      <c r="W36" s="47"/>
      <c r="X36" s="51"/>
      <c r="Y36" s="51"/>
      <c r="Z36" s="51"/>
      <c r="AA36" s="51"/>
      <c r="AB36" s="251" t="str">
        <f>IFERROR(VLOOKUP($Q$5,Tableau,24,FALSE),"")</f>
        <v>Tph : 02 47 35 62 59</v>
      </c>
      <c r="AC36" s="251"/>
      <c r="AD36" s="251"/>
      <c r="AE36" s="251"/>
      <c r="AF36" s="251"/>
      <c r="AG36" s="251"/>
      <c r="AH36" s="55"/>
      <c r="AI36" s="55"/>
      <c r="AJ36" s="55"/>
      <c r="AK36" s="55"/>
      <c r="AL36" s="72"/>
    </row>
    <row r="37" spans="4:38" ht="18.75" thickBot="1" x14ac:dyDescent="0.3">
      <c r="E37" s="57"/>
      <c r="F37" s="57"/>
      <c r="G37" s="57"/>
      <c r="N37" s="1"/>
      <c r="R37" s="1"/>
      <c r="S37" s="1"/>
      <c r="T37" s="107"/>
      <c r="U37" s="63"/>
      <c r="V37" s="51">
        <f>IFERROR(VLOOKUP($Q$5,Tableau,25,FALSE),"")</f>
        <v>0</v>
      </c>
      <c r="W37" s="47"/>
      <c r="X37" s="51"/>
      <c r="Y37" s="51"/>
      <c r="Z37" s="51"/>
      <c r="AA37" s="51"/>
      <c r="AB37" s="251">
        <f>IFERROR(VLOOKUP($Q$5,Tableau,26,FALSE),"")</f>
        <v>0</v>
      </c>
      <c r="AC37" s="251"/>
      <c r="AD37" s="251"/>
      <c r="AE37" s="251"/>
      <c r="AF37" s="251"/>
      <c r="AG37" s="251"/>
      <c r="AH37" s="51"/>
      <c r="AI37" s="51"/>
      <c r="AJ37" s="51"/>
      <c r="AK37" s="51"/>
      <c r="AL37" s="78"/>
    </row>
    <row r="38" spans="4:38" ht="17.25" thickBot="1" x14ac:dyDescent="0.3">
      <c r="D38" s="44"/>
      <c r="N38" s="1"/>
      <c r="R38" s="1"/>
      <c r="S38" s="1"/>
      <c r="T38" s="74"/>
      <c r="U38" s="64"/>
      <c r="V38" s="56"/>
      <c r="W38" s="56"/>
      <c r="X38" s="56"/>
      <c r="Y38" s="56"/>
      <c r="Z38" s="56"/>
      <c r="AA38" s="56"/>
      <c r="AB38" s="56"/>
      <c r="AC38" s="56"/>
      <c r="AD38" s="54"/>
      <c r="AE38" s="55"/>
      <c r="AF38" s="55"/>
      <c r="AG38" s="55"/>
      <c r="AH38" s="55"/>
      <c r="AI38" s="55"/>
      <c r="AJ38" s="55"/>
      <c r="AK38" s="55"/>
      <c r="AL38" s="72"/>
    </row>
    <row r="39" spans="4:38" ht="18.75" thickBot="1" x14ac:dyDescent="0.3">
      <c r="D39" s="44"/>
      <c r="R39" s="1"/>
      <c r="S39" s="1"/>
      <c r="T39" s="107"/>
      <c r="U39" s="63"/>
      <c r="V39" s="51" t="str">
        <f>IFERROR(CONCATENATE("Appel de la ",VLOOKUP($Q$5,Tableau,12,FALSE)," quand il y a une fermeture de Gare ou de Barrière "),"")</f>
        <v xml:space="preserve">Appel de la POC quand il y a une fermeture de Gare ou de Barrière </v>
      </c>
      <c r="W39" s="47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78"/>
    </row>
    <row r="40" spans="4:38" ht="16.5" x14ac:dyDescent="0.25">
      <c r="R40" s="1"/>
      <c r="S40" s="1"/>
      <c r="T40" s="74"/>
      <c r="U40" s="64"/>
      <c r="V40" s="56"/>
      <c r="W40" s="56"/>
      <c r="X40" s="56"/>
      <c r="Y40" s="56"/>
      <c r="Z40" s="56"/>
      <c r="AA40" s="56"/>
      <c r="AB40" s="56"/>
      <c r="AC40" s="56"/>
      <c r="AD40" s="54"/>
      <c r="AE40" s="55"/>
      <c r="AF40" s="55"/>
      <c r="AG40" s="55"/>
      <c r="AH40" s="55"/>
      <c r="AI40" s="55"/>
      <c r="AJ40" s="55"/>
      <c r="AK40" s="55"/>
      <c r="AL40" s="72"/>
    </row>
    <row r="41" spans="4:38" ht="17.25" customHeight="1" x14ac:dyDescent="0.25">
      <c r="R41" s="1"/>
      <c r="S41" s="1"/>
      <c r="T41" s="235" t="s">
        <v>129</v>
      </c>
      <c r="U41" s="236"/>
      <c r="V41" s="236"/>
      <c r="W41" s="236"/>
      <c r="X41" s="236"/>
      <c r="Y41" s="236"/>
      <c r="Z41" s="236"/>
      <c r="AA41" s="236"/>
      <c r="AB41" s="236"/>
      <c r="AC41" s="236"/>
      <c r="AD41" s="236"/>
      <c r="AE41" s="236"/>
      <c r="AF41" s="236"/>
      <c r="AG41" s="236"/>
      <c r="AH41" s="236"/>
      <c r="AI41" s="236"/>
      <c r="AJ41" s="236"/>
      <c r="AK41" s="236"/>
      <c r="AL41" s="237"/>
    </row>
    <row r="42" spans="4:38" ht="18" x14ac:dyDescent="0.25">
      <c r="E42" s="109"/>
      <c r="K42" s="57"/>
      <c r="L42" s="57"/>
      <c r="R42" s="1"/>
      <c r="S42" s="1"/>
      <c r="T42" s="74"/>
      <c r="U42" s="64"/>
      <c r="V42" s="56"/>
      <c r="W42" s="56"/>
      <c r="X42" s="56"/>
      <c r="Y42" s="56"/>
      <c r="Z42" s="56"/>
      <c r="AA42" s="56"/>
      <c r="AB42" s="56"/>
      <c r="AC42" s="56"/>
      <c r="AD42" s="54"/>
      <c r="AE42" s="55"/>
      <c r="AF42" s="55"/>
      <c r="AG42" s="55"/>
      <c r="AH42" s="55"/>
      <c r="AI42" s="55"/>
      <c r="AJ42" s="55"/>
      <c r="AK42" s="55"/>
      <c r="AL42" s="72"/>
    </row>
    <row r="43" spans="4:38" ht="18" x14ac:dyDescent="0.25">
      <c r="K43" s="57"/>
      <c r="L43" s="57"/>
      <c r="S43" s="1"/>
      <c r="T43" s="248" t="str">
        <f>IFERROR(VLOOKUP($Q$5,Tableau,11,FALSE),"")</f>
        <v>Attention Aire de Service Bi-directionnelle</v>
      </c>
      <c r="U43" s="249"/>
      <c r="V43" s="249"/>
      <c r="W43" s="249"/>
      <c r="X43" s="249"/>
      <c r="Y43" s="249"/>
      <c r="Z43" s="249"/>
      <c r="AA43" s="249"/>
      <c r="AB43" s="249"/>
      <c r="AC43" s="249"/>
      <c r="AD43" s="249"/>
      <c r="AE43" s="249"/>
      <c r="AF43" s="249"/>
      <c r="AG43" s="249"/>
      <c r="AH43" s="249"/>
      <c r="AI43" s="249"/>
      <c r="AJ43" s="249"/>
      <c r="AK43" s="249"/>
      <c r="AL43" s="250"/>
    </row>
    <row r="44" spans="4:38" x14ac:dyDescent="0.25">
      <c r="S44" s="1"/>
      <c r="T44" s="248"/>
      <c r="U44" s="249"/>
      <c r="V44" s="249"/>
      <c r="W44" s="249"/>
      <c r="X44" s="249"/>
      <c r="Y44" s="249"/>
      <c r="Z44" s="249"/>
      <c r="AA44" s="249"/>
      <c r="AB44" s="249"/>
      <c r="AC44" s="249"/>
      <c r="AD44" s="249"/>
      <c r="AE44" s="249"/>
      <c r="AF44" s="249"/>
      <c r="AG44" s="249"/>
      <c r="AH44" s="249"/>
      <c r="AI44" s="249"/>
      <c r="AJ44" s="249"/>
      <c r="AK44" s="249"/>
      <c r="AL44" s="250"/>
    </row>
    <row r="45" spans="4:38" ht="15.75" thickBot="1" x14ac:dyDescent="0.3">
      <c r="S45" s="1"/>
      <c r="T45" s="248"/>
      <c r="U45" s="249"/>
      <c r="V45" s="249"/>
      <c r="W45" s="249"/>
      <c r="X45" s="249"/>
      <c r="Y45" s="249"/>
      <c r="Z45" s="249"/>
      <c r="AA45" s="249"/>
      <c r="AB45" s="249"/>
      <c r="AC45" s="249"/>
      <c r="AD45" s="249"/>
      <c r="AE45" s="249"/>
      <c r="AF45" s="249"/>
      <c r="AG45" s="249"/>
      <c r="AH45" s="249"/>
      <c r="AI45" s="249"/>
      <c r="AJ45" s="249"/>
      <c r="AK45" s="249"/>
      <c r="AL45" s="250"/>
    </row>
    <row r="46" spans="4:38" ht="15.75" customHeight="1" thickTop="1" x14ac:dyDescent="0.25">
      <c r="N46" s="275" t="s">
        <v>87</v>
      </c>
      <c r="O46" s="276"/>
      <c r="S46" s="1"/>
      <c r="T46" s="135"/>
      <c r="U46" s="154">
        <f>IFERROR(VLOOKUP($Q$5,Tableau,27,FALSE),"")</f>
        <v>0</v>
      </c>
      <c r="V46" s="137"/>
      <c r="W46" s="137"/>
      <c r="X46" s="137"/>
      <c r="Y46" s="137"/>
      <c r="Z46" s="137"/>
      <c r="AA46" s="137"/>
      <c r="AB46" s="137"/>
      <c r="AC46" s="137"/>
      <c r="AD46" s="137"/>
      <c r="AE46" s="137"/>
      <c r="AF46" s="137"/>
      <c r="AG46" s="137"/>
      <c r="AH46" s="137"/>
      <c r="AI46" s="137"/>
      <c r="AJ46" s="137"/>
      <c r="AK46" s="137"/>
      <c r="AL46" s="138"/>
    </row>
    <row r="47" spans="4:38" ht="17.25" customHeight="1" thickBot="1" x14ac:dyDescent="0.3">
      <c r="N47" s="277"/>
      <c r="O47" s="278"/>
      <c r="S47" s="1"/>
      <c r="T47" s="139"/>
      <c r="U47" s="137"/>
      <c r="V47" s="151" t="s">
        <v>282</v>
      </c>
      <c r="W47" s="81"/>
      <c r="X47" s="81"/>
      <c r="Y47" s="81"/>
      <c r="Z47" s="150"/>
      <c r="AB47" s="81"/>
      <c r="AE47" s="149"/>
      <c r="AF47" s="294">
        <f>HYPERLINK("Magecs V2.1.xlsm#'"&amp;U46&amp;"'!$A$1",U46)</f>
        <v>0</v>
      </c>
      <c r="AG47" s="294"/>
      <c r="AH47" s="294"/>
      <c r="AI47" s="294"/>
      <c r="AJ47" s="294"/>
      <c r="AK47" s="294"/>
      <c r="AL47" s="295"/>
    </row>
    <row r="48" spans="4:38" ht="18.75" thickTop="1" x14ac:dyDescent="0.25">
      <c r="S48" s="1"/>
      <c r="T48" s="135"/>
      <c r="U48" s="136"/>
      <c r="W48" s="140"/>
      <c r="X48" s="140"/>
      <c r="Y48" s="140"/>
      <c r="Z48" s="140"/>
      <c r="AA48" s="140"/>
      <c r="AB48" s="140"/>
      <c r="AC48" s="140"/>
      <c r="AD48" s="140"/>
      <c r="AF48" s="287"/>
      <c r="AG48" s="288"/>
      <c r="AH48" s="288"/>
      <c r="AI48" s="288"/>
      <c r="AJ48" s="288"/>
      <c r="AK48" s="288"/>
      <c r="AL48" s="289"/>
    </row>
    <row r="49" spans="19:38" ht="16.5" x14ac:dyDescent="0.25">
      <c r="S49" s="1"/>
      <c r="T49" s="139"/>
      <c r="U49" s="136"/>
      <c r="W49" s="141"/>
      <c r="X49" s="141"/>
      <c r="Y49" s="141"/>
      <c r="Z49" s="141"/>
      <c r="AA49" s="141"/>
      <c r="AB49" s="141"/>
      <c r="AC49" s="141"/>
      <c r="AD49" s="144"/>
      <c r="AE49" s="142"/>
      <c r="AF49" s="142"/>
      <c r="AG49" s="142"/>
      <c r="AH49" s="142"/>
      <c r="AI49" s="142"/>
      <c r="AJ49" s="142"/>
      <c r="AK49" s="142"/>
      <c r="AL49" s="143"/>
    </row>
    <row r="50" spans="19:38" ht="15.75" thickBot="1" x14ac:dyDescent="0.3">
      <c r="T50" s="145"/>
      <c r="U50" s="146"/>
      <c r="V50" s="146"/>
      <c r="W50" s="146"/>
      <c r="X50" s="146"/>
      <c r="Y50" s="146"/>
      <c r="Z50" s="146"/>
      <c r="AA50" s="146"/>
      <c r="AB50" s="146"/>
      <c r="AC50" s="146"/>
      <c r="AD50" s="146"/>
      <c r="AE50" s="146"/>
      <c r="AF50" s="146"/>
      <c r="AG50" s="146"/>
      <c r="AH50" s="146"/>
      <c r="AI50" s="146"/>
      <c r="AJ50" s="146"/>
      <c r="AK50" s="146"/>
      <c r="AL50" s="147"/>
    </row>
    <row r="51" spans="19:38" ht="15.75" thickTop="1" x14ac:dyDescent="0.25"/>
  </sheetData>
  <sheetProtection formatCells="0" formatColumns="0" formatRows="0" insertColumns="0" insertRows="0" insertHyperlinks="0" deleteColumns="0" deleteRows="0" sort="0" autoFilter="0" pivotTables="0"/>
  <mergeCells count="27">
    <mergeCell ref="AF48:AL48"/>
    <mergeCell ref="Q33:R34"/>
    <mergeCell ref="N46:O47"/>
    <mergeCell ref="B27:C28"/>
    <mergeCell ref="L15:M16"/>
    <mergeCell ref="T17:AL17"/>
    <mergeCell ref="T22:AL22"/>
    <mergeCell ref="Z34:AF34"/>
    <mergeCell ref="AF47:AL47"/>
    <mergeCell ref="T35:AL35"/>
    <mergeCell ref="AB36:AG36"/>
    <mergeCell ref="AB37:AG37"/>
    <mergeCell ref="T41:AL41"/>
    <mergeCell ref="T43:AL45"/>
    <mergeCell ref="Q9:R10"/>
    <mergeCell ref="D19:E20"/>
    <mergeCell ref="L2:M3"/>
    <mergeCell ref="Q28:R29"/>
    <mergeCell ref="F27:G28"/>
    <mergeCell ref="H19:I20"/>
    <mergeCell ref="J27:K28"/>
    <mergeCell ref="L19:M20"/>
    <mergeCell ref="T2:AL3"/>
    <mergeCell ref="T4:AL5"/>
    <mergeCell ref="T6:AL7"/>
    <mergeCell ref="T8:AL9"/>
    <mergeCell ref="T11:AL11"/>
  </mergeCells>
  <conditionalFormatting sqref="M7:O8">
    <cfRule type="expression" dxfId="162" priority="131">
      <formula>$V$29="Barrière de Sorigny"</formula>
    </cfRule>
    <cfRule type="expression" dxfId="161" priority="135">
      <formula>$V$26="Barrière de Sorigny"</formula>
    </cfRule>
  </conditionalFormatting>
  <conditionalFormatting sqref="F6:H6">
    <cfRule type="expression" dxfId="160" priority="120">
      <formula>$V$29="Ste Maure"</formula>
    </cfRule>
    <cfRule type="expression" dxfId="159" priority="126">
      <formula>$AA$26="Ste Maure"</formula>
    </cfRule>
    <cfRule type="expression" dxfId="158" priority="134">
      <formula>$V$26="Ste Maure"</formula>
    </cfRule>
  </conditionalFormatting>
  <conditionalFormatting sqref="K24:M25">
    <cfRule type="expression" dxfId="157" priority="113">
      <formula>$V$29="Châtellerault Sud"</formula>
    </cfRule>
    <cfRule type="expression" dxfId="156" priority="125">
      <formula>$V$26="Châtellerault Sud"</formula>
    </cfRule>
    <cfRule type="expression" dxfId="155" priority="129">
      <formula>$AA$26="Châtellerault Sud"</formula>
    </cfRule>
    <cfRule type="expression" dxfId="154" priority="132">
      <formula>$AA$29="Châtellerault Sud"</formula>
    </cfRule>
  </conditionalFormatting>
  <conditionalFormatting sqref="K29:M30">
    <cfRule type="expression" dxfId="153" priority="119">
      <formula>$V$26="Futuroscope"</formula>
    </cfRule>
    <cfRule type="expression" dxfId="152" priority="124">
      <formula>$AA$26="Futuroscope"</formula>
    </cfRule>
    <cfRule type="expression" dxfId="151" priority="128">
      <formula>$V$29="Futuroscope"</formula>
    </cfRule>
  </conditionalFormatting>
  <conditionalFormatting sqref="E36:G37">
    <cfRule type="expression" dxfId="150" priority="115">
      <formula>$V$26="Poitiers Nord"</formula>
    </cfRule>
    <cfRule type="expression" dxfId="149" priority="118">
      <formula>$AA$26="Poitiers Nord"</formula>
    </cfRule>
    <cfRule type="expression" dxfId="148" priority="123">
      <formula>$V$29="Poitiers Nord"</formula>
    </cfRule>
    <cfRule type="expression" dxfId="147" priority="127">
      <formula>$AA$29="Poitiers Nord"</formula>
    </cfRule>
  </conditionalFormatting>
  <conditionalFormatting sqref="K42:L43">
    <cfRule type="expression" dxfId="146" priority="111">
      <formula>$V$26="Poitiers Sud"</formula>
    </cfRule>
    <cfRule type="expression" dxfId="145" priority="114">
      <formula>$AA$26="Poitiers Sud"</formula>
    </cfRule>
    <cfRule type="expression" dxfId="144" priority="117">
      <formula>$V$29="Poitiers Sud"</formula>
    </cfRule>
    <cfRule type="expression" dxfId="143" priority="122">
      <formula>$AA$29="Poitiers Sud"</formula>
    </cfRule>
  </conditionalFormatting>
  <conditionalFormatting sqref="D19:E20">
    <cfRule type="expression" dxfId="142" priority="63">
      <formula>$AA$29="Loches (Esvres)"</formula>
    </cfRule>
    <cfRule type="expression" dxfId="141" priority="70">
      <formula>$V$29="Loches (Esvres)"</formula>
    </cfRule>
    <cfRule type="expression" dxfId="140" priority="75">
      <formula>$AA$26="Loches (Esvres)"</formula>
    </cfRule>
    <cfRule type="expression" dxfId="139" priority="83">
      <formula>$V$26="Loches (Esvres)"</formula>
    </cfRule>
  </conditionalFormatting>
  <conditionalFormatting sqref="F27:G28">
    <cfRule type="expression" dxfId="138" priority="64">
      <formula>$V$29="Bléré"</formula>
    </cfRule>
    <cfRule type="expression" dxfId="137" priority="78">
      <formula>$V$26="Bléré"</formula>
    </cfRule>
    <cfRule type="expression" dxfId="136" priority="82">
      <formula>$AA$26="Bléré"</formula>
    </cfRule>
  </conditionalFormatting>
  <conditionalFormatting sqref="H19:I20">
    <cfRule type="expression" dxfId="135" priority="73">
      <formula>$V$26="St Aignan (St Romain)"</formula>
    </cfRule>
    <cfRule type="expression" dxfId="134" priority="77">
      <formula>$AA$26="St Aignan (St Romain)"</formula>
    </cfRule>
    <cfRule type="expression" dxfId="133" priority="81">
      <formula>$V$29="St Aignan (St Romain)"</formula>
    </cfRule>
  </conditionalFormatting>
  <conditionalFormatting sqref="B27:C28">
    <cfRule type="expression" dxfId="132" priority="69">
      <formula>$AA$29="Barrière de Veigné"</formula>
    </cfRule>
    <cfRule type="expression" dxfId="131" priority="74">
      <formula>$V$29="Barrière de Veigné"</formula>
    </cfRule>
    <cfRule type="expression" dxfId="130" priority="79">
      <formula>$AA$26="Barrière de Veigné"</formula>
    </cfRule>
    <cfRule type="expression" dxfId="129" priority="80">
      <formula>$V$26="Barrière de Veigné"</formula>
    </cfRule>
  </conditionalFormatting>
  <conditionalFormatting sqref="J27:K28">
    <cfRule type="expression" dxfId="128" priority="45">
      <formula>$AA$29="Selles sur Cher (Chèmery)"</formula>
    </cfRule>
    <cfRule type="expression" dxfId="127" priority="68">
      <formula>$V$26="Selles sur Cher (Chèmery)"</formula>
    </cfRule>
    <cfRule type="expression" dxfId="126" priority="72">
      <formula>$AA$26="Selles sur Cher (Chèmery)"</formula>
    </cfRule>
    <cfRule type="expression" dxfId="125" priority="76">
      <formula>$V$29="Selles sur Cher (Chèmery)"</formula>
    </cfRule>
  </conditionalFormatting>
  <conditionalFormatting sqref="L19:M20">
    <cfRule type="expression" dxfId="124" priority="49">
      <formula>$AA$29="Romorantin (Villefranche)"</formula>
    </cfRule>
    <cfRule type="expression" dxfId="123" priority="59">
      <formula>$V$26="Romorantin (Villefranche)"</formula>
    </cfRule>
    <cfRule type="expression" dxfId="122" priority="67">
      <formula>$AA$26="Romorantin (Villefranche)"</formula>
    </cfRule>
    <cfRule type="expression" dxfId="121" priority="71">
      <formula>$V$29="Romorantin (Villefranche)"</formula>
    </cfRule>
  </conditionalFormatting>
  <conditionalFormatting sqref="Q28:R29">
    <cfRule type="expression" dxfId="120" priority="40">
      <formula>$AA$26="Vierzon Nord / Centre"</formula>
    </cfRule>
    <cfRule type="expression" dxfId="119" priority="52">
      <formula>$AA$29="Vierzon Nord / Centre"</formula>
    </cfRule>
    <cfRule type="expression" dxfId="118" priority="62">
      <formula>$V$26="Vierzon Nord / Centre"</formula>
    </cfRule>
    <cfRule type="expression" dxfId="117" priority="66">
      <formula>$V$29="Vierzon Nord / Centre"</formula>
    </cfRule>
  </conditionalFormatting>
  <conditionalFormatting sqref="L15:M16">
    <cfRule type="expression" dxfId="116" priority="39">
      <formula>$V$29="Salbris"</formula>
    </cfRule>
    <cfRule type="expression" dxfId="115" priority="50">
      <formula>$V$26="Salbris"</formula>
    </cfRule>
    <cfRule type="expression" dxfId="114" priority="61">
      <formula>$AA$26="Salbris"</formula>
    </cfRule>
    <cfRule type="expression" dxfId="113" priority="65">
      <formula>$AA$29="Salbris"</formula>
    </cfRule>
  </conditionalFormatting>
  <conditionalFormatting sqref="Q33:R34">
    <cfRule type="expression" dxfId="112" priority="41">
      <formula>$V$26="Vierzon Est"</formula>
    </cfRule>
    <cfRule type="expression" dxfId="111" priority="46">
      <formula>$AA$26="Vierzon Est"</formula>
    </cfRule>
    <cfRule type="expression" dxfId="110" priority="60">
      <formula>$V$29="Vierzon Est"</formula>
    </cfRule>
  </conditionalFormatting>
  <conditionalFormatting sqref="Q9:R10">
    <cfRule type="expression" dxfId="109" priority="44">
      <formula>$V$29="Lamotte Beuvron"</formula>
    </cfRule>
    <cfRule type="expression" dxfId="108" priority="48">
      <formula>$AA$26="Lamotte Beuvron"</formula>
    </cfRule>
    <cfRule type="expression" dxfId="107" priority="53">
      <formula>$V$26="Lamotte Beuvron"</formula>
    </cfRule>
    <cfRule type="expression" dxfId="106" priority="58">
      <formula>$AA$29="Lamotte Beuvron"</formula>
    </cfRule>
  </conditionalFormatting>
  <conditionalFormatting sqref="L2:M3">
    <cfRule type="expression" dxfId="105" priority="47">
      <formula>$V$29="Olivet"</formula>
    </cfRule>
    <cfRule type="expression" dxfId="104" priority="51">
      <formula>$AA$26="Olivet"</formula>
    </cfRule>
  </conditionalFormatting>
  <conditionalFormatting sqref="N46:O47">
    <cfRule type="expression" dxfId="103" priority="38">
      <formula>$V$26="Bourges"</formula>
    </cfRule>
    <cfRule type="expression" dxfId="102" priority="42">
      <formula>$V$29="Bourges"</formula>
    </cfRule>
  </conditionalFormatting>
  <conditionalFormatting sqref="T13 V13:AD13">
    <cfRule type="expression" dxfId="101" priority="15">
      <formula>$T$13="X"</formula>
    </cfRule>
  </conditionalFormatting>
  <conditionalFormatting sqref="T14 V14:AD14">
    <cfRule type="expression" dxfId="100" priority="14">
      <formula>$T$14="X"</formula>
    </cfRule>
  </conditionalFormatting>
  <conditionalFormatting sqref="T15 V15:AD15">
    <cfRule type="expression" dxfId="99" priority="13">
      <formula>$T$15="X"</formula>
    </cfRule>
  </conditionalFormatting>
  <conditionalFormatting sqref="T19 V19:AF19">
    <cfRule type="expression" dxfId="98" priority="12">
      <formula>$T$19="X"</formula>
    </cfRule>
  </conditionalFormatting>
  <conditionalFormatting sqref="T20 V20:AF20">
    <cfRule type="expression" dxfId="97" priority="11">
      <formula>$T$20="X"</formula>
    </cfRule>
  </conditionalFormatting>
  <conditionalFormatting sqref="V24:AA24 T24">
    <cfRule type="expression" dxfId="96" priority="10">
      <formula>$T$24="X"</formula>
    </cfRule>
  </conditionalFormatting>
  <conditionalFormatting sqref="T25 V25:AI25 V26:AL26">
    <cfRule type="expression" dxfId="95" priority="9">
      <formula>$T$24="X"</formula>
    </cfRule>
  </conditionalFormatting>
  <conditionalFormatting sqref="T28 V28:AI28 V29:AL29">
    <cfRule type="expression" dxfId="94" priority="8">
      <formula>$T$28="X"</formula>
    </cfRule>
  </conditionalFormatting>
  <conditionalFormatting sqref="T36 V36:AG36">
    <cfRule type="expression" dxfId="93" priority="6">
      <formula>$T$36="X"</formula>
    </cfRule>
  </conditionalFormatting>
  <conditionalFormatting sqref="T37 V37:AG37">
    <cfRule type="expression" dxfId="92" priority="5">
      <formula>$T$37="X"</formula>
    </cfRule>
  </conditionalFormatting>
  <conditionalFormatting sqref="T39 V39:AH39">
    <cfRule type="expression" dxfId="91" priority="4">
      <formula>$T$39="X"</formula>
    </cfRule>
  </conditionalFormatting>
  <conditionalFormatting sqref="T31 V31:AB31 V32:AL32">
    <cfRule type="expression" dxfId="90" priority="3">
      <formula>$T$31="X"</formula>
    </cfRule>
  </conditionalFormatting>
  <conditionalFormatting sqref="T48:AL50 T2:AL46 AD47:AL47 T47:AB47">
    <cfRule type="expression" dxfId="89" priority="1">
      <formula>$Q$5=""</formula>
    </cfRule>
    <cfRule type="cellIs" dxfId="88" priority="2" operator="equal">
      <formula>0</formula>
    </cfRule>
  </conditionalFormatting>
  <conditionalFormatting sqref="V47">
    <cfRule type="expression" dxfId="87" priority="192">
      <formula>$U$46=0</formula>
    </cfRule>
  </conditionalFormatting>
  <dataValidations count="1">
    <dataValidation type="list" allowBlank="1" showInputMessage="1" showErrorMessage="1" sqref="U46">
      <formula1>Echangeur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Scénari!$AA$2:$AA$87</xm:f>
          </x14:formula1>
          <xm:sqref>W47:X47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C00000"/>
  </sheetPr>
  <dimension ref="A1:AE88"/>
  <sheetViews>
    <sheetView zoomScaleNormal="100" workbookViewId="0">
      <pane xSplit="3" ySplit="1" topLeftCell="X2" activePane="bottomRight" state="frozen"/>
      <selection pane="topRight" activeCell="D1" sqref="D1"/>
      <selection pane="bottomLeft" activeCell="A2" sqref="A2"/>
      <selection pane="bottomRight" activeCell="AA11" sqref="AA11"/>
    </sheetView>
  </sheetViews>
  <sheetFormatPr baseColWidth="10" defaultRowHeight="12.75" x14ac:dyDescent="0.2"/>
  <cols>
    <col min="1" max="1" width="11.42578125" style="5"/>
    <col min="2" max="2" width="11.42578125" style="4"/>
    <col min="3" max="3" width="11.42578125" style="4" customWidth="1"/>
    <col min="4" max="4" width="11.42578125" style="4"/>
    <col min="5" max="5" width="11.42578125" style="13"/>
    <col min="6" max="6" width="18.42578125" style="4" customWidth="1"/>
    <col min="7" max="8" width="32.42578125" style="4" customWidth="1"/>
    <col min="9" max="9" width="45.42578125" style="4" customWidth="1"/>
    <col min="10" max="10" width="43.85546875" style="4" customWidth="1"/>
    <col min="11" max="11" width="93.140625" style="4" customWidth="1"/>
    <col min="12" max="12" width="11.42578125" style="4"/>
    <col min="13" max="22" width="20.7109375" style="4" customWidth="1"/>
    <col min="23" max="23" width="22.7109375" style="4" customWidth="1"/>
    <col min="24" max="24" width="20.7109375" style="4" customWidth="1"/>
    <col min="25" max="25" width="22.7109375" style="4" customWidth="1"/>
    <col min="26" max="26" width="20.7109375" style="4" customWidth="1"/>
    <col min="27" max="27" width="55.28515625" style="4" customWidth="1"/>
    <col min="28" max="28" width="11.7109375" style="4" customWidth="1"/>
    <col min="29" max="30" width="11.42578125" style="4"/>
    <col min="31" max="31" width="11.42578125" style="152" customWidth="1"/>
    <col min="32" max="16384" width="11.42578125" style="4"/>
  </cols>
  <sheetData>
    <row r="1" spans="1:31" ht="13.5" thickBot="1" x14ac:dyDescent="0.25">
      <c r="A1" s="6" t="s">
        <v>1</v>
      </c>
      <c r="B1" s="7" t="s">
        <v>2</v>
      </c>
      <c r="C1" s="7" t="s">
        <v>33</v>
      </c>
      <c r="D1" s="7" t="s">
        <v>12</v>
      </c>
      <c r="E1" s="16" t="s">
        <v>13</v>
      </c>
      <c r="F1" s="7" t="s">
        <v>54</v>
      </c>
      <c r="G1" s="7" t="s">
        <v>79</v>
      </c>
      <c r="H1" s="7" t="s">
        <v>117</v>
      </c>
      <c r="I1" s="7" t="s">
        <v>23</v>
      </c>
      <c r="J1" s="7" t="s">
        <v>14</v>
      </c>
      <c r="K1" s="7" t="s">
        <v>31</v>
      </c>
      <c r="L1" s="7" t="s">
        <v>16</v>
      </c>
      <c r="M1" s="8" t="s">
        <v>17</v>
      </c>
      <c r="N1" s="8" t="s">
        <v>18</v>
      </c>
      <c r="O1" s="8" t="s">
        <v>19</v>
      </c>
      <c r="P1" s="9" t="s">
        <v>20</v>
      </c>
      <c r="Q1" s="9" t="s">
        <v>21</v>
      </c>
      <c r="R1" s="9" t="s">
        <v>22</v>
      </c>
      <c r="S1" s="90" t="s">
        <v>172</v>
      </c>
      <c r="T1" s="90" t="s">
        <v>173</v>
      </c>
      <c r="U1" s="90" t="s">
        <v>174</v>
      </c>
      <c r="V1" s="90" t="s">
        <v>175</v>
      </c>
      <c r="W1" s="9" t="s">
        <v>189</v>
      </c>
      <c r="X1" s="9" t="s">
        <v>190</v>
      </c>
      <c r="Y1" s="9" t="s">
        <v>188</v>
      </c>
      <c r="Z1" s="9" t="s">
        <v>191</v>
      </c>
      <c r="AA1" s="9" t="s">
        <v>159</v>
      </c>
      <c r="AB1" s="148" t="s">
        <v>258</v>
      </c>
    </row>
    <row r="2" spans="1:31" ht="13.5" thickTop="1" x14ac:dyDescent="0.2">
      <c r="A2" s="19">
        <v>1</v>
      </c>
      <c r="B2" s="20" t="s">
        <v>3</v>
      </c>
      <c r="C2" s="21" t="s">
        <v>34</v>
      </c>
      <c r="D2" s="20">
        <v>115</v>
      </c>
      <c r="E2" s="22">
        <v>132</v>
      </c>
      <c r="F2" s="20" t="s">
        <v>133</v>
      </c>
      <c r="G2" s="20" t="s">
        <v>5</v>
      </c>
      <c r="H2" s="20" t="s">
        <v>4</v>
      </c>
      <c r="I2" s="20" t="s">
        <v>24</v>
      </c>
      <c r="J2" s="20" t="s">
        <v>25</v>
      </c>
      <c r="K2" s="20" t="s">
        <v>26</v>
      </c>
      <c r="L2" s="20" t="s">
        <v>15</v>
      </c>
      <c r="M2" s="20" t="s">
        <v>4</v>
      </c>
      <c r="N2" s="20"/>
      <c r="O2" s="20"/>
      <c r="P2" s="20" t="s">
        <v>8</v>
      </c>
      <c r="Q2" s="20" t="s">
        <v>7</v>
      </c>
      <c r="R2" s="20"/>
      <c r="S2" s="20"/>
      <c r="T2" s="20"/>
      <c r="U2" s="20"/>
      <c r="V2" s="20"/>
      <c r="W2" s="20" t="s">
        <v>136</v>
      </c>
      <c r="X2" s="20" t="s">
        <v>137</v>
      </c>
      <c r="Y2" s="20"/>
      <c r="Z2" s="20"/>
      <c r="AA2" s="20"/>
      <c r="AB2" s="20"/>
    </row>
    <row r="3" spans="1:31" x14ac:dyDescent="0.2">
      <c r="A3" s="23">
        <v>2</v>
      </c>
      <c r="B3" s="18" t="s">
        <v>3</v>
      </c>
      <c r="C3" s="24" t="s">
        <v>35</v>
      </c>
      <c r="D3" s="18">
        <v>132</v>
      </c>
      <c r="E3" s="25">
        <v>115</v>
      </c>
      <c r="F3" s="18" t="s">
        <v>6</v>
      </c>
      <c r="G3" s="18" t="s">
        <v>4</v>
      </c>
      <c r="H3" s="18" t="s">
        <v>5</v>
      </c>
      <c r="I3" s="18" t="s">
        <v>29</v>
      </c>
      <c r="J3" s="18" t="s">
        <v>25</v>
      </c>
      <c r="K3" s="18"/>
      <c r="L3" s="18" t="s">
        <v>15</v>
      </c>
      <c r="M3" s="18" t="s">
        <v>5</v>
      </c>
      <c r="N3" s="18" t="s">
        <v>6</v>
      </c>
      <c r="O3" s="18"/>
      <c r="P3" s="18" t="s">
        <v>107</v>
      </c>
      <c r="Q3" s="18" t="s">
        <v>10</v>
      </c>
      <c r="R3" s="18"/>
      <c r="S3" s="18"/>
      <c r="T3" s="18"/>
      <c r="U3" s="18"/>
      <c r="V3" s="18"/>
      <c r="W3" s="18" t="s">
        <v>139</v>
      </c>
      <c r="X3" s="18" t="s">
        <v>140</v>
      </c>
      <c r="Y3" s="18"/>
      <c r="Z3" s="18"/>
      <c r="AA3" s="18"/>
      <c r="AB3" s="18"/>
      <c r="AE3" s="152" t="s">
        <v>270</v>
      </c>
    </row>
    <row r="4" spans="1:31" x14ac:dyDescent="0.2">
      <c r="A4" s="23">
        <v>3</v>
      </c>
      <c r="B4" s="18" t="s">
        <v>3</v>
      </c>
      <c r="C4" s="26" t="s">
        <v>34</v>
      </c>
      <c r="D4" s="18">
        <v>132</v>
      </c>
      <c r="E4" s="25">
        <v>149</v>
      </c>
      <c r="F4" s="18" t="s">
        <v>133</v>
      </c>
      <c r="G4" s="18" t="s">
        <v>6</v>
      </c>
      <c r="H4" s="18" t="s">
        <v>5</v>
      </c>
      <c r="I4" s="18" t="s">
        <v>24</v>
      </c>
      <c r="J4" s="18" t="s">
        <v>32</v>
      </c>
      <c r="K4" s="18" t="s">
        <v>26</v>
      </c>
      <c r="L4" s="18" t="s">
        <v>15</v>
      </c>
      <c r="M4" s="18" t="s">
        <v>5</v>
      </c>
      <c r="N4" s="18" t="s">
        <v>4</v>
      </c>
      <c r="O4" s="18"/>
      <c r="P4" s="18" t="s">
        <v>8</v>
      </c>
      <c r="Q4" s="18" t="s">
        <v>7</v>
      </c>
      <c r="R4" s="18"/>
      <c r="S4" s="18"/>
      <c r="T4" s="18"/>
      <c r="U4" s="18"/>
      <c r="V4" s="18"/>
      <c r="W4" s="18" t="s">
        <v>136</v>
      </c>
      <c r="X4" s="18" t="s">
        <v>137</v>
      </c>
      <c r="Y4" s="18" t="s">
        <v>143</v>
      </c>
      <c r="Z4" s="18" t="s">
        <v>144</v>
      </c>
      <c r="AE4" s="152" t="s">
        <v>273</v>
      </c>
    </row>
    <row r="5" spans="1:31" x14ac:dyDescent="0.2">
      <c r="A5" s="23">
        <v>4</v>
      </c>
      <c r="B5" s="18" t="s">
        <v>3</v>
      </c>
      <c r="C5" s="24" t="s">
        <v>35</v>
      </c>
      <c r="D5" s="18">
        <v>149</v>
      </c>
      <c r="E5" s="25">
        <v>132</v>
      </c>
      <c r="F5" s="18" t="s">
        <v>6</v>
      </c>
      <c r="G5" s="18" t="s">
        <v>5</v>
      </c>
      <c r="H5" s="18" t="s">
        <v>6</v>
      </c>
      <c r="I5" s="18" t="s">
        <v>29</v>
      </c>
      <c r="J5" s="18" t="s">
        <v>32</v>
      </c>
      <c r="K5" s="18"/>
      <c r="L5" s="18" t="s">
        <v>15</v>
      </c>
      <c r="M5" s="18" t="s">
        <v>6</v>
      </c>
      <c r="N5" s="18" t="s">
        <v>107</v>
      </c>
      <c r="O5" s="18"/>
      <c r="P5" s="18" t="s">
        <v>10</v>
      </c>
      <c r="Q5" s="18"/>
      <c r="R5" s="18"/>
      <c r="S5" s="18"/>
      <c r="T5" s="18"/>
      <c r="U5" s="18"/>
      <c r="V5" s="18"/>
      <c r="W5" s="18" t="s">
        <v>141</v>
      </c>
      <c r="X5" s="18" t="s">
        <v>142</v>
      </c>
      <c r="Y5" s="18"/>
      <c r="Z5" s="18"/>
      <c r="AE5" s="152" t="s">
        <v>274</v>
      </c>
    </row>
    <row r="6" spans="1:31" x14ac:dyDescent="0.2">
      <c r="A6" s="23">
        <v>5</v>
      </c>
      <c r="B6" s="18" t="s">
        <v>3</v>
      </c>
      <c r="C6" s="26" t="s">
        <v>34</v>
      </c>
      <c r="D6" s="18">
        <v>149</v>
      </c>
      <c r="E6" s="25">
        <v>178</v>
      </c>
      <c r="F6" s="18" t="s">
        <v>6</v>
      </c>
      <c r="G6" s="18" t="s">
        <v>107</v>
      </c>
      <c r="H6" s="18" t="s">
        <v>6</v>
      </c>
      <c r="I6" s="18" t="s">
        <v>29</v>
      </c>
      <c r="J6" s="18" t="s">
        <v>32</v>
      </c>
      <c r="K6" s="18"/>
      <c r="L6" s="18" t="s">
        <v>15</v>
      </c>
      <c r="M6" s="18" t="s">
        <v>6</v>
      </c>
      <c r="N6" s="18" t="s">
        <v>5</v>
      </c>
      <c r="O6" s="18"/>
      <c r="P6" s="18" t="s">
        <v>4</v>
      </c>
      <c r="Q6" s="18"/>
      <c r="R6" s="18"/>
      <c r="S6" s="18"/>
      <c r="T6" s="18"/>
      <c r="U6" s="18"/>
      <c r="V6" s="18"/>
      <c r="W6" s="18" t="s">
        <v>136</v>
      </c>
      <c r="X6" s="18" t="s">
        <v>137</v>
      </c>
      <c r="Y6" s="18" t="s">
        <v>143</v>
      </c>
      <c r="Z6" s="18" t="s">
        <v>144</v>
      </c>
      <c r="AE6" s="152" t="s">
        <v>275</v>
      </c>
    </row>
    <row r="7" spans="1:31" x14ac:dyDescent="0.2">
      <c r="A7" s="23">
        <v>6</v>
      </c>
      <c r="B7" s="18" t="s">
        <v>3</v>
      </c>
      <c r="C7" s="24" t="s">
        <v>35</v>
      </c>
      <c r="D7" s="18">
        <v>178</v>
      </c>
      <c r="E7" s="25">
        <v>149</v>
      </c>
      <c r="F7" s="18" t="s">
        <v>6</v>
      </c>
      <c r="G7" s="18" t="s">
        <v>6</v>
      </c>
      <c r="H7" s="18" t="s">
        <v>107</v>
      </c>
      <c r="I7" s="18" t="s">
        <v>29</v>
      </c>
      <c r="J7" s="18" t="s">
        <v>27</v>
      </c>
      <c r="K7" s="18"/>
      <c r="L7" s="18" t="s">
        <v>15</v>
      </c>
      <c r="M7" s="18" t="s">
        <v>107</v>
      </c>
      <c r="N7" s="18"/>
      <c r="O7" s="18"/>
      <c r="P7" s="18" t="s">
        <v>10</v>
      </c>
      <c r="Q7" s="18"/>
      <c r="R7" s="18"/>
      <c r="S7" s="18"/>
      <c r="T7" s="18"/>
      <c r="U7" s="18"/>
      <c r="V7" s="18"/>
      <c r="W7" s="18"/>
      <c r="X7" s="18"/>
      <c r="Y7" s="18"/>
      <c r="Z7" s="18"/>
      <c r="AE7" s="152" t="s">
        <v>276</v>
      </c>
    </row>
    <row r="8" spans="1:31" x14ac:dyDescent="0.2">
      <c r="A8" s="23">
        <v>7</v>
      </c>
      <c r="B8" s="18" t="s">
        <v>3</v>
      </c>
      <c r="C8" s="26" t="s">
        <v>34</v>
      </c>
      <c r="D8" s="18">
        <v>178</v>
      </c>
      <c r="E8" s="25">
        <v>192</v>
      </c>
      <c r="F8" s="18" t="s">
        <v>134</v>
      </c>
      <c r="G8" s="18" t="s">
        <v>10</v>
      </c>
      <c r="H8" s="18" t="s">
        <v>107</v>
      </c>
      <c r="I8" s="18" t="s">
        <v>29</v>
      </c>
      <c r="J8" s="18" t="s">
        <v>27</v>
      </c>
      <c r="K8" s="18"/>
      <c r="L8" s="18" t="s">
        <v>15</v>
      </c>
      <c r="M8" s="18" t="s">
        <v>107</v>
      </c>
      <c r="N8" s="18" t="s">
        <v>6</v>
      </c>
      <c r="O8" s="18"/>
      <c r="P8" s="18" t="s">
        <v>5</v>
      </c>
      <c r="Q8" s="18" t="s">
        <v>4</v>
      </c>
      <c r="R8" s="18"/>
      <c r="S8" s="18"/>
      <c r="T8" s="18"/>
      <c r="U8" s="18"/>
      <c r="V8" s="18"/>
      <c r="W8" s="18" t="s">
        <v>143</v>
      </c>
      <c r="X8" s="18" t="s">
        <v>144</v>
      </c>
      <c r="Y8" s="18" t="s">
        <v>136</v>
      </c>
      <c r="Z8" s="18" t="s">
        <v>137</v>
      </c>
      <c r="AE8" s="152" t="s">
        <v>277</v>
      </c>
    </row>
    <row r="9" spans="1:31" ht="13.5" thickBot="1" x14ac:dyDescent="0.25">
      <c r="A9" s="27">
        <v>8</v>
      </c>
      <c r="B9" s="10" t="s">
        <v>3</v>
      </c>
      <c r="C9" s="24" t="s">
        <v>35</v>
      </c>
      <c r="D9" s="10">
        <v>192</v>
      </c>
      <c r="E9" s="14">
        <v>178</v>
      </c>
      <c r="F9" s="18" t="s">
        <v>135</v>
      </c>
      <c r="G9" s="10" t="s">
        <v>107</v>
      </c>
      <c r="H9" s="10" t="s">
        <v>10</v>
      </c>
      <c r="I9" s="10" t="s">
        <v>29</v>
      </c>
      <c r="J9" s="10" t="s">
        <v>145</v>
      </c>
      <c r="K9" s="10"/>
      <c r="L9" s="10" t="s">
        <v>15</v>
      </c>
      <c r="M9" s="10" t="s">
        <v>10</v>
      </c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 t="s">
        <v>280</v>
      </c>
      <c r="AB9" s="18"/>
      <c r="AE9" s="152" t="s">
        <v>278</v>
      </c>
    </row>
    <row r="10" spans="1:31" ht="15" x14ac:dyDescent="0.25">
      <c r="A10" s="28">
        <v>9</v>
      </c>
      <c r="B10" s="18" t="s">
        <v>3</v>
      </c>
      <c r="C10" s="11" t="s">
        <v>34</v>
      </c>
      <c r="D10" s="18">
        <v>192</v>
      </c>
      <c r="E10" s="25">
        <v>197</v>
      </c>
      <c r="F10" s="12" t="s">
        <v>55</v>
      </c>
      <c r="G10" s="18" t="s">
        <v>77</v>
      </c>
      <c r="H10" s="18" t="s">
        <v>10</v>
      </c>
      <c r="I10" s="18" t="s">
        <v>29</v>
      </c>
      <c r="J10" s="18" t="s">
        <v>28</v>
      </c>
      <c r="K10" s="18"/>
      <c r="L10" s="18" t="s">
        <v>15</v>
      </c>
      <c r="M10" s="18" t="s">
        <v>10</v>
      </c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2"/>
      <c r="AE10" s="152" t="s">
        <v>271</v>
      </c>
    </row>
    <row r="11" spans="1:31" x14ac:dyDescent="0.2">
      <c r="A11" s="28">
        <v>10</v>
      </c>
      <c r="B11" s="18" t="s">
        <v>3</v>
      </c>
      <c r="C11" s="24" t="s">
        <v>35</v>
      </c>
      <c r="D11" s="18">
        <v>197</v>
      </c>
      <c r="E11" s="25">
        <v>192</v>
      </c>
      <c r="F11" s="18" t="s">
        <v>55</v>
      </c>
      <c r="G11" s="18" t="s">
        <v>10</v>
      </c>
      <c r="H11" s="18" t="s">
        <v>77</v>
      </c>
      <c r="I11" s="18" t="s">
        <v>29</v>
      </c>
      <c r="J11" s="18" t="s">
        <v>30</v>
      </c>
      <c r="K11" s="18" t="s">
        <v>148</v>
      </c>
      <c r="L11" s="18" t="s">
        <v>15</v>
      </c>
      <c r="M11" s="18" t="s">
        <v>11</v>
      </c>
      <c r="N11" s="18"/>
      <c r="O11" s="18"/>
      <c r="P11" s="18" t="s">
        <v>36</v>
      </c>
      <c r="Q11" s="18"/>
      <c r="R11" s="18"/>
      <c r="S11" s="18" t="s">
        <v>9</v>
      </c>
      <c r="T11" s="18"/>
      <c r="U11" s="18"/>
      <c r="V11" s="18"/>
      <c r="W11" s="18" t="s">
        <v>146</v>
      </c>
      <c r="X11" s="18" t="s">
        <v>147</v>
      </c>
      <c r="Y11" s="18"/>
      <c r="Z11" s="18"/>
      <c r="AA11" s="18" t="s">
        <v>280</v>
      </c>
      <c r="AB11" s="18" t="s">
        <v>261</v>
      </c>
      <c r="AE11" s="152" t="s">
        <v>272</v>
      </c>
    </row>
    <row r="12" spans="1:31" x14ac:dyDescent="0.2">
      <c r="A12" s="28">
        <v>11</v>
      </c>
      <c r="B12" s="18" t="s">
        <v>3</v>
      </c>
      <c r="C12" s="26" t="s">
        <v>34</v>
      </c>
      <c r="D12" s="18">
        <v>197</v>
      </c>
      <c r="E12" s="25">
        <v>200</v>
      </c>
      <c r="F12" s="18" t="s">
        <v>55</v>
      </c>
      <c r="G12" s="18" t="s">
        <v>77</v>
      </c>
      <c r="H12" s="18" t="s">
        <v>9</v>
      </c>
      <c r="I12" s="18" t="s">
        <v>29</v>
      </c>
      <c r="J12" s="18" t="s">
        <v>30</v>
      </c>
      <c r="K12" s="18"/>
      <c r="L12" s="18" t="s">
        <v>15</v>
      </c>
      <c r="M12" s="18" t="s">
        <v>11</v>
      </c>
      <c r="N12" s="18" t="s">
        <v>10</v>
      </c>
      <c r="O12" s="18"/>
      <c r="P12" s="18" t="s">
        <v>36</v>
      </c>
      <c r="Q12" s="18"/>
      <c r="R12" s="18"/>
      <c r="S12" s="18"/>
      <c r="T12" s="18"/>
      <c r="U12" s="18"/>
      <c r="V12" s="18"/>
      <c r="W12" s="18" t="s">
        <v>149</v>
      </c>
      <c r="X12" s="18" t="s">
        <v>150</v>
      </c>
      <c r="Y12" s="18"/>
      <c r="Z12" s="18"/>
      <c r="AA12" s="18" t="s">
        <v>281</v>
      </c>
      <c r="AB12" s="18" t="s">
        <v>260</v>
      </c>
      <c r="AE12" s="152" t="s">
        <v>279</v>
      </c>
    </row>
    <row r="13" spans="1:31" ht="13.5" thickBot="1" x14ac:dyDescent="0.25">
      <c r="A13" s="28">
        <v>12</v>
      </c>
      <c r="B13" s="18" t="s">
        <v>3</v>
      </c>
      <c r="C13" s="24" t="s">
        <v>35</v>
      </c>
      <c r="D13" s="18">
        <v>200</v>
      </c>
      <c r="E13" s="25">
        <v>197</v>
      </c>
      <c r="F13" s="18" t="s">
        <v>55</v>
      </c>
      <c r="G13" s="18" t="s">
        <v>9</v>
      </c>
      <c r="H13" s="18" t="s">
        <v>77</v>
      </c>
      <c r="I13" s="18" t="s">
        <v>29</v>
      </c>
      <c r="J13" s="18" t="s">
        <v>30</v>
      </c>
      <c r="K13" s="18" t="s">
        <v>151</v>
      </c>
      <c r="L13" s="18" t="s">
        <v>15</v>
      </c>
      <c r="M13" s="18"/>
      <c r="N13" s="18"/>
      <c r="O13" s="18"/>
      <c r="P13" s="18"/>
      <c r="Q13" s="18"/>
      <c r="R13" s="18"/>
      <c r="S13" s="18" t="s">
        <v>9</v>
      </c>
      <c r="T13" s="18" t="s">
        <v>110</v>
      </c>
      <c r="U13" s="18" t="s">
        <v>43</v>
      </c>
      <c r="V13" s="18" t="s">
        <v>45</v>
      </c>
      <c r="W13" s="18"/>
      <c r="X13" s="18"/>
      <c r="Y13" s="18"/>
      <c r="Z13" s="18"/>
      <c r="AA13" s="18"/>
      <c r="AB13" s="10"/>
      <c r="AE13" s="152" t="s">
        <v>280</v>
      </c>
    </row>
    <row r="14" spans="1:31" x14ac:dyDescent="0.2">
      <c r="A14" s="29">
        <v>13</v>
      </c>
      <c r="B14" s="12" t="s">
        <v>3</v>
      </c>
      <c r="C14" s="11" t="s">
        <v>34</v>
      </c>
      <c r="D14" s="12">
        <v>200</v>
      </c>
      <c r="E14" s="15">
        <v>205</v>
      </c>
      <c r="F14" s="12" t="s">
        <v>221</v>
      </c>
      <c r="G14" s="12" t="s">
        <v>9</v>
      </c>
      <c r="H14" s="12" t="s">
        <v>42</v>
      </c>
      <c r="I14" s="12" t="s">
        <v>29</v>
      </c>
      <c r="J14" s="12" t="s">
        <v>30</v>
      </c>
      <c r="K14" s="12" t="s">
        <v>44</v>
      </c>
      <c r="L14" s="12" t="s">
        <v>15</v>
      </c>
      <c r="M14" s="12" t="s">
        <v>9</v>
      </c>
      <c r="N14" s="12"/>
      <c r="O14" s="12"/>
      <c r="P14" s="12" t="s">
        <v>10</v>
      </c>
      <c r="Q14" s="12" t="s">
        <v>11</v>
      </c>
      <c r="R14" s="12"/>
      <c r="S14" s="12"/>
      <c r="T14" s="12"/>
      <c r="U14" s="12"/>
      <c r="V14" s="12"/>
      <c r="W14" s="12"/>
      <c r="X14" s="12"/>
      <c r="Y14" s="12"/>
      <c r="Z14" s="12"/>
      <c r="AA14" s="12" t="s">
        <v>281</v>
      </c>
      <c r="AB14" s="18" t="s">
        <v>260</v>
      </c>
      <c r="AE14" s="152" t="s">
        <v>281</v>
      </c>
    </row>
    <row r="15" spans="1:31" x14ac:dyDescent="0.2">
      <c r="A15" s="23">
        <v>14</v>
      </c>
      <c r="B15" s="18" t="s">
        <v>3</v>
      </c>
      <c r="C15" s="24" t="s">
        <v>35</v>
      </c>
      <c r="D15" s="18">
        <v>205</v>
      </c>
      <c r="E15" s="25">
        <v>200</v>
      </c>
      <c r="F15" s="18" t="s">
        <v>222</v>
      </c>
      <c r="G15" s="18" t="s">
        <v>42</v>
      </c>
      <c r="H15" s="18" t="s">
        <v>9</v>
      </c>
      <c r="I15" s="18" t="s">
        <v>29</v>
      </c>
      <c r="J15" s="18" t="s">
        <v>30</v>
      </c>
      <c r="K15" s="18" t="s">
        <v>50</v>
      </c>
      <c r="L15" s="18" t="s">
        <v>15</v>
      </c>
      <c r="M15" s="18" t="s">
        <v>46</v>
      </c>
      <c r="N15" s="18"/>
      <c r="O15" s="18"/>
      <c r="P15" s="18"/>
      <c r="Q15" s="18"/>
      <c r="R15" s="18"/>
      <c r="S15" s="18" t="s">
        <v>110</v>
      </c>
      <c r="T15" s="18" t="s">
        <v>43</v>
      </c>
      <c r="U15" s="18" t="s">
        <v>45</v>
      </c>
      <c r="V15" s="18"/>
      <c r="W15" s="18"/>
      <c r="X15" s="18"/>
      <c r="Y15" s="18"/>
      <c r="Z15" s="18"/>
      <c r="AA15" s="18"/>
      <c r="AB15" s="18"/>
    </row>
    <row r="16" spans="1:31" x14ac:dyDescent="0.2">
      <c r="A16" s="23">
        <v>15</v>
      </c>
      <c r="B16" s="18" t="s">
        <v>3</v>
      </c>
      <c r="C16" s="26" t="s">
        <v>34</v>
      </c>
      <c r="D16" s="18">
        <v>205</v>
      </c>
      <c r="E16" s="25">
        <v>207</v>
      </c>
      <c r="F16" s="18" t="s">
        <v>46</v>
      </c>
      <c r="G16" s="18" t="s">
        <v>42</v>
      </c>
      <c r="H16" s="18" t="s">
        <v>43</v>
      </c>
      <c r="I16" s="18" t="s">
        <v>29</v>
      </c>
      <c r="J16" s="18" t="s">
        <v>30</v>
      </c>
      <c r="K16" s="18" t="s">
        <v>51</v>
      </c>
      <c r="L16" s="18" t="s">
        <v>15</v>
      </c>
      <c r="M16" s="18" t="s">
        <v>9</v>
      </c>
      <c r="N16" s="18"/>
      <c r="O16" s="18"/>
      <c r="P16" s="18" t="s">
        <v>11</v>
      </c>
      <c r="Q16" s="18" t="s">
        <v>160</v>
      </c>
      <c r="R16" s="18"/>
      <c r="S16" s="18" t="s">
        <v>110</v>
      </c>
      <c r="T16" s="18"/>
      <c r="U16" s="18"/>
      <c r="V16" s="18"/>
      <c r="W16" s="18"/>
      <c r="X16" s="18"/>
      <c r="Y16" s="18"/>
      <c r="Z16" s="18"/>
      <c r="AA16" s="18" t="s">
        <v>281</v>
      </c>
      <c r="AB16" s="18" t="s">
        <v>260</v>
      </c>
    </row>
    <row r="17" spans="1:28" x14ac:dyDescent="0.2">
      <c r="A17" s="23">
        <v>16</v>
      </c>
      <c r="B17" s="18" t="s">
        <v>3</v>
      </c>
      <c r="C17" s="24" t="s">
        <v>35</v>
      </c>
      <c r="D17" s="18">
        <v>207</v>
      </c>
      <c r="E17" s="25">
        <v>205</v>
      </c>
      <c r="F17" s="18" t="s">
        <v>46</v>
      </c>
      <c r="G17" s="18" t="s">
        <v>43</v>
      </c>
      <c r="H17" s="18" t="s">
        <v>42</v>
      </c>
      <c r="I17" s="18" t="s">
        <v>29</v>
      </c>
      <c r="J17" s="18" t="s">
        <v>30</v>
      </c>
      <c r="K17" s="18" t="s">
        <v>51</v>
      </c>
      <c r="L17" s="18" t="s">
        <v>15</v>
      </c>
      <c r="M17" s="18" t="s">
        <v>46</v>
      </c>
      <c r="N17" s="18" t="s">
        <v>47</v>
      </c>
      <c r="O17" s="18"/>
      <c r="P17" s="18"/>
      <c r="Q17" s="18"/>
      <c r="R17" s="18"/>
      <c r="S17" s="18" t="s">
        <v>161</v>
      </c>
      <c r="T17" s="18" t="s">
        <v>45</v>
      </c>
      <c r="U17" s="18"/>
      <c r="V17" s="18"/>
      <c r="W17" s="18"/>
      <c r="X17" s="18"/>
      <c r="Y17" s="18"/>
      <c r="Z17" s="18"/>
      <c r="AA17" s="18"/>
      <c r="AB17" s="18"/>
    </row>
    <row r="18" spans="1:28" x14ac:dyDescent="0.2">
      <c r="A18" s="23">
        <v>17</v>
      </c>
      <c r="B18" s="18" t="s">
        <v>3</v>
      </c>
      <c r="C18" s="26" t="s">
        <v>34</v>
      </c>
      <c r="D18" s="18">
        <v>207</v>
      </c>
      <c r="E18" s="25">
        <v>210</v>
      </c>
      <c r="F18" s="18" t="s">
        <v>46</v>
      </c>
      <c r="G18" s="18" t="s">
        <v>43</v>
      </c>
      <c r="H18" s="18" t="s">
        <v>45</v>
      </c>
      <c r="I18" s="18" t="s">
        <v>29</v>
      </c>
      <c r="J18" s="18" t="s">
        <v>30</v>
      </c>
      <c r="K18" s="18" t="s">
        <v>51</v>
      </c>
      <c r="L18" s="18" t="s">
        <v>15</v>
      </c>
      <c r="M18" s="18" t="s">
        <v>9</v>
      </c>
      <c r="N18" s="18"/>
      <c r="O18" s="18"/>
      <c r="P18" s="18" t="s">
        <v>11</v>
      </c>
      <c r="Q18" s="18" t="s">
        <v>10</v>
      </c>
      <c r="R18" s="18"/>
      <c r="S18" s="18" t="s">
        <v>43</v>
      </c>
      <c r="T18" s="18" t="s">
        <v>110</v>
      </c>
      <c r="U18" s="18"/>
      <c r="V18" s="18"/>
      <c r="W18" s="18"/>
      <c r="X18" s="18"/>
      <c r="Y18" s="18"/>
      <c r="Z18" s="18"/>
      <c r="AA18" s="18" t="s">
        <v>281</v>
      </c>
      <c r="AB18" s="18" t="s">
        <v>260</v>
      </c>
    </row>
    <row r="19" spans="1:28" x14ac:dyDescent="0.2">
      <c r="A19" s="23">
        <v>18</v>
      </c>
      <c r="B19" s="18" t="s">
        <v>3</v>
      </c>
      <c r="C19" s="24" t="s">
        <v>35</v>
      </c>
      <c r="D19" s="18">
        <v>210</v>
      </c>
      <c r="E19" s="25">
        <v>207</v>
      </c>
      <c r="F19" s="18" t="s">
        <v>46</v>
      </c>
      <c r="G19" s="18" t="s">
        <v>45</v>
      </c>
      <c r="H19" s="18" t="s">
        <v>161</v>
      </c>
      <c r="I19" s="18" t="s">
        <v>29</v>
      </c>
      <c r="J19" s="18" t="s">
        <v>30</v>
      </c>
      <c r="K19" s="18" t="s">
        <v>51</v>
      </c>
      <c r="L19" s="18" t="s">
        <v>15</v>
      </c>
      <c r="M19" s="18" t="s">
        <v>46</v>
      </c>
      <c r="N19" s="18" t="s">
        <v>47</v>
      </c>
      <c r="O19" s="18"/>
      <c r="P19" s="18" t="s">
        <v>94</v>
      </c>
      <c r="Q19" s="18"/>
      <c r="R19" s="18"/>
      <c r="S19" s="18" t="s">
        <v>45</v>
      </c>
      <c r="T19" s="18"/>
      <c r="U19" s="18"/>
      <c r="V19" s="18"/>
      <c r="W19" s="18"/>
      <c r="X19" s="18"/>
      <c r="Y19" s="18"/>
      <c r="Z19" s="18"/>
      <c r="AA19" s="18"/>
      <c r="AB19" s="18"/>
    </row>
    <row r="20" spans="1:28" x14ac:dyDescent="0.2">
      <c r="A20" s="23">
        <v>19</v>
      </c>
      <c r="B20" s="18" t="s">
        <v>3</v>
      </c>
      <c r="C20" s="26" t="s">
        <v>34</v>
      </c>
      <c r="D20" s="18">
        <v>210</v>
      </c>
      <c r="E20" s="25">
        <v>212</v>
      </c>
      <c r="F20" s="18" t="s">
        <v>46</v>
      </c>
      <c r="G20" s="18" t="s">
        <v>45</v>
      </c>
      <c r="H20" s="18" t="s">
        <v>46</v>
      </c>
      <c r="I20" s="18" t="s">
        <v>29</v>
      </c>
      <c r="J20" s="18" t="s">
        <v>30</v>
      </c>
      <c r="K20" s="18" t="s">
        <v>52</v>
      </c>
      <c r="L20" s="18" t="s">
        <v>15</v>
      </c>
      <c r="M20" s="18"/>
      <c r="N20" s="18"/>
      <c r="O20" s="18"/>
      <c r="P20" s="18" t="s">
        <v>9</v>
      </c>
      <c r="Q20" s="18"/>
      <c r="R20" s="18"/>
      <c r="S20" s="18" t="s">
        <v>43</v>
      </c>
      <c r="T20" s="18" t="s">
        <v>110</v>
      </c>
      <c r="U20" s="18"/>
      <c r="V20" s="18"/>
      <c r="W20" s="18"/>
      <c r="X20" s="18"/>
      <c r="Y20" s="18"/>
      <c r="Z20" s="18"/>
      <c r="AA20" s="18"/>
      <c r="AB20" s="18"/>
    </row>
    <row r="21" spans="1:28" x14ac:dyDescent="0.2">
      <c r="A21" s="23">
        <v>20</v>
      </c>
      <c r="B21" s="18" t="s">
        <v>3</v>
      </c>
      <c r="C21" s="24" t="s">
        <v>35</v>
      </c>
      <c r="D21" s="18">
        <v>212</v>
      </c>
      <c r="E21" s="25">
        <v>210</v>
      </c>
      <c r="F21" s="18" t="s">
        <v>46</v>
      </c>
      <c r="G21" s="18" t="s">
        <v>46</v>
      </c>
      <c r="H21" s="18" t="s">
        <v>45</v>
      </c>
      <c r="I21" s="18" t="s">
        <v>29</v>
      </c>
      <c r="J21" s="18" t="s">
        <v>30</v>
      </c>
      <c r="K21" s="18" t="s">
        <v>165</v>
      </c>
      <c r="L21" s="18" t="s">
        <v>15</v>
      </c>
      <c r="M21" s="18" t="s">
        <v>46</v>
      </c>
      <c r="N21" s="18" t="s">
        <v>47</v>
      </c>
      <c r="O21" s="18" t="s">
        <v>94</v>
      </c>
      <c r="P21" s="18" t="s">
        <v>48</v>
      </c>
      <c r="Q21" s="18" t="s">
        <v>49</v>
      </c>
      <c r="R21" s="18"/>
      <c r="S21" s="18"/>
      <c r="T21" s="18"/>
      <c r="U21" s="18"/>
      <c r="V21" s="18"/>
      <c r="W21" s="18"/>
      <c r="X21" s="18"/>
      <c r="Y21" s="18"/>
      <c r="Z21" s="18"/>
      <c r="AA21" s="84" t="s">
        <v>278</v>
      </c>
      <c r="AB21" s="84" t="s">
        <v>264</v>
      </c>
    </row>
    <row r="22" spans="1:28" x14ac:dyDescent="0.2">
      <c r="A22" s="23">
        <v>21</v>
      </c>
      <c r="B22" s="18" t="s">
        <v>3</v>
      </c>
      <c r="C22" s="26" t="s">
        <v>34</v>
      </c>
      <c r="D22" s="18">
        <v>212</v>
      </c>
      <c r="E22" s="25">
        <v>214</v>
      </c>
      <c r="F22" s="18" t="s">
        <v>46</v>
      </c>
      <c r="G22" s="18" t="s">
        <v>46</v>
      </c>
      <c r="H22" s="18" t="s">
        <v>47</v>
      </c>
      <c r="I22" s="18" t="s">
        <v>29</v>
      </c>
      <c r="J22" s="18" t="s">
        <v>30</v>
      </c>
      <c r="K22" s="18" t="s">
        <v>51</v>
      </c>
      <c r="L22" s="18" t="s">
        <v>15</v>
      </c>
      <c r="M22" s="18"/>
      <c r="N22" s="18"/>
      <c r="O22" s="18"/>
      <c r="P22" s="18"/>
      <c r="Q22" s="18"/>
      <c r="R22" s="18"/>
      <c r="S22" s="18" t="s">
        <v>46</v>
      </c>
      <c r="T22" s="18" t="s">
        <v>43</v>
      </c>
      <c r="U22" s="18" t="s">
        <v>110</v>
      </c>
      <c r="V22" s="18"/>
      <c r="W22" s="18"/>
      <c r="X22" s="18"/>
      <c r="Y22" s="18"/>
      <c r="Z22" s="18"/>
      <c r="AA22" s="18"/>
      <c r="AB22" s="18"/>
    </row>
    <row r="23" spans="1:28" x14ac:dyDescent="0.2">
      <c r="A23" s="23">
        <v>22</v>
      </c>
      <c r="B23" s="18" t="s">
        <v>3</v>
      </c>
      <c r="C23" s="24" t="s">
        <v>35</v>
      </c>
      <c r="D23" s="18">
        <v>214</v>
      </c>
      <c r="E23" s="25">
        <v>212</v>
      </c>
      <c r="F23" s="18" t="s">
        <v>46</v>
      </c>
      <c r="G23" s="18" t="s">
        <v>47</v>
      </c>
      <c r="H23" s="18" t="s">
        <v>46</v>
      </c>
      <c r="I23" s="18" t="s">
        <v>29</v>
      </c>
      <c r="J23" s="18" t="s">
        <v>30</v>
      </c>
      <c r="K23" s="18" t="s">
        <v>164</v>
      </c>
      <c r="L23" s="18" t="s">
        <v>15</v>
      </c>
      <c r="M23" s="18" t="s">
        <v>47</v>
      </c>
      <c r="N23" s="4" t="s">
        <v>94</v>
      </c>
      <c r="O23" s="18" t="s">
        <v>48</v>
      </c>
      <c r="P23" s="18" t="s">
        <v>49</v>
      </c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84" t="s">
        <v>278</v>
      </c>
      <c r="AB23" s="84" t="s">
        <v>264</v>
      </c>
    </row>
    <row r="24" spans="1:28" x14ac:dyDescent="0.2">
      <c r="A24" s="23">
        <v>23</v>
      </c>
      <c r="B24" s="18" t="s">
        <v>3</v>
      </c>
      <c r="C24" s="26" t="s">
        <v>34</v>
      </c>
      <c r="D24" s="18">
        <v>214</v>
      </c>
      <c r="E24" s="25">
        <v>217.7</v>
      </c>
      <c r="F24" s="18" t="s">
        <v>46</v>
      </c>
      <c r="G24" s="18" t="s">
        <v>47</v>
      </c>
      <c r="H24" s="18" t="s">
        <v>94</v>
      </c>
      <c r="I24" s="18" t="s">
        <v>29</v>
      </c>
      <c r="J24" s="18" t="s">
        <v>30</v>
      </c>
      <c r="K24" s="18" t="s">
        <v>51</v>
      </c>
      <c r="L24" s="18" t="s">
        <v>15</v>
      </c>
      <c r="M24" s="18"/>
      <c r="N24" s="18"/>
      <c r="O24" s="18"/>
      <c r="P24" s="18"/>
      <c r="Q24" s="18"/>
      <c r="R24" s="18"/>
      <c r="S24" s="18" t="s">
        <v>47</v>
      </c>
      <c r="T24" s="18" t="s">
        <v>46</v>
      </c>
      <c r="U24" s="18" t="s">
        <v>43</v>
      </c>
      <c r="V24" s="18" t="s">
        <v>110</v>
      </c>
      <c r="W24" s="18"/>
      <c r="X24" s="18"/>
      <c r="Y24" s="18"/>
      <c r="Z24" s="18"/>
      <c r="AA24" s="18"/>
      <c r="AB24" s="18"/>
    </row>
    <row r="25" spans="1:28" x14ac:dyDescent="0.2">
      <c r="A25" s="23">
        <v>24</v>
      </c>
      <c r="B25" s="18" t="s">
        <v>3</v>
      </c>
      <c r="C25" s="24" t="s">
        <v>35</v>
      </c>
      <c r="D25" s="18">
        <v>217.7</v>
      </c>
      <c r="E25" s="25">
        <v>214</v>
      </c>
      <c r="F25" s="18" t="s">
        <v>46</v>
      </c>
      <c r="G25" s="18" t="s">
        <v>94</v>
      </c>
      <c r="H25" s="18" t="s">
        <v>47</v>
      </c>
      <c r="I25" s="18" t="s">
        <v>29</v>
      </c>
      <c r="J25" s="18" t="s">
        <v>30</v>
      </c>
      <c r="K25" s="18" t="s">
        <v>166</v>
      </c>
      <c r="L25" s="18" t="s">
        <v>15</v>
      </c>
      <c r="M25" s="18" t="s">
        <v>94</v>
      </c>
      <c r="N25" s="18" t="s">
        <v>48</v>
      </c>
      <c r="O25" s="18" t="s">
        <v>49</v>
      </c>
      <c r="P25" s="18" t="s">
        <v>53</v>
      </c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84" t="s">
        <v>278</v>
      </c>
      <c r="AB25" s="84" t="s">
        <v>264</v>
      </c>
    </row>
    <row r="26" spans="1:28" x14ac:dyDescent="0.2">
      <c r="A26" s="23">
        <v>25</v>
      </c>
      <c r="B26" s="18" t="s">
        <v>3</v>
      </c>
      <c r="C26" s="26" t="s">
        <v>34</v>
      </c>
      <c r="D26" s="18">
        <v>217.7</v>
      </c>
      <c r="E26" s="25">
        <v>217</v>
      </c>
      <c r="F26" s="18" t="s">
        <v>46</v>
      </c>
      <c r="G26" s="18" t="s">
        <v>94</v>
      </c>
      <c r="H26" s="18" t="s">
        <v>168</v>
      </c>
      <c r="I26" s="18" t="s">
        <v>29</v>
      </c>
      <c r="J26" s="18" t="s">
        <v>30</v>
      </c>
      <c r="K26" s="18" t="s">
        <v>167</v>
      </c>
      <c r="L26" s="18" t="s">
        <v>15</v>
      </c>
      <c r="M26" s="18" t="s">
        <v>47</v>
      </c>
      <c r="N26" s="18" t="s">
        <v>46</v>
      </c>
      <c r="O26" s="18" t="s">
        <v>43</v>
      </c>
      <c r="P26" s="18" t="s">
        <v>110</v>
      </c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</row>
    <row r="27" spans="1:28" x14ac:dyDescent="0.2">
      <c r="A27" s="23">
        <v>26</v>
      </c>
      <c r="B27" s="18" t="s">
        <v>3</v>
      </c>
      <c r="C27" s="24" t="s">
        <v>35</v>
      </c>
      <c r="D27" s="18">
        <v>217</v>
      </c>
      <c r="E27" s="25">
        <v>217.7</v>
      </c>
      <c r="F27" s="18" t="s">
        <v>46</v>
      </c>
      <c r="G27" s="18" t="s">
        <v>78</v>
      </c>
      <c r="H27" s="18" t="s">
        <v>94</v>
      </c>
      <c r="I27" s="18" t="s">
        <v>29</v>
      </c>
      <c r="J27" s="18" t="s">
        <v>30</v>
      </c>
      <c r="K27" s="18" t="s">
        <v>169</v>
      </c>
      <c r="L27" s="18" t="s">
        <v>15</v>
      </c>
      <c r="M27" s="18" t="s">
        <v>49</v>
      </c>
      <c r="N27" s="18" t="s">
        <v>53</v>
      </c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84"/>
      <c r="AB27" s="84"/>
    </row>
    <row r="28" spans="1:28" x14ac:dyDescent="0.2">
      <c r="A28" s="23">
        <v>27</v>
      </c>
      <c r="B28" s="18" t="s">
        <v>3</v>
      </c>
      <c r="C28" s="26" t="s">
        <v>34</v>
      </c>
      <c r="D28" s="18">
        <v>214</v>
      </c>
      <c r="E28" s="30">
        <v>217</v>
      </c>
      <c r="F28" s="18" t="s">
        <v>46</v>
      </c>
      <c r="G28" s="18" t="s">
        <v>78</v>
      </c>
      <c r="H28" s="18" t="s">
        <v>49</v>
      </c>
      <c r="I28" s="18" t="s">
        <v>29</v>
      </c>
      <c r="J28" s="18" t="s">
        <v>30</v>
      </c>
      <c r="K28" s="18" t="s">
        <v>75</v>
      </c>
      <c r="L28" s="18" t="s">
        <v>15</v>
      </c>
      <c r="M28" s="18" t="s">
        <v>48</v>
      </c>
      <c r="N28" s="18"/>
      <c r="O28" s="18"/>
      <c r="P28" s="18" t="s">
        <v>49</v>
      </c>
      <c r="Q28" s="18"/>
      <c r="R28" s="18"/>
      <c r="S28" s="18" t="s">
        <v>111</v>
      </c>
      <c r="T28" s="18" t="s">
        <v>47</v>
      </c>
      <c r="U28" s="18" t="s">
        <v>46</v>
      </c>
      <c r="V28" s="18"/>
      <c r="W28" s="18"/>
      <c r="X28" s="18"/>
      <c r="Y28" s="18"/>
      <c r="Z28" s="18"/>
      <c r="AA28" s="84" t="s">
        <v>277</v>
      </c>
      <c r="AB28" s="84" t="s">
        <v>263</v>
      </c>
    </row>
    <row r="29" spans="1:28" x14ac:dyDescent="0.2">
      <c r="A29" s="23">
        <v>28</v>
      </c>
      <c r="B29" s="18" t="s">
        <v>3</v>
      </c>
      <c r="C29" s="24" t="s">
        <v>35</v>
      </c>
      <c r="D29" s="18">
        <v>217</v>
      </c>
      <c r="E29" s="25">
        <v>214</v>
      </c>
      <c r="F29" s="18" t="s">
        <v>46</v>
      </c>
      <c r="G29" s="18" t="s">
        <v>49</v>
      </c>
      <c r="H29" s="18" t="s">
        <v>78</v>
      </c>
      <c r="I29" s="18" t="s">
        <v>29</v>
      </c>
      <c r="J29" s="18" t="s">
        <v>30</v>
      </c>
      <c r="K29" s="18" t="s">
        <v>170</v>
      </c>
      <c r="L29" s="18" t="s">
        <v>15</v>
      </c>
      <c r="M29" s="18" t="s">
        <v>49</v>
      </c>
      <c r="N29" s="18" t="s">
        <v>53</v>
      </c>
      <c r="O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</row>
    <row r="30" spans="1:28" x14ac:dyDescent="0.2">
      <c r="A30" s="23">
        <v>29</v>
      </c>
      <c r="B30" s="18" t="s">
        <v>3</v>
      </c>
      <c r="C30" s="26" t="s">
        <v>34</v>
      </c>
      <c r="D30" s="18">
        <v>217</v>
      </c>
      <c r="E30" s="25">
        <v>223</v>
      </c>
      <c r="F30" s="18" t="s">
        <v>46</v>
      </c>
      <c r="G30" s="18" t="s">
        <v>49</v>
      </c>
      <c r="H30" s="18" t="s">
        <v>53</v>
      </c>
      <c r="I30" s="18" t="s">
        <v>29</v>
      </c>
      <c r="J30" s="18" t="s">
        <v>30</v>
      </c>
      <c r="K30" s="18" t="s">
        <v>74</v>
      </c>
      <c r="L30" s="18" t="s">
        <v>15</v>
      </c>
      <c r="M30" s="18" t="s">
        <v>49</v>
      </c>
      <c r="N30" s="18" t="s">
        <v>48</v>
      </c>
      <c r="O30" s="18"/>
      <c r="P30" s="18"/>
      <c r="Q30" s="18"/>
      <c r="R30" s="18"/>
      <c r="S30" s="18" t="s">
        <v>111</v>
      </c>
      <c r="T30" s="18" t="s">
        <v>47</v>
      </c>
      <c r="U30" s="18"/>
      <c r="V30" s="18"/>
      <c r="W30" s="18"/>
      <c r="X30" s="18"/>
      <c r="Y30" s="18"/>
      <c r="Z30" s="18"/>
      <c r="AA30" s="84" t="s">
        <v>277</v>
      </c>
      <c r="AB30" s="84" t="s">
        <v>263</v>
      </c>
    </row>
    <row r="31" spans="1:28" x14ac:dyDescent="0.2">
      <c r="A31" s="23">
        <v>30</v>
      </c>
      <c r="B31" s="18" t="s">
        <v>3</v>
      </c>
      <c r="C31" s="24" t="s">
        <v>35</v>
      </c>
      <c r="D31" s="18">
        <v>223</v>
      </c>
      <c r="E31" s="25">
        <v>217</v>
      </c>
      <c r="F31" s="18" t="s">
        <v>46</v>
      </c>
      <c r="G31" s="18" t="s">
        <v>53</v>
      </c>
      <c r="H31" s="18" t="s">
        <v>49</v>
      </c>
      <c r="I31" s="18" t="s">
        <v>29</v>
      </c>
      <c r="J31" s="18" t="s">
        <v>30</v>
      </c>
      <c r="K31" s="18"/>
      <c r="L31" s="18" t="s">
        <v>15</v>
      </c>
      <c r="M31" s="18" t="s">
        <v>53</v>
      </c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</row>
    <row r="32" spans="1:28" x14ac:dyDescent="0.2">
      <c r="A32" s="23">
        <v>31</v>
      </c>
      <c r="B32" s="18" t="s">
        <v>3</v>
      </c>
      <c r="C32" s="26" t="s">
        <v>34</v>
      </c>
      <c r="D32" s="18">
        <v>228</v>
      </c>
      <c r="E32" s="25">
        <v>241</v>
      </c>
      <c r="F32" s="18" t="s">
        <v>219</v>
      </c>
      <c r="G32" s="18" t="s">
        <v>53</v>
      </c>
      <c r="H32" s="18" t="s">
        <v>56</v>
      </c>
      <c r="I32" s="18" t="s">
        <v>29</v>
      </c>
      <c r="J32" s="18" t="s">
        <v>30</v>
      </c>
      <c r="K32" s="18"/>
      <c r="L32" s="18" t="s">
        <v>15</v>
      </c>
      <c r="M32" s="18" t="s">
        <v>53</v>
      </c>
      <c r="N32" s="18"/>
      <c r="O32" s="18"/>
      <c r="P32" s="18"/>
      <c r="Q32" s="18"/>
      <c r="R32" s="18"/>
      <c r="S32" s="18"/>
      <c r="T32" s="18"/>
      <c r="U32" s="18"/>
      <c r="V32" s="18"/>
      <c r="W32" s="18" t="s">
        <v>186</v>
      </c>
      <c r="X32" s="18" t="s">
        <v>187</v>
      </c>
      <c r="Y32" s="18"/>
      <c r="Z32" s="18"/>
      <c r="AA32" s="18"/>
      <c r="AB32" s="18"/>
    </row>
    <row r="33" spans="1:28" x14ac:dyDescent="0.2">
      <c r="A33" s="23">
        <v>32</v>
      </c>
      <c r="B33" s="18" t="s">
        <v>3</v>
      </c>
      <c r="C33" s="24" t="s">
        <v>35</v>
      </c>
      <c r="D33" s="18">
        <v>241</v>
      </c>
      <c r="E33" s="25">
        <v>228</v>
      </c>
      <c r="F33" s="18" t="s">
        <v>220</v>
      </c>
      <c r="G33" s="18" t="s">
        <v>56</v>
      </c>
      <c r="H33" s="18" t="s">
        <v>192</v>
      </c>
      <c r="I33" s="18" t="s">
        <v>29</v>
      </c>
      <c r="J33" s="18" t="s">
        <v>193</v>
      </c>
      <c r="K33" s="18"/>
      <c r="L33" s="18" t="s">
        <v>15</v>
      </c>
      <c r="M33" s="18" t="s">
        <v>56</v>
      </c>
      <c r="N33" s="18"/>
      <c r="O33" s="18"/>
      <c r="P33" s="18" t="s">
        <v>57</v>
      </c>
      <c r="Q33" s="18" t="s">
        <v>58</v>
      </c>
      <c r="R33" s="18"/>
      <c r="S33" s="18"/>
      <c r="T33" s="18"/>
      <c r="U33" s="18"/>
      <c r="V33" s="18"/>
      <c r="W33" s="18" t="s">
        <v>194</v>
      </c>
      <c r="X33" s="18" t="s">
        <v>195</v>
      </c>
      <c r="Y33" s="18" t="s">
        <v>198</v>
      </c>
      <c r="Z33" s="18" t="s">
        <v>199</v>
      </c>
      <c r="AA33" s="18"/>
      <c r="AB33" s="18"/>
    </row>
    <row r="34" spans="1:28" x14ac:dyDescent="0.2">
      <c r="A34" s="23">
        <v>33</v>
      </c>
      <c r="B34" s="18" t="s">
        <v>3</v>
      </c>
      <c r="C34" s="26" t="s">
        <v>34</v>
      </c>
      <c r="D34" s="18">
        <v>241</v>
      </c>
      <c r="E34" s="25">
        <v>272</v>
      </c>
      <c r="F34" s="18" t="s">
        <v>220</v>
      </c>
      <c r="G34" s="18" t="s">
        <v>56</v>
      </c>
      <c r="H34" s="18" t="s">
        <v>57</v>
      </c>
      <c r="I34" s="18" t="s">
        <v>29</v>
      </c>
      <c r="J34" s="18" t="s">
        <v>193</v>
      </c>
      <c r="K34" s="18"/>
      <c r="L34" s="18" t="s">
        <v>15</v>
      </c>
      <c r="M34" s="18" t="s">
        <v>56</v>
      </c>
      <c r="N34" s="18"/>
      <c r="O34" s="18"/>
      <c r="P34" s="18" t="s">
        <v>53</v>
      </c>
      <c r="Q34" s="18"/>
      <c r="R34" s="18"/>
      <c r="S34" s="18"/>
      <c r="T34" s="18"/>
      <c r="U34" s="18"/>
      <c r="V34" s="18"/>
      <c r="W34" s="18" t="s">
        <v>186</v>
      </c>
      <c r="X34" s="18" t="s">
        <v>187</v>
      </c>
      <c r="Y34" s="18" t="s">
        <v>196</v>
      </c>
      <c r="Z34" s="18" t="s">
        <v>197</v>
      </c>
      <c r="AA34" s="18"/>
      <c r="AB34" s="18"/>
    </row>
    <row r="35" spans="1:28" ht="13.5" thickBot="1" x14ac:dyDescent="0.25">
      <c r="A35" s="23">
        <v>34</v>
      </c>
      <c r="B35" s="18" t="s">
        <v>3</v>
      </c>
      <c r="C35" s="24" t="s">
        <v>35</v>
      </c>
      <c r="D35" s="18">
        <v>272</v>
      </c>
      <c r="E35" s="25">
        <v>241</v>
      </c>
      <c r="F35" s="18" t="s">
        <v>219</v>
      </c>
      <c r="G35" s="18" t="s">
        <v>57</v>
      </c>
      <c r="H35" s="18" t="s">
        <v>56</v>
      </c>
      <c r="I35" s="18" t="s">
        <v>29</v>
      </c>
      <c r="J35" s="18" t="s">
        <v>193</v>
      </c>
      <c r="K35" s="18"/>
      <c r="L35" s="18" t="s">
        <v>15</v>
      </c>
      <c r="M35" s="18" t="s">
        <v>57</v>
      </c>
      <c r="N35" s="18" t="s">
        <v>58</v>
      </c>
      <c r="O35" s="18"/>
      <c r="P35" s="18" t="s">
        <v>59</v>
      </c>
      <c r="Q35" s="18" t="s">
        <v>60</v>
      </c>
      <c r="R35" s="18"/>
      <c r="S35" s="18"/>
      <c r="T35" s="18"/>
      <c r="U35" s="18"/>
      <c r="V35" s="18"/>
      <c r="W35" s="18" t="s">
        <v>198</v>
      </c>
      <c r="X35" s="18" t="s">
        <v>199</v>
      </c>
      <c r="Y35" s="18" t="s">
        <v>200</v>
      </c>
      <c r="Z35" s="18" t="s">
        <v>201</v>
      </c>
      <c r="AA35" s="18"/>
      <c r="AB35" s="18"/>
    </row>
    <row r="36" spans="1:28" x14ac:dyDescent="0.2">
      <c r="A36" s="31">
        <v>35</v>
      </c>
      <c r="B36" s="12" t="s">
        <v>3</v>
      </c>
      <c r="C36" s="11" t="s">
        <v>34</v>
      </c>
      <c r="D36" s="12">
        <v>272</v>
      </c>
      <c r="E36" s="15">
        <v>278</v>
      </c>
      <c r="F36" s="12" t="s">
        <v>61</v>
      </c>
      <c r="G36" s="12" t="s">
        <v>57</v>
      </c>
      <c r="H36" s="12" t="s">
        <v>58</v>
      </c>
      <c r="I36" s="12" t="s">
        <v>29</v>
      </c>
      <c r="J36" s="103" t="s">
        <v>202</v>
      </c>
      <c r="K36" s="12"/>
      <c r="L36" s="12" t="s">
        <v>15</v>
      </c>
      <c r="M36" s="12" t="s">
        <v>57</v>
      </c>
      <c r="N36" s="12" t="s">
        <v>56</v>
      </c>
      <c r="O36" s="12"/>
      <c r="P36" s="12" t="s">
        <v>53</v>
      </c>
      <c r="Q36" s="12"/>
      <c r="R36" s="12"/>
      <c r="S36" s="12"/>
      <c r="T36" s="12"/>
      <c r="U36" s="12"/>
      <c r="V36" s="12"/>
      <c r="W36" s="12" t="s">
        <v>196</v>
      </c>
      <c r="X36" s="12" t="s">
        <v>197</v>
      </c>
      <c r="Y36" s="12" t="s">
        <v>186</v>
      </c>
      <c r="Z36" s="12" t="s">
        <v>187</v>
      </c>
      <c r="AA36" s="12"/>
      <c r="AB36" s="12"/>
    </row>
    <row r="37" spans="1:28" x14ac:dyDescent="0.2">
      <c r="A37" s="32">
        <v>36</v>
      </c>
      <c r="B37" s="18" t="s">
        <v>3</v>
      </c>
      <c r="C37" s="24" t="s">
        <v>35</v>
      </c>
      <c r="D37" s="18">
        <v>278</v>
      </c>
      <c r="E37" s="25">
        <v>272</v>
      </c>
      <c r="F37" s="18" t="s">
        <v>61</v>
      </c>
      <c r="G37" s="18" t="s">
        <v>58</v>
      </c>
      <c r="H37" s="18" t="s">
        <v>57</v>
      </c>
      <c r="I37" s="18" t="s">
        <v>29</v>
      </c>
      <c r="J37" s="33" t="s">
        <v>203</v>
      </c>
      <c r="K37" s="18"/>
      <c r="L37" s="18" t="s">
        <v>15</v>
      </c>
      <c r="M37" s="18" t="s">
        <v>58</v>
      </c>
      <c r="N37" s="18" t="s">
        <v>59</v>
      </c>
      <c r="O37" s="18"/>
      <c r="P37" s="18" t="s">
        <v>60</v>
      </c>
      <c r="Q37" s="18" t="s">
        <v>63</v>
      </c>
      <c r="R37" s="18"/>
      <c r="S37" s="18"/>
      <c r="T37" s="18"/>
      <c r="U37" s="18"/>
      <c r="V37" s="18"/>
      <c r="W37" s="18" t="s">
        <v>200</v>
      </c>
      <c r="X37" s="18" t="s">
        <v>201</v>
      </c>
      <c r="Y37" s="18"/>
      <c r="Z37" s="18"/>
      <c r="AA37" s="18"/>
      <c r="AB37" s="18"/>
    </row>
    <row r="38" spans="1:28" x14ac:dyDescent="0.2">
      <c r="A38" s="32">
        <v>37</v>
      </c>
      <c r="B38" s="18" t="s">
        <v>3</v>
      </c>
      <c r="C38" s="26" t="s">
        <v>34</v>
      </c>
      <c r="D38" s="18">
        <v>278</v>
      </c>
      <c r="E38" s="25">
        <v>296</v>
      </c>
      <c r="F38" s="18" t="s">
        <v>61</v>
      </c>
      <c r="G38" s="18" t="s">
        <v>58</v>
      </c>
      <c r="H38" s="18" t="s">
        <v>59</v>
      </c>
      <c r="I38" s="18" t="s">
        <v>29</v>
      </c>
      <c r="J38" s="18" t="s">
        <v>62</v>
      </c>
      <c r="K38" s="18"/>
      <c r="L38" s="18" t="s">
        <v>15</v>
      </c>
      <c r="M38" s="18" t="s">
        <v>58</v>
      </c>
      <c r="N38" s="18" t="s">
        <v>57</v>
      </c>
      <c r="O38" s="18"/>
      <c r="P38" s="18" t="s">
        <v>56</v>
      </c>
      <c r="Q38" s="18"/>
      <c r="R38" s="18"/>
      <c r="S38" s="18"/>
      <c r="T38" s="18"/>
      <c r="U38" s="18"/>
      <c r="V38" s="18"/>
      <c r="W38" s="18" t="s">
        <v>204</v>
      </c>
      <c r="X38" s="18" t="s">
        <v>205</v>
      </c>
      <c r="Y38" s="18" t="s">
        <v>196</v>
      </c>
      <c r="Z38" s="18" t="s">
        <v>197</v>
      </c>
      <c r="AA38" s="18"/>
      <c r="AB38" s="18"/>
    </row>
    <row r="39" spans="1:28" x14ac:dyDescent="0.2">
      <c r="A39" s="32">
        <v>38</v>
      </c>
      <c r="B39" s="18" t="s">
        <v>3</v>
      </c>
      <c r="C39" s="24" t="s">
        <v>35</v>
      </c>
      <c r="D39" s="18">
        <v>296</v>
      </c>
      <c r="E39" s="25">
        <v>278</v>
      </c>
      <c r="F39" s="18" t="s">
        <v>61</v>
      </c>
      <c r="G39" s="18" t="s">
        <v>59</v>
      </c>
      <c r="H39" s="18" t="s">
        <v>58</v>
      </c>
      <c r="I39" s="18" t="s">
        <v>29</v>
      </c>
      <c r="J39" s="18" t="s">
        <v>62</v>
      </c>
      <c r="K39" s="18" t="s">
        <v>89</v>
      </c>
      <c r="L39" s="18" t="s">
        <v>15</v>
      </c>
      <c r="M39" s="18" t="s">
        <v>59</v>
      </c>
      <c r="N39" s="18" t="s">
        <v>60</v>
      </c>
      <c r="O39" s="18"/>
      <c r="P39" s="18" t="s">
        <v>63</v>
      </c>
      <c r="Q39" s="18"/>
      <c r="R39" s="18"/>
      <c r="S39" s="18"/>
      <c r="T39" s="18"/>
      <c r="U39" s="18"/>
      <c r="V39" s="18"/>
      <c r="W39" s="18" t="s">
        <v>200</v>
      </c>
      <c r="X39" s="18" t="s">
        <v>201</v>
      </c>
      <c r="Y39" s="18"/>
      <c r="Z39" s="18"/>
      <c r="AA39" s="18"/>
      <c r="AB39" s="18"/>
    </row>
    <row r="40" spans="1:28" x14ac:dyDescent="0.2">
      <c r="A40" s="32">
        <v>39</v>
      </c>
      <c r="B40" s="18" t="s">
        <v>3</v>
      </c>
      <c r="C40" s="26" t="s">
        <v>34</v>
      </c>
      <c r="D40" s="18">
        <v>296</v>
      </c>
      <c r="E40" s="25">
        <v>301</v>
      </c>
      <c r="F40" s="18" t="s">
        <v>61</v>
      </c>
      <c r="G40" s="18" t="s">
        <v>59</v>
      </c>
      <c r="H40" s="18" t="s">
        <v>60</v>
      </c>
      <c r="I40" s="18" t="s">
        <v>29</v>
      </c>
      <c r="J40" s="18" t="s">
        <v>62</v>
      </c>
      <c r="K40" s="18"/>
      <c r="L40" s="18" t="s">
        <v>15</v>
      </c>
      <c r="M40" s="18" t="s">
        <v>59</v>
      </c>
      <c r="N40" s="18" t="s">
        <v>58</v>
      </c>
      <c r="O40" s="18" t="s">
        <v>57</v>
      </c>
      <c r="P40" s="18" t="s">
        <v>56</v>
      </c>
      <c r="Q40" s="18"/>
      <c r="R40" s="18"/>
      <c r="S40" s="18"/>
      <c r="T40" s="18"/>
      <c r="U40" s="18"/>
      <c r="V40" s="18"/>
      <c r="W40" s="18" t="s">
        <v>204</v>
      </c>
      <c r="X40" s="18" t="s">
        <v>205</v>
      </c>
      <c r="Y40" s="18" t="s">
        <v>196</v>
      </c>
      <c r="Z40" s="18" t="s">
        <v>197</v>
      </c>
      <c r="AA40" s="18"/>
      <c r="AB40" s="18"/>
    </row>
    <row r="41" spans="1:28" x14ac:dyDescent="0.2">
      <c r="A41" s="32">
        <v>40</v>
      </c>
      <c r="B41" s="18" t="s">
        <v>3</v>
      </c>
      <c r="C41" s="24" t="s">
        <v>35</v>
      </c>
      <c r="D41" s="18">
        <v>301</v>
      </c>
      <c r="E41" s="25">
        <v>296</v>
      </c>
      <c r="F41" s="18" t="s">
        <v>61</v>
      </c>
      <c r="G41" s="18" t="s">
        <v>60</v>
      </c>
      <c r="H41" s="18" t="s">
        <v>59</v>
      </c>
      <c r="I41" s="18" t="s">
        <v>29</v>
      </c>
      <c r="J41" s="18" t="s">
        <v>62</v>
      </c>
      <c r="K41" s="18" t="s">
        <v>89</v>
      </c>
      <c r="L41" s="18" t="s">
        <v>15</v>
      </c>
      <c r="M41" s="18" t="s">
        <v>60</v>
      </c>
      <c r="N41" s="18" t="s">
        <v>63</v>
      </c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</row>
    <row r="42" spans="1:28" x14ac:dyDescent="0.2">
      <c r="A42" s="32">
        <v>41</v>
      </c>
      <c r="B42" s="18" t="s">
        <v>3</v>
      </c>
      <c r="C42" s="26" t="s">
        <v>34</v>
      </c>
      <c r="D42" s="18">
        <v>301</v>
      </c>
      <c r="E42" s="25">
        <v>311</v>
      </c>
      <c r="F42" s="18" t="s">
        <v>61</v>
      </c>
      <c r="G42" s="18" t="s">
        <v>60</v>
      </c>
      <c r="H42" s="18" t="s">
        <v>63</v>
      </c>
      <c r="I42" s="18" t="s">
        <v>29</v>
      </c>
      <c r="J42" s="18" t="s">
        <v>62</v>
      </c>
      <c r="K42" s="18"/>
      <c r="L42" s="18" t="s">
        <v>15</v>
      </c>
      <c r="M42" s="18" t="s">
        <v>60</v>
      </c>
      <c r="N42" s="18" t="s">
        <v>59</v>
      </c>
      <c r="O42" s="18"/>
      <c r="P42" s="18" t="s">
        <v>58</v>
      </c>
      <c r="Q42" s="18" t="s">
        <v>57</v>
      </c>
      <c r="R42" s="18"/>
      <c r="S42" s="18"/>
      <c r="T42" s="18"/>
      <c r="U42" s="18"/>
      <c r="V42" s="18"/>
      <c r="W42" s="18" t="s">
        <v>204</v>
      </c>
      <c r="X42" s="18" t="s">
        <v>205</v>
      </c>
      <c r="Y42" s="18" t="s">
        <v>196</v>
      </c>
      <c r="Z42" s="18" t="s">
        <v>197</v>
      </c>
      <c r="AA42" s="18"/>
      <c r="AB42" s="18"/>
    </row>
    <row r="43" spans="1:28" x14ac:dyDescent="0.2">
      <c r="A43" s="32">
        <v>42</v>
      </c>
      <c r="B43" s="18" t="s">
        <v>3</v>
      </c>
      <c r="C43" s="24" t="s">
        <v>35</v>
      </c>
      <c r="D43" s="18">
        <v>311</v>
      </c>
      <c r="E43" s="25">
        <v>301</v>
      </c>
      <c r="F43" s="18" t="s">
        <v>61</v>
      </c>
      <c r="G43" s="18" t="s">
        <v>63</v>
      </c>
      <c r="H43" s="18" t="s">
        <v>60</v>
      </c>
      <c r="I43" s="18" t="s">
        <v>29</v>
      </c>
      <c r="J43" s="18" t="s">
        <v>62</v>
      </c>
      <c r="K43" s="18" t="s">
        <v>89</v>
      </c>
      <c r="L43" s="18" t="s">
        <v>15</v>
      </c>
      <c r="M43" s="18" t="s">
        <v>63</v>
      </c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</row>
    <row r="44" spans="1:28" x14ac:dyDescent="0.2">
      <c r="A44" s="32">
        <v>43</v>
      </c>
      <c r="B44" s="18" t="s">
        <v>3</v>
      </c>
      <c r="C44" s="26" t="s">
        <v>34</v>
      </c>
      <c r="D44" s="18">
        <v>301</v>
      </c>
      <c r="E44" s="25">
        <v>311</v>
      </c>
      <c r="F44" s="18" t="s">
        <v>61</v>
      </c>
      <c r="G44" s="18" t="s">
        <v>63</v>
      </c>
      <c r="H44" s="18"/>
      <c r="I44" s="18" t="s">
        <v>29</v>
      </c>
      <c r="J44" s="18" t="s">
        <v>62</v>
      </c>
      <c r="K44" s="18"/>
      <c r="L44" s="18" t="s">
        <v>15</v>
      </c>
      <c r="M44" s="18" t="s">
        <v>60</v>
      </c>
      <c r="N44" s="18" t="s">
        <v>59</v>
      </c>
      <c r="O44" s="18"/>
      <c r="P44" s="18" t="s">
        <v>58</v>
      </c>
      <c r="Q44" s="18" t="s">
        <v>57</v>
      </c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</row>
    <row r="45" spans="1:28" ht="13.5" thickBot="1" x14ac:dyDescent="0.25">
      <c r="A45" s="32">
        <v>44</v>
      </c>
      <c r="B45" s="10" t="s">
        <v>3</v>
      </c>
      <c r="C45" s="17" t="s">
        <v>35</v>
      </c>
      <c r="D45" s="10">
        <v>311</v>
      </c>
      <c r="E45" s="14">
        <v>301</v>
      </c>
      <c r="F45" s="10" t="s">
        <v>61</v>
      </c>
      <c r="G45" s="10" t="s">
        <v>60</v>
      </c>
      <c r="H45" s="10"/>
      <c r="I45" s="10" t="s">
        <v>29</v>
      </c>
      <c r="J45" s="10" t="s">
        <v>62</v>
      </c>
      <c r="K45" s="10" t="s">
        <v>89</v>
      </c>
      <c r="L45" s="10" t="s">
        <v>15</v>
      </c>
      <c r="M45" s="10" t="s">
        <v>63</v>
      </c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</row>
    <row r="46" spans="1:28" x14ac:dyDescent="0.2">
      <c r="A46" s="34">
        <v>45</v>
      </c>
      <c r="B46" s="18" t="s">
        <v>37</v>
      </c>
      <c r="C46" s="26" t="s">
        <v>34</v>
      </c>
      <c r="D46" s="18">
        <v>59</v>
      </c>
      <c r="E46" s="25">
        <v>75</v>
      </c>
      <c r="F46" s="18" t="s">
        <v>55</v>
      </c>
      <c r="G46" s="18" t="s">
        <v>38</v>
      </c>
      <c r="H46" s="18" t="s">
        <v>40</v>
      </c>
      <c r="I46" s="18" t="s">
        <v>158</v>
      </c>
      <c r="J46" s="18" t="s">
        <v>39</v>
      </c>
      <c r="K46" s="18" t="s">
        <v>156</v>
      </c>
      <c r="L46" s="18" t="s">
        <v>15</v>
      </c>
      <c r="M46" s="18" t="s">
        <v>40</v>
      </c>
      <c r="N46" s="18" t="s">
        <v>36</v>
      </c>
      <c r="O46" s="18"/>
      <c r="P46" s="18"/>
      <c r="Q46" s="18"/>
      <c r="R46" s="18"/>
      <c r="S46" s="18"/>
      <c r="T46" s="18"/>
      <c r="U46" s="18"/>
      <c r="V46" s="18"/>
      <c r="W46" s="18" t="s">
        <v>154</v>
      </c>
      <c r="X46" s="18" t="s">
        <v>155</v>
      </c>
      <c r="Y46" s="18"/>
      <c r="Z46" s="18"/>
      <c r="AA46" s="18"/>
      <c r="AB46" s="18"/>
    </row>
    <row r="47" spans="1:28" x14ac:dyDescent="0.2">
      <c r="A47" s="35">
        <v>46</v>
      </c>
      <c r="B47" s="18" t="s">
        <v>37</v>
      </c>
      <c r="C47" s="24" t="s">
        <v>35</v>
      </c>
      <c r="D47" s="18">
        <v>75</v>
      </c>
      <c r="E47" s="25">
        <v>59</v>
      </c>
      <c r="F47" s="18" t="s">
        <v>55</v>
      </c>
      <c r="G47" s="18" t="s">
        <v>40</v>
      </c>
      <c r="H47" s="18"/>
      <c r="I47" s="18" t="s">
        <v>24</v>
      </c>
      <c r="J47" s="18" t="s">
        <v>39</v>
      </c>
      <c r="K47" s="18"/>
      <c r="L47" s="18" t="s">
        <v>15</v>
      </c>
      <c r="M47" s="18" t="s">
        <v>38</v>
      </c>
      <c r="N47" s="18" t="s">
        <v>157</v>
      </c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</row>
    <row r="48" spans="1:28" x14ac:dyDescent="0.2">
      <c r="A48" s="35">
        <v>47</v>
      </c>
      <c r="B48" s="18" t="s">
        <v>37</v>
      </c>
      <c r="C48" s="26" t="s">
        <v>34</v>
      </c>
      <c r="D48" s="18">
        <v>47</v>
      </c>
      <c r="E48" s="25">
        <v>59</v>
      </c>
      <c r="F48" s="18" t="s">
        <v>55</v>
      </c>
      <c r="G48" s="18" t="s">
        <v>40</v>
      </c>
      <c r="H48" s="18" t="s">
        <v>36</v>
      </c>
      <c r="I48" s="18" t="s">
        <v>29</v>
      </c>
      <c r="J48" s="18" t="s">
        <v>41</v>
      </c>
      <c r="K48" s="18" t="s">
        <v>156</v>
      </c>
      <c r="L48" s="18" t="s">
        <v>15</v>
      </c>
      <c r="M48" s="18" t="s">
        <v>36</v>
      </c>
      <c r="N48" s="18"/>
      <c r="O48" s="18"/>
      <c r="P48" s="18"/>
      <c r="Q48" s="18"/>
      <c r="R48" s="18"/>
      <c r="S48" s="18"/>
      <c r="T48" s="18"/>
      <c r="U48" s="18"/>
      <c r="V48" s="18"/>
      <c r="W48" s="18" t="s">
        <v>154</v>
      </c>
      <c r="X48" s="18" t="s">
        <v>155</v>
      </c>
      <c r="Y48" s="18"/>
      <c r="Z48" s="18"/>
      <c r="AA48" s="18"/>
      <c r="AB48" s="18"/>
    </row>
    <row r="49" spans="1:28" x14ac:dyDescent="0.2">
      <c r="A49" s="35">
        <v>48</v>
      </c>
      <c r="B49" s="18" t="s">
        <v>37</v>
      </c>
      <c r="C49" s="24" t="s">
        <v>35</v>
      </c>
      <c r="D49" s="18">
        <v>59</v>
      </c>
      <c r="E49" s="25">
        <v>47</v>
      </c>
      <c r="F49" s="18" t="s">
        <v>55</v>
      </c>
      <c r="G49" s="18" t="s">
        <v>36</v>
      </c>
      <c r="H49" s="18" t="s">
        <v>40</v>
      </c>
      <c r="I49" s="18" t="s">
        <v>24</v>
      </c>
      <c r="J49" s="18" t="s">
        <v>41</v>
      </c>
      <c r="K49" s="18" t="s">
        <v>156</v>
      </c>
      <c r="L49" s="18" t="s">
        <v>15</v>
      </c>
      <c r="M49" s="18" t="s">
        <v>40</v>
      </c>
      <c r="N49" s="18" t="s">
        <v>38</v>
      </c>
      <c r="O49" s="18"/>
      <c r="P49" s="18" t="s">
        <v>157</v>
      </c>
      <c r="Q49" s="18"/>
      <c r="R49" s="18"/>
      <c r="S49" s="18"/>
      <c r="T49" s="18"/>
      <c r="U49" s="18"/>
      <c r="V49" s="18"/>
      <c r="W49" s="18" t="s">
        <v>154</v>
      </c>
      <c r="X49" s="18" t="s">
        <v>155</v>
      </c>
      <c r="Y49" s="18"/>
      <c r="Z49" s="18"/>
      <c r="AA49" s="18"/>
      <c r="AB49" s="18"/>
    </row>
    <row r="50" spans="1:28" x14ac:dyDescent="0.2">
      <c r="A50" s="35">
        <v>49</v>
      </c>
      <c r="B50" s="18" t="s">
        <v>37</v>
      </c>
      <c r="C50" s="26" t="s">
        <v>34</v>
      </c>
      <c r="D50" s="18">
        <v>35</v>
      </c>
      <c r="E50" s="25">
        <v>47</v>
      </c>
      <c r="F50" s="18" t="s">
        <v>55</v>
      </c>
      <c r="G50" s="18" t="s">
        <v>36</v>
      </c>
      <c r="H50" s="18" t="s">
        <v>11</v>
      </c>
      <c r="I50" s="18" t="s">
        <v>29</v>
      </c>
      <c r="J50" s="18" t="s">
        <v>30</v>
      </c>
      <c r="K50" s="18" t="s">
        <v>153</v>
      </c>
      <c r="L50" s="18" t="s">
        <v>15</v>
      </c>
      <c r="M50" s="18" t="s">
        <v>11</v>
      </c>
      <c r="N50" s="18"/>
      <c r="O50" s="18"/>
      <c r="P50" s="18" t="s">
        <v>10</v>
      </c>
      <c r="Q50" s="18"/>
      <c r="R50" s="18"/>
      <c r="S50" s="18" t="s">
        <v>9</v>
      </c>
      <c r="T50" s="18" t="s">
        <v>110</v>
      </c>
      <c r="U50" s="18"/>
      <c r="V50" s="18"/>
      <c r="W50" s="18" t="s">
        <v>146</v>
      </c>
      <c r="X50" s="18" t="s">
        <v>147</v>
      </c>
      <c r="Y50" s="18"/>
      <c r="Z50" s="18"/>
      <c r="AA50" s="18" t="s">
        <v>279</v>
      </c>
      <c r="AB50" s="18" t="s">
        <v>262</v>
      </c>
    </row>
    <row r="51" spans="1:28" x14ac:dyDescent="0.2">
      <c r="A51" s="35">
        <v>50</v>
      </c>
      <c r="B51" s="18" t="s">
        <v>37</v>
      </c>
      <c r="C51" s="24" t="s">
        <v>35</v>
      </c>
      <c r="D51" s="18">
        <v>47</v>
      </c>
      <c r="E51" s="25">
        <v>35</v>
      </c>
      <c r="F51" s="18" t="s">
        <v>55</v>
      </c>
      <c r="G51" s="18" t="s">
        <v>11</v>
      </c>
      <c r="H51" s="18" t="s">
        <v>36</v>
      </c>
      <c r="I51" s="18" t="s">
        <v>29</v>
      </c>
      <c r="J51" s="18" t="s">
        <v>30</v>
      </c>
      <c r="K51" s="18"/>
      <c r="L51" s="18" t="s">
        <v>15</v>
      </c>
      <c r="M51" s="18" t="s">
        <v>36</v>
      </c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</row>
    <row r="52" spans="1:28" x14ac:dyDescent="0.2">
      <c r="A52" s="35">
        <v>51</v>
      </c>
      <c r="B52" s="18" t="s">
        <v>37</v>
      </c>
      <c r="C52" s="26" t="s">
        <v>34</v>
      </c>
      <c r="D52" s="18">
        <v>17</v>
      </c>
      <c r="E52" s="25">
        <v>35</v>
      </c>
      <c r="F52" s="18" t="s">
        <v>55</v>
      </c>
      <c r="G52" s="18" t="s">
        <v>11</v>
      </c>
      <c r="H52" s="18" t="s">
        <v>152</v>
      </c>
      <c r="I52" s="18" t="s">
        <v>29</v>
      </c>
      <c r="J52" s="18" t="s">
        <v>30</v>
      </c>
      <c r="K52" s="18" t="s">
        <v>153</v>
      </c>
      <c r="L52" s="18" t="s">
        <v>15</v>
      </c>
      <c r="M52" s="18" t="s">
        <v>10</v>
      </c>
      <c r="N52" s="18"/>
      <c r="O52" s="18"/>
      <c r="P52" s="18"/>
      <c r="Q52" s="18"/>
      <c r="R52" s="18"/>
      <c r="S52" s="18" t="s">
        <v>9</v>
      </c>
      <c r="T52" s="18" t="s">
        <v>110</v>
      </c>
      <c r="U52" s="18"/>
      <c r="V52" s="18"/>
      <c r="W52" s="18" t="s">
        <v>146</v>
      </c>
      <c r="X52" s="18" t="s">
        <v>147</v>
      </c>
      <c r="Y52" s="18"/>
      <c r="Z52" s="18"/>
      <c r="AA52" s="18" t="s">
        <v>279</v>
      </c>
      <c r="AB52" s="18" t="s">
        <v>262</v>
      </c>
    </row>
    <row r="53" spans="1:28" ht="13.5" thickBot="1" x14ac:dyDescent="0.25">
      <c r="A53" s="35">
        <v>52</v>
      </c>
      <c r="B53" s="18" t="s">
        <v>37</v>
      </c>
      <c r="C53" s="24" t="s">
        <v>35</v>
      </c>
      <c r="D53" s="18">
        <v>35</v>
      </c>
      <c r="E53" s="25">
        <v>17</v>
      </c>
      <c r="F53" s="18" t="s">
        <v>55</v>
      </c>
      <c r="G53" s="18" t="s">
        <v>96</v>
      </c>
      <c r="H53" s="18" t="s">
        <v>11</v>
      </c>
      <c r="I53" s="18" t="s">
        <v>29</v>
      </c>
      <c r="J53" s="18" t="s">
        <v>30</v>
      </c>
      <c r="K53" s="18"/>
      <c r="L53" s="18" t="s">
        <v>15</v>
      </c>
      <c r="M53" s="18" t="s">
        <v>11</v>
      </c>
      <c r="N53" s="18"/>
      <c r="O53" s="18"/>
      <c r="P53" s="18" t="s">
        <v>36</v>
      </c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</row>
    <row r="54" spans="1:28" x14ac:dyDescent="0.2">
      <c r="A54" s="31">
        <v>53</v>
      </c>
      <c r="B54" s="12" t="s">
        <v>65</v>
      </c>
      <c r="C54" s="11" t="s">
        <v>34</v>
      </c>
      <c r="D54" s="12">
        <v>106</v>
      </c>
      <c r="E54" s="15">
        <v>138</v>
      </c>
      <c r="F54" s="12" t="s">
        <v>217</v>
      </c>
      <c r="G54" s="12"/>
      <c r="H54" s="12"/>
      <c r="I54" s="12" t="s">
        <v>24</v>
      </c>
      <c r="J54" s="12" t="s">
        <v>32</v>
      </c>
      <c r="K54" s="12" t="s">
        <v>80</v>
      </c>
      <c r="L54" s="12" t="s">
        <v>15</v>
      </c>
      <c r="M54" s="12" t="s">
        <v>69</v>
      </c>
      <c r="N54" s="12" t="s">
        <v>8</v>
      </c>
      <c r="O54" s="12"/>
      <c r="P54" s="12" t="s">
        <v>5</v>
      </c>
      <c r="Q54" s="12" t="s">
        <v>8</v>
      </c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</row>
    <row r="55" spans="1:28" x14ac:dyDescent="0.2">
      <c r="A55" s="32">
        <v>54</v>
      </c>
      <c r="B55" s="18" t="s">
        <v>65</v>
      </c>
      <c r="C55" s="24" t="s">
        <v>35</v>
      </c>
      <c r="D55" s="18">
        <v>138</v>
      </c>
      <c r="E55" s="25">
        <v>106</v>
      </c>
      <c r="F55" s="18" t="s">
        <v>218</v>
      </c>
      <c r="G55" s="18" t="s">
        <v>67</v>
      </c>
      <c r="H55" s="18" t="s">
        <v>69</v>
      </c>
      <c r="I55" s="18" t="s">
        <v>85</v>
      </c>
      <c r="J55" s="18" t="s">
        <v>32</v>
      </c>
      <c r="K55" s="18" t="s">
        <v>80</v>
      </c>
      <c r="L55" s="18" t="s">
        <v>15</v>
      </c>
      <c r="M55" s="18" t="s">
        <v>67</v>
      </c>
      <c r="N55" s="18" t="s">
        <v>70</v>
      </c>
      <c r="O55" s="18"/>
      <c r="P55" s="18" t="s">
        <v>72</v>
      </c>
      <c r="Q55" s="18" t="s">
        <v>82</v>
      </c>
      <c r="R55" s="18"/>
      <c r="S55" s="18"/>
      <c r="T55" s="18"/>
      <c r="U55" s="18"/>
      <c r="V55" s="18"/>
      <c r="W55" s="18" t="s">
        <v>229</v>
      </c>
      <c r="X55" s="18" t="s">
        <v>231</v>
      </c>
      <c r="Y55" s="18" t="s">
        <v>230</v>
      </c>
      <c r="Z55" s="18" t="s">
        <v>232</v>
      </c>
      <c r="AA55" s="18" t="s">
        <v>270</v>
      </c>
      <c r="AB55" s="18" t="s">
        <v>268</v>
      </c>
    </row>
    <row r="56" spans="1:28" x14ac:dyDescent="0.2">
      <c r="A56" s="32">
        <v>55</v>
      </c>
      <c r="B56" s="18" t="s">
        <v>65</v>
      </c>
      <c r="C56" s="26" t="s">
        <v>34</v>
      </c>
      <c r="D56" s="18">
        <v>138</v>
      </c>
      <c r="E56" s="25">
        <v>157</v>
      </c>
      <c r="F56" s="18" t="s">
        <v>66</v>
      </c>
      <c r="G56" s="18" t="s">
        <v>67</v>
      </c>
      <c r="H56" s="18" t="s">
        <v>70</v>
      </c>
      <c r="I56" s="18" t="s">
        <v>24</v>
      </c>
      <c r="J56" s="18" t="s">
        <v>32</v>
      </c>
      <c r="K56" s="18" t="s">
        <v>80</v>
      </c>
      <c r="L56" s="18" t="s">
        <v>15</v>
      </c>
      <c r="M56" s="18" t="s">
        <v>67</v>
      </c>
      <c r="N56" s="18" t="s">
        <v>69</v>
      </c>
      <c r="O56" s="18"/>
      <c r="P56" s="18" t="s">
        <v>8</v>
      </c>
      <c r="Q56" s="18"/>
      <c r="R56" s="18"/>
      <c r="S56" s="18"/>
      <c r="T56" s="18"/>
      <c r="U56" s="18"/>
      <c r="V56" s="18"/>
      <c r="W56" s="18" t="s">
        <v>233</v>
      </c>
      <c r="X56" s="18" t="s">
        <v>234</v>
      </c>
      <c r="Y56" s="18"/>
      <c r="Z56" s="18"/>
      <c r="AA56" s="18"/>
      <c r="AB56" s="18"/>
    </row>
    <row r="57" spans="1:28" x14ac:dyDescent="0.2">
      <c r="A57" s="32">
        <v>56</v>
      </c>
      <c r="B57" s="18" t="s">
        <v>65</v>
      </c>
      <c r="C57" s="24" t="s">
        <v>35</v>
      </c>
      <c r="D57" s="18">
        <v>157</v>
      </c>
      <c r="E57" s="25">
        <v>138</v>
      </c>
      <c r="F57" s="18" t="s">
        <v>66</v>
      </c>
      <c r="G57" s="18" t="s">
        <v>71</v>
      </c>
      <c r="H57" s="18" t="s">
        <v>67</v>
      </c>
      <c r="I57" s="18" t="s">
        <v>29</v>
      </c>
      <c r="J57" s="18" t="s">
        <v>68</v>
      </c>
      <c r="K57" s="18"/>
      <c r="L57" s="18" t="s">
        <v>15</v>
      </c>
      <c r="M57" s="18" t="s">
        <v>70</v>
      </c>
      <c r="N57" s="18"/>
      <c r="O57" s="18"/>
      <c r="P57" s="18" t="s">
        <v>82</v>
      </c>
      <c r="Q57" s="18" t="s">
        <v>72</v>
      </c>
      <c r="R57" s="18"/>
      <c r="S57" s="18"/>
      <c r="T57" s="18"/>
      <c r="U57" s="18"/>
      <c r="V57" s="18"/>
      <c r="W57" s="18" t="s">
        <v>230</v>
      </c>
      <c r="X57" s="18" t="s">
        <v>232</v>
      </c>
      <c r="Y57" s="18"/>
      <c r="Z57" s="18"/>
      <c r="AA57" s="18" t="s">
        <v>270</v>
      </c>
      <c r="AB57" s="18" t="s">
        <v>268</v>
      </c>
    </row>
    <row r="58" spans="1:28" x14ac:dyDescent="0.2">
      <c r="A58" s="32">
        <v>57</v>
      </c>
      <c r="B58" s="18" t="s">
        <v>65</v>
      </c>
      <c r="C58" s="26" t="s">
        <v>34</v>
      </c>
      <c r="D58" s="18">
        <v>157</v>
      </c>
      <c r="E58" s="25">
        <v>172</v>
      </c>
      <c r="F58" s="18" t="s">
        <v>66</v>
      </c>
      <c r="G58" s="4" t="s">
        <v>70</v>
      </c>
      <c r="H58" s="18" t="s">
        <v>76</v>
      </c>
      <c r="I58" s="18" t="s">
        <v>29</v>
      </c>
      <c r="J58" s="18" t="s">
        <v>68</v>
      </c>
      <c r="K58" s="18" t="s">
        <v>81</v>
      </c>
      <c r="L58" s="18" t="s">
        <v>15</v>
      </c>
      <c r="M58" s="18" t="s">
        <v>70</v>
      </c>
      <c r="N58" s="18" t="s">
        <v>67</v>
      </c>
      <c r="O58" s="18"/>
      <c r="P58" s="18" t="s">
        <v>69</v>
      </c>
      <c r="Q58" s="18"/>
      <c r="R58" s="18"/>
      <c r="S58" s="18"/>
      <c r="T58" s="18"/>
      <c r="U58" s="18"/>
      <c r="V58" s="18"/>
      <c r="W58" s="18" t="s">
        <v>235</v>
      </c>
      <c r="X58" s="18" t="s">
        <v>225</v>
      </c>
      <c r="Y58" s="18" t="s">
        <v>233</v>
      </c>
      <c r="Z58" s="18" t="s">
        <v>234</v>
      </c>
      <c r="AA58" s="18"/>
      <c r="AB58" s="18"/>
    </row>
    <row r="59" spans="1:28" x14ac:dyDescent="0.2">
      <c r="A59" s="32">
        <v>58</v>
      </c>
      <c r="B59" s="18" t="s">
        <v>65</v>
      </c>
      <c r="C59" s="24" t="s">
        <v>35</v>
      </c>
      <c r="D59" s="18">
        <v>172</v>
      </c>
      <c r="E59" s="25">
        <v>157</v>
      </c>
      <c r="F59" s="18" t="s">
        <v>66</v>
      </c>
      <c r="G59" s="18" t="s">
        <v>76</v>
      </c>
      <c r="H59" s="18" t="s">
        <v>70</v>
      </c>
      <c r="I59" s="18" t="s">
        <v>29</v>
      </c>
      <c r="J59" s="18" t="s">
        <v>68</v>
      </c>
      <c r="K59" s="18" t="s">
        <v>241</v>
      </c>
      <c r="L59" s="18" t="s">
        <v>15</v>
      </c>
      <c r="M59" s="18" t="s">
        <v>82</v>
      </c>
      <c r="N59" s="18" t="s">
        <v>83</v>
      </c>
      <c r="O59" s="18"/>
      <c r="P59" s="18" t="s">
        <v>72</v>
      </c>
      <c r="Q59" s="18" t="s">
        <v>88</v>
      </c>
      <c r="R59" s="18"/>
      <c r="S59" s="18"/>
      <c r="T59" s="18"/>
      <c r="U59" s="18"/>
      <c r="V59" s="18"/>
      <c r="W59" s="18" t="s">
        <v>230</v>
      </c>
      <c r="X59" s="18" t="s">
        <v>232</v>
      </c>
      <c r="Y59" s="18"/>
      <c r="Z59" s="18"/>
      <c r="AA59" s="18" t="s">
        <v>270</v>
      </c>
      <c r="AB59" s="18" t="s">
        <v>268</v>
      </c>
    </row>
    <row r="60" spans="1:28" ht="15" x14ac:dyDescent="0.25">
      <c r="A60" s="32">
        <v>59</v>
      </c>
      <c r="B60" s="18" t="s">
        <v>65</v>
      </c>
      <c r="C60" s="26" t="s">
        <v>34</v>
      </c>
      <c r="D60" s="18">
        <v>172</v>
      </c>
      <c r="E60" s="25">
        <v>178</v>
      </c>
      <c r="F60" s="18" t="s">
        <v>66</v>
      </c>
      <c r="G60" s="18" t="s">
        <v>76</v>
      </c>
      <c r="H60" s="18" t="s">
        <v>82</v>
      </c>
      <c r="I60" s="18" t="s">
        <v>29</v>
      </c>
      <c r="J60" s="18" t="s">
        <v>84</v>
      </c>
      <c r="K60" s="18" t="s">
        <v>73</v>
      </c>
      <c r="L60" s="18" t="s">
        <v>15</v>
      </c>
      <c r="M60" s="18" t="s">
        <v>70</v>
      </c>
      <c r="N60" s="18" t="s">
        <v>72</v>
      </c>
      <c r="O60" s="18"/>
      <c r="P60" s="18" t="s">
        <v>67</v>
      </c>
      <c r="Q60" s="18" t="s">
        <v>88</v>
      </c>
      <c r="R60" s="18"/>
      <c r="S60" s="18"/>
      <c r="T60" s="18"/>
      <c r="U60" s="18"/>
      <c r="V60" s="18"/>
      <c r="W60" s="18" t="s">
        <v>235</v>
      </c>
      <c r="X60" s="18" t="s">
        <v>225</v>
      </c>
      <c r="Y60" s="18"/>
      <c r="Z60" s="18"/>
      <c r="AA60" s="18" t="s">
        <v>273</v>
      </c>
      <c r="AB60" s="18" t="s">
        <v>267</v>
      </c>
    </row>
    <row r="61" spans="1:28" x14ac:dyDescent="0.2">
      <c r="A61" s="32">
        <v>60</v>
      </c>
      <c r="B61" s="18" t="s">
        <v>65</v>
      </c>
      <c r="C61" s="24" t="s">
        <v>35</v>
      </c>
      <c r="D61" s="18">
        <v>178</v>
      </c>
      <c r="E61" s="25">
        <v>172</v>
      </c>
      <c r="F61" s="18" t="s">
        <v>66</v>
      </c>
      <c r="G61" s="18" t="s">
        <v>82</v>
      </c>
      <c r="H61" s="18" t="s">
        <v>97</v>
      </c>
      <c r="I61" s="18" t="s">
        <v>29</v>
      </c>
      <c r="J61" s="18" t="s">
        <v>86</v>
      </c>
      <c r="K61" s="18" t="s">
        <v>242</v>
      </c>
      <c r="L61" s="18" t="s">
        <v>15</v>
      </c>
      <c r="M61" s="18" t="s">
        <v>82</v>
      </c>
      <c r="N61" s="18" t="s">
        <v>83</v>
      </c>
      <c r="O61" s="18"/>
      <c r="P61" s="18" t="s">
        <v>87</v>
      </c>
      <c r="Q61" s="18"/>
      <c r="R61" s="18"/>
      <c r="S61" s="18"/>
      <c r="T61" s="18"/>
      <c r="U61" s="18"/>
      <c r="V61" s="18"/>
      <c r="W61" s="18" t="s">
        <v>236</v>
      </c>
      <c r="X61" s="18" t="s">
        <v>237</v>
      </c>
      <c r="Y61" s="18"/>
      <c r="Z61" s="18"/>
      <c r="AA61" s="18"/>
      <c r="AB61" s="18"/>
    </row>
    <row r="62" spans="1:28" x14ac:dyDescent="0.2">
      <c r="A62" s="32">
        <v>61</v>
      </c>
      <c r="B62" s="18" t="s">
        <v>65</v>
      </c>
      <c r="C62" s="26" t="s">
        <v>34</v>
      </c>
      <c r="D62" s="18">
        <v>178</v>
      </c>
      <c r="E62" s="25">
        <v>183</v>
      </c>
      <c r="F62" s="18" t="s">
        <v>66</v>
      </c>
      <c r="G62" s="18" t="s">
        <v>82</v>
      </c>
      <c r="H62" s="18" t="s">
        <v>83</v>
      </c>
      <c r="I62" s="18" t="s">
        <v>29</v>
      </c>
      <c r="J62" s="18" t="s">
        <v>86</v>
      </c>
      <c r="K62" s="18" t="s">
        <v>73</v>
      </c>
      <c r="L62" s="18" t="s">
        <v>15</v>
      </c>
      <c r="M62" s="18" t="s">
        <v>82</v>
      </c>
      <c r="N62" s="18"/>
      <c r="O62" s="18"/>
      <c r="P62" s="18" t="s">
        <v>72</v>
      </c>
      <c r="Q62" s="18" t="s">
        <v>70</v>
      </c>
      <c r="R62" s="18"/>
      <c r="S62" s="18"/>
      <c r="T62" s="18"/>
      <c r="U62" s="18"/>
      <c r="V62" s="18"/>
      <c r="W62" s="18" t="s">
        <v>235</v>
      </c>
      <c r="X62" s="18" t="s">
        <v>225</v>
      </c>
      <c r="Y62" s="18"/>
      <c r="Z62" s="18"/>
      <c r="AA62" s="18" t="s">
        <v>273</v>
      </c>
      <c r="AB62" s="18" t="s">
        <v>267</v>
      </c>
    </row>
    <row r="63" spans="1:28" x14ac:dyDescent="0.2">
      <c r="A63" s="32">
        <v>62</v>
      </c>
      <c r="B63" s="18" t="s">
        <v>65</v>
      </c>
      <c r="C63" s="24" t="s">
        <v>35</v>
      </c>
      <c r="D63" s="18">
        <v>183</v>
      </c>
      <c r="E63" s="25">
        <v>178</v>
      </c>
      <c r="F63" s="18" t="s">
        <v>66</v>
      </c>
      <c r="G63" s="18" t="s">
        <v>83</v>
      </c>
      <c r="H63" s="18" t="s">
        <v>82</v>
      </c>
      <c r="I63" s="18" t="s">
        <v>29</v>
      </c>
      <c r="J63" s="18" t="s">
        <v>86</v>
      </c>
      <c r="K63" s="18" t="s">
        <v>90</v>
      </c>
      <c r="L63" s="18" t="s">
        <v>15</v>
      </c>
      <c r="M63" s="18" t="s">
        <v>83</v>
      </c>
      <c r="N63" s="18"/>
      <c r="O63" s="18"/>
      <c r="P63" s="18" t="s">
        <v>87</v>
      </c>
      <c r="Q63" s="18"/>
      <c r="R63" s="18"/>
      <c r="S63" s="18"/>
      <c r="T63" s="18"/>
      <c r="U63" s="18"/>
      <c r="V63" s="18"/>
      <c r="W63" s="18" t="s">
        <v>236</v>
      </c>
      <c r="X63" s="18" t="s">
        <v>237</v>
      </c>
      <c r="Y63" s="18"/>
      <c r="Z63" s="18"/>
      <c r="AA63" s="18"/>
      <c r="AB63" s="18"/>
    </row>
    <row r="64" spans="1:28" x14ac:dyDescent="0.2">
      <c r="A64" s="32">
        <v>63</v>
      </c>
      <c r="B64" s="18" t="s">
        <v>65</v>
      </c>
      <c r="C64" s="26" t="s">
        <v>34</v>
      </c>
      <c r="D64" s="18">
        <v>183</v>
      </c>
      <c r="E64" s="25">
        <v>210</v>
      </c>
      <c r="F64" s="18" t="s">
        <v>66</v>
      </c>
      <c r="G64" s="18" t="s">
        <v>83</v>
      </c>
      <c r="H64" s="18" t="s">
        <v>87</v>
      </c>
      <c r="I64" s="18" t="s">
        <v>29</v>
      </c>
      <c r="J64" s="18" t="s">
        <v>86</v>
      </c>
      <c r="K64" s="18"/>
      <c r="L64" s="18" t="s">
        <v>15</v>
      </c>
      <c r="M64" s="18" t="s">
        <v>83</v>
      </c>
      <c r="N64" s="18" t="s">
        <v>82</v>
      </c>
      <c r="O64" s="18"/>
      <c r="P64" s="18" t="s">
        <v>70</v>
      </c>
      <c r="Q64" s="18" t="s">
        <v>72</v>
      </c>
      <c r="R64" s="18"/>
      <c r="S64" s="18"/>
      <c r="T64" s="18"/>
      <c r="U64" s="18"/>
      <c r="V64" s="18"/>
      <c r="W64" s="18" t="s">
        <v>238</v>
      </c>
      <c r="X64" s="18" t="s">
        <v>239</v>
      </c>
      <c r="Y64" s="18" t="s">
        <v>235</v>
      </c>
      <c r="Z64" s="18" t="s">
        <v>225</v>
      </c>
      <c r="AA64" s="18" t="s">
        <v>273</v>
      </c>
      <c r="AB64" s="18" t="s">
        <v>267</v>
      </c>
    </row>
    <row r="65" spans="1:28" ht="13.5" thickBot="1" x14ac:dyDescent="0.25">
      <c r="A65" s="32">
        <v>64</v>
      </c>
      <c r="B65" s="18" t="s">
        <v>65</v>
      </c>
      <c r="C65" s="24" t="s">
        <v>35</v>
      </c>
      <c r="D65" s="18">
        <v>210</v>
      </c>
      <c r="E65" s="25">
        <v>183</v>
      </c>
      <c r="F65" s="18" t="s">
        <v>66</v>
      </c>
      <c r="G65" s="18" t="s">
        <v>87</v>
      </c>
      <c r="H65" s="18" t="s">
        <v>240</v>
      </c>
      <c r="I65" s="18" t="s">
        <v>29</v>
      </c>
      <c r="J65" s="18" t="s">
        <v>86</v>
      </c>
      <c r="K65" s="18" t="s">
        <v>90</v>
      </c>
      <c r="L65" s="18" t="s">
        <v>15</v>
      </c>
      <c r="M65" s="18" t="s">
        <v>87</v>
      </c>
      <c r="N65" s="18"/>
      <c r="O65" s="18"/>
      <c r="P65" s="18"/>
      <c r="Q65" s="18"/>
      <c r="R65" s="18"/>
      <c r="S65" s="18"/>
      <c r="T65" s="18"/>
      <c r="U65" s="18"/>
      <c r="V65" s="18"/>
      <c r="W65" s="18" t="s">
        <v>236</v>
      </c>
      <c r="X65" s="18" t="s">
        <v>237</v>
      </c>
      <c r="Y65" s="18"/>
      <c r="Z65" s="18"/>
      <c r="AA65" s="18"/>
      <c r="AB65" s="10"/>
    </row>
    <row r="66" spans="1:28" x14ac:dyDescent="0.2">
      <c r="A66" s="29">
        <v>65</v>
      </c>
      <c r="B66" s="12" t="s">
        <v>64</v>
      </c>
      <c r="C66" s="11" t="s">
        <v>34</v>
      </c>
      <c r="D66" s="12">
        <v>80</v>
      </c>
      <c r="E66" s="15">
        <v>82</v>
      </c>
      <c r="F66" s="12" t="s">
        <v>46</v>
      </c>
      <c r="G66" s="12" t="s">
        <v>91</v>
      </c>
      <c r="H66" s="12" t="s">
        <v>92</v>
      </c>
      <c r="I66" s="12" t="s">
        <v>24</v>
      </c>
      <c r="J66" s="12" t="s">
        <v>30</v>
      </c>
      <c r="K66" s="12" t="s">
        <v>178</v>
      </c>
      <c r="L66" s="12" t="s">
        <v>15</v>
      </c>
      <c r="M66" s="12" t="s">
        <v>93</v>
      </c>
      <c r="N66" s="12"/>
      <c r="O66" s="12"/>
      <c r="P66" s="12"/>
      <c r="Q66" s="12"/>
      <c r="R66" s="12"/>
      <c r="S66" s="12" t="s">
        <v>91</v>
      </c>
      <c r="T66" s="12"/>
      <c r="U66" s="12"/>
      <c r="V66" s="12"/>
      <c r="W66" s="12"/>
      <c r="X66" s="12"/>
      <c r="Y66" s="12"/>
      <c r="Z66" s="12"/>
      <c r="AA66" s="12"/>
      <c r="AB66" s="18"/>
    </row>
    <row r="67" spans="1:28" x14ac:dyDescent="0.2">
      <c r="A67" s="23">
        <v>66</v>
      </c>
      <c r="B67" s="18" t="s">
        <v>64</v>
      </c>
      <c r="C67" s="24" t="s">
        <v>35</v>
      </c>
      <c r="D67" s="18">
        <v>82</v>
      </c>
      <c r="E67" s="25">
        <v>80</v>
      </c>
      <c r="F67" s="18" t="s">
        <v>46</v>
      </c>
      <c r="G67" s="18" t="s">
        <v>92</v>
      </c>
      <c r="H67" s="18" t="s">
        <v>91</v>
      </c>
      <c r="I67" s="18" t="s">
        <v>29</v>
      </c>
      <c r="J67" s="18" t="s">
        <v>30</v>
      </c>
      <c r="K67" s="18" t="s">
        <v>177</v>
      </c>
      <c r="L67" s="18" t="s">
        <v>15</v>
      </c>
      <c r="M67" s="18" t="s">
        <v>94</v>
      </c>
      <c r="N67" s="18"/>
      <c r="O67" s="18"/>
      <c r="P67" s="18" t="s">
        <v>48</v>
      </c>
      <c r="Q67" s="18" t="s">
        <v>49</v>
      </c>
      <c r="R67" s="18"/>
      <c r="S67" s="18" t="s">
        <v>92</v>
      </c>
      <c r="T67" s="18" t="s">
        <v>111</v>
      </c>
      <c r="U67" s="18"/>
      <c r="V67" s="18"/>
      <c r="W67" s="18" t="s">
        <v>176</v>
      </c>
      <c r="X67" s="18" t="s">
        <v>209</v>
      </c>
      <c r="Y67" s="18"/>
      <c r="Z67" s="18"/>
      <c r="AA67" s="18" t="s">
        <v>272</v>
      </c>
      <c r="AB67" s="18" t="s">
        <v>265</v>
      </c>
    </row>
    <row r="68" spans="1:28" x14ac:dyDescent="0.2">
      <c r="A68" s="23">
        <v>67</v>
      </c>
      <c r="B68" s="18" t="s">
        <v>64</v>
      </c>
      <c r="C68" s="26" t="s">
        <v>34</v>
      </c>
      <c r="D68" s="18">
        <v>82</v>
      </c>
      <c r="E68" s="25">
        <v>90</v>
      </c>
      <c r="F68" s="18" t="s">
        <v>46</v>
      </c>
      <c r="G68" s="18" t="s">
        <v>92</v>
      </c>
      <c r="H68" s="18" t="s">
        <v>181</v>
      </c>
      <c r="I68" s="18" t="s">
        <v>24</v>
      </c>
      <c r="J68" s="18" t="s">
        <v>30</v>
      </c>
      <c r="K68" s="18" t="s">
        <v>179</v>
      </c>
      <c r="L68" s="18" t="s">
        <v>15</v>
      </c>
      <c r="M68" s="18" t="s">
        <v>93</v>
      </c>
      <c r="N68" s="18"/>
      <c r="O68" s="18"/>
      <c r="P68" s="18"/>
      <c r="Q68" s="18"/>
      <c r="R68" s="18"/>
      <c r="S68" s="18" t="s">
        <v>92</v>
      </c>
      <c r="T68" s="18" t="s">
        <v>91</v>
      </c>
      <c r="U68" s="18"/>
      <c r="V68" s="18"/>
      <c r="W68" s="18" t="s">
        <v>176</v>
      </c>
      <c r="X68" s="18" t="s">
        <v>209</v>
      </c>
      <c r="Y68" s="18"/>
      <c r="Z68" s="18"/>
      <c r="AA68" s="18"/>
      <c r="AB68" s="18"/>
    </row>
    <row r="69" spans="1:28" x14ac:dyDescent="0.2">
      <c r="A69" s="23">
        <v>68</v>
      </c>
      <c r="B69" s="18" t="s">
        <v>64</v>
      </c>
      <c r="C69" s="24" t="s">
        <v>35</v>
      </c>
      <c r="D69" s="18">
        <v>90</v>
      </c>
      <c r="E69" s="25">
        <v>82</v>
      </c>
      <c r="F69" s="18" t="s">
        <v>46</v>
      </c>
      <c r="G69" s="18" t="s">
        <v>180</v>
      </c>
      <c r="H69" s="18" t="s">
        <v>92</v>
      </c>
      <c r="I69" s="18" t="s">
        <v>29</v>
      </c>
      <c r="J69" s="18" t="s">
        <v>30</v>
      </c>
      <c r="K69" s="18" t="s">
        <v>182</v>
      </c>
      <c r="L69" s="18" t="s">
        <v>15</v>
      </c>
      <c r="M69" s="18" t="s">
        <v>94</v>
      </c>
      <c r="N69" s="18"/>
      <c r="O69" s="18"/>
      <c r="P69" s="18" t="s">
        <v>48</v>
      </c>
      <c r="Q69" s="18" t="s">
        <v>49</v>
      </c>
      <c r="R69" s="18"/>
      <c r="S69" s="18" t="s">
        <v>111</v>
      </c>
      <c r="T69" s="18"/>
      <c r="U69" s="18"/>
      <c r="V69" s="18"/>
      <c r="W69" s="18" t="s">
        <v>176</v>
      </c>
      <c r="X69" s="18" t="s">
        <v>209</v>
      </c>
      <c r="Y69" s="18"/>
      <c r="Z69" s="18"/>
      <c r="AA69" s="18" t="s">
        <v>272</v>
      </c>
      <c r="AB69" s="18" t="s">
        <v>265</v>
      </c>
    </row>
    <row r="70" spans="1:28" x14ac:dyDescent="0.2">
      <c r="A70" s="23">
        <v>69</v>
      </c>
      <c r="B70" s="18" t="s">
        <v>64</v>
      </c>
      <c r="C70" s="26" t="s">
        <v>34</v>
      </c>
      <c r="D70" s="18">
        <v>90</v>
      </c>
      <c r="E70" s="25">
        <v>217.7</v>
      </c>
      <c r="F70" s="18" t="s">
        <v>46</v>
      </c>
      <c r="G70" s="18" t="s">
        <v>180</v>
      </c>
      <c r="H70" s="18" t="s">
        <v>94</v>
      </c>
      <c r="I70" s="18" t="s">
        <v>29</v>
      </c>
      <c r="J70" s="18" t="s">
        <v>30</v>
      </c>
      <c r="K70" s="18" t="s">
        <v>95</v>
      </c>
      <c r="L70" s="18" t="s">
        <v>15</v>
      </c>
      <c r="M70" s="18"/>
      <c r="N70" s="18"/>
      <c r="O70" s="18"/>
      <c r="P70" s="18" t="s">
        <v>93</v>
      </c>
      <c r="Q70" s="18"/>
      <c r="R70" s="18"/>
      <c r="S70" s="18" t="s">
        <v>111</v>
      </c>
      <c r="T70" s="18" t="s">
        <v>92</v>
      </c>
      <c r="U70" s="18" t="s">
        <v>91</v>
      </c>
      <c r="V70" s="18"/>
      <c r="W70" s="18" t="s">
        <v>176</v>
      </c>
      <c r="X70" s="18" t="s">
        <v>209</v>
      </c>
      <c r="Y70" s="18"/>
      <c r="Z70" s="18"/>
      <c r="AA70" s="18"/>
      <c r="AB70" s="18"/>
    </row>
    <row r="71" spans="1:28" x14ac:dyDescent="0.2">
      <c r="A71" s="23">
        <v>70</v>
      </c>
      <c r="B71" s="18" t="s">
        <v>64</v>
      </c>
      <c r="C71" s="24" t="s">
        <v>35</v>
      </c>
      <c r="D71" s="18">
        <v>217.7</v>
      </c>
      <c r="E71" s="25">
        <v>90</v>
      </c>
      <c r="F71" s="18" t="s">
        <v>46</v>
      </c>
      <c r="G71" s="18" t="s">
        <v>94</v>
      </c>
      <c r="H71" s="18" t="s">
        <v>180</v>
      </c>
      <c r="I71" s="18" t="s">
        <v>29</v>
      </c>
      <c r="J71" s="18" t="s">
        <v>30</v>
      </c>
      <c r="K71" s="18"/>
      <c r="L71" s="18" t="s">
        <v>15</v>
      </c>
      <c r="M71" s="18" t="s">
        <v>94</v>
      </c>
      <c r="N71" s="18" t="s">
        <v>48</v>
      </c>
      <c r="O71" s="18"/>
      <c r="P71" s="18" t="s">
        <v>49</v>
      </c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 t="s">
        <v>272</v>
      </c>
      <c r="AB71" s="18" t="s">
        <v>265</v>
      </c>
    </row>
    <row r="72" spans="1:28" x14ac:dyDescent="0.2">
      <c r="A72" s="23">
        <v>71</v>
      </c>
      <c r="B72" s="18" t="s">
        <v>64</v>
      </c>
      <c r="C72" s="26" t="s">
        <v>34</v>
      </c>
      <c r="D72" s="18">
        <v>217.7</v>
      </c>
      <c r="E72" s="25">
        <v>100</v>
      </c>
      <c r="F72" s="18" t="s">
        <v>46</v>
      </c>
      <c r="G72" s="18" t="s">
        <v>94</v>
      </c>
      <c r="H72" s="18" t="s">
        <v>78</v>
      </c>
      <c r="I72" s="18" t="s">
        <v>29</v>
      </c>
      <c r="J72" s="18" t="s">
        <v>30</v>
      </c>
      <c r="K72" s="18" t="s">
        <v>184</v>
      </c>
      <c r="L72" s="18" t="s">
        <v>15</v>
      </c>
      <c r="M72" s="18"/>
      <c r="N72" s="18"/>
      <c r="O72" s="18"/>
      <c r="P72" s="18"/>
      <c r="Q72" s="18"/>
      <c r="R72" s="18"/>
      <c r="S72" s="18" t="s">
        <v>111</v>
      </c>
      <c r="T72" s="18" t="s">
        <v>92</v>
      </c>
      <c r="U72" s="18" t="s">
        <v>91</v>
      </c>
      <c r="V72" s="18"/>
      <c r="W72" s="18" t="s">
        <v>176</v>
      </c>
      <c r="X72" s="18" t="s">
        <v>209</v>
      </c>
      <c r="Y72" s="18"/>
      <c r="Z72" s="18"/>
      <c r="AA72" s="18"/>
      <c r="AB72" s="18"/>
    </row>
    <row r="73" spans="1:28" x14ac:dyDescent="0.2">
      <c r="A73" s="23">
        <v>72</v>
      </c>
      <c r="B73" s="18" t="s">
        <v>64</v>
      </c>
      <c r="C73" s="24" t="s">
        <v>35</v>
      </c>
      <c r="D73" s="18">
        <v>104</v>
      </c>
      <c r="E73" s="25">
        <v>217.7</v>
      </c>
      <c r="F73" s="18" t="s">
        <v>46</v>
      </c>
      <c r="G73" s="18" t="s">
        <v>48</v>
      </c>
      <c r="H73" s="18" t="s">
        <v>94</v>
      </c>
      <c r="I73" s="18" t="s">
        <v>29</v>
      </c>
      <c r="J73" s="18" t="s">
        <v>30</v>
      </c>
      <c r="K73" s="18" t="s">
        <v>183</v>
      </c>
      <c r="L73" s="18" t="s">
        <v>15</v>
      </c>
      <c r="M73" s="18" t="s">
        <v>48</v>
      </c>
      <c r="N73" s="18" t="s">
        <v>49</v>
      </c>
      <c r="O73" s="18"/>
      <c r="P73" s="18" t="s">
        <v>53</v>
      </c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 t="s">
        <v>272</v>
      </c>
      <c r="AB73" s="18" t="s">
        <v>266</v>
      </c>
    </row>
    <row r="74" spans="1:28" x14ac:dyDescent="0.2">
      <c r="A74" s="23">
        <v>73</v>
      </c>
      <c r="B74" s="18" t="s">
        <v>64</v>
      </c>
      <c r="C74" s="26" t="s">
        <v>34</v>
      </c>
      <c r="D74" s="18">
        <v>100</v>
      </c>
      <c r="E74" s="25">
        <v>104</v>
      </c>
      <c r="F74" s="18" t="s">
        <v>215</v>
      </c>
      <c r="G74" s="18" t="s">
        <v>185</v>
      </c>
      <c r="H74" s="18" t="s">
        <v>48</v>
      </c>
      <c r="I74" s="18" t="s">
        <v>29</v>
      </c>
      <c r="J74" s="18" t="s">
        <v>30</v>
      </c>
      <c r="K74" s="18" t="s">
        <v>106</v>
      </c>
      <c r="L74" s="18" t="s">
        <v>15</v>
      </c>
      <c r="M74" s="18" t="s">
        <v>49</v>
      </c>
      <c r="N74" s="18"/>
      <c r="O74" s="18"/>
      <c r="P74" s="18" t="s">
        <v>53</v>
      </c>
      <c r="Q74" s="18"/>
      <c r="R74" s="18"/>
      <c r="S74" s="18" t="s">
        <v>111</v>
      </c>
      <c r="T74" s="18" t="s">
        <v>92</v>
      </c>
      <c r="U74" s="18" t="s">
        <v>47</v>
      </c>
      <c r="V74" s="18"/>
      <c r="W74" s="18"/>
      <c r="X74" s="18"/>
      <c r="Y74" s="18"/>
      <c r="Z74" s="18"/>
      <c r="AA74" s="18" t="s">
        <v>271</v>
      </c>
      <c r="AB74" s="18" t="s">
        <v>269</v>
      </c>
    </row>
    <row r="75" spans="1:28" x14ac:dyDescent="0.2">
      <c r="A75" s="23">
        <v>74</v>
      </c>
      <c r="B75" s="18" t="s">
        <v>64</v>
      </c>
      <c r="C75" s="24" t="s">
        <v>35</v>
      </c>
      <c r="D75" s="18">
        <v>104</v>
      </c>
      <c r="E75" s="25">
        <v>100</v>
      </c>
      <c r="F75" s="18" t="s">
        <v>216</v>
      </c>
      <c r="G75" s="18" t="s">
        <v>48</v>
      </c>
      <c r="H75" s="18" t="s">
        <v>78</v>
      </c>
      <c r="I75" s="18" t="s">
        <v>29</v>
      </c>
      <c r="J75" s="18" t="s">
        <v>30</v>
      </c>
      <c r="K75" s="18"/>
      <c r="L75" s="18" t="s">
        <v>15</v>
      </c>
      <c r="M75" s="18" t="s">
        <v>48</v>
      </c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</row>
    <row r="76" spans="1:28" x14ac:dyDescent="0.2">
      <c r="A76" s="23">
        <v>75</v>
      </c>
      <c r="B76" s="18" t="s">
        <v>64</v>
      </c>
      <c r="C76" s="26" t="s">
        <v>34</v>
      </c>
      <c r="D76" s="18">
        <v>104</v>
      </c>
      <c r="E76" s="25">
        <v>108</v>
      </c>
      <c r="F76" s="18" t="s">
        <v>98</v>
      </c>
      <c r="G76" s="18" t="s">
        <v>48</v>
      </c>
      <c r="H76" s="18" t="s">
        <v>99</v>
      </c>
      <c r="I76" s="18" t="s">
        <v>29</v>
      </c>
      <c r="J76" s="18" t="s">
        <v>30</v>
      </c>
      <c r="K76" s="18"/>
      <c r="L76" s="18" t="s">
        <v>15</v>
      </c>
      <c r="M76" s="18" t="s">
        <v>48</v>
      </c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</row>
    <row r="77" spans="1:28" x14ac:dyDescent="0.2">
      <c r="A77" s="23">
        <v>76</v>
      </c>
      <c r="B77" s="18" t="s">
        <v>64</v>
      </c>
      <c r="C77" s="24" t="s">
        <v>35</v>
      </c>
      <c r="D77" s="18">
        <v>108</v>
      </c>
      <c r="E77" s="25">
        <v>104</v>
      </c>
      <c r="F77" s="18" t="s">
        <v>98</v>
      </c>
      <c r="G77" s="18" t="s">
        <v>99</v>
      </c>
      <c r="H77" s="18" t="s">
        <v>48</v>
      </c>
      <c r="I77" s="18" t="s">
        <v>29</v>
      </c>
      <c r="J77" s="18" t="s">
        <v>30</v>
      </c>
      <c r="K77" s="18" t="s">
        <v>211</v>
      </c>
      <c r="L77" s="18" t="s">
        <v>15</v>
      </c>
      <c r="M77" s="18" t="s">
        <v>99</v>
      </c>
      <c r="N77" s="18" t="s">
        <v>100</v>
      </c>
      <c r="O77" s="18"/>
      <c r="P77" s="18" t="s">
        <v>105</v>
      </c>
      <c r="Q77" s="18"/>
      <c r="R77" s="18"/>
      <c r="S77" s="18"/>
      <c r="T77" s="18"/>
      <c r="U77" s="18"/>
      <c r="V77" s="18"/>
      <c r="W77" s="18" t="s">
        <v>208</v>
      </c>
      <c r="X77" s="18" t="s">
        <v>210</v>
      </c>
      <c r="Y77" s="18"/>
      <c r="Z77" s="18"/>
      <c r="AA77" s="18"/>
      <c r="AB77" s="18"/>
    </row>
    <row r="78" spans="1:28" x14ac:dyDescent="0.2">
      <c r="A78" s="23">
        <v>77</v>
      </c>
      <c r="B78" s="18" t="s">
        <v>64</v>
      </c>
      <c r="C78" s="26" t="s">
        <v>34</v>
      </c>
      <c r="D78" s="18">
        <v>108</v>
      </c>
      <c r="E78" s="25">
        <v>122</v>
      </c>
      <c r="F78" s="18" t="s">
        <v>98</v>
      </c>
      <c r="G78" s="18" t="s">
        <v>99</v>
      </c>
      <c r="H78" s="18" t="s">
        <v>100</v>
      </c>
      <c r="I78" s="18" t="s">
        <v>29</v>
      </c>
      <c r="J78" s="18" t="s">
        <v>30</v>
      </c>
      <c r="K78" s="18" t="s">
        <v>211</v>
      </c>
      <c r="L78" s="18" t="s">
        <v>15</v>
      </c>
      <c r="M78" s="18" t="s">
        <v>99</v>
      </c>
      <c r="N78" s="18" t="s">
        <v>48</v>
      </c>
      <c r="O78" s="18"/>
      <c r="P78" s="18"/>
      <c r="Q78" s="18"/>
      <c r="R78" s="18"/>
      <c r="S78" s="18"/>
      <c r="T78" s="18"/>
      <c r="U78" s="18"/>
      <c r="V78" s="18"/>
      <c r="W78" s="18" t="s">
        <v>208</v>
      </c>
      <c r="X78" s="18" t="s">
        <v>210</v>
      </c>
      <c r="Y78" s="18"/>
      <c r="Z78" s="18"/>
      <c r="AA78" s="18"/>
      <c r="AB78" s="18"/>
    </row>
    <row r="79" spans="1:28" x14ac:dyDescent="0.2">
      <c r="A79" s="23">
        <v>78</v>
      </c>
      <c r="B79" s="18" t="s">
        <v>64</v>
      </c>
      <c r="C79" s="24" t="s">
        <v>35</v>
      </c>
      <c r="D79" s="18">
        <v>122</v>
      </c>
      <c r="E79" s="25">
        <v>108</v>
      </c>
      <c r="F79" s="18" t="s">
        <v>98</v>
      </c>
      <c r="G79" s="18" t="s">
        <v>100</v>
      </c>
      <c r="H79" s="18" t="s">
        <v>99</v>
      </c>
      <c r="I79" s="18" t="s">
        <v>29</v>
      </c>
      <c r="J79" s="18" t="s">
        <v>30</v>
      </c>
      <c r="K79" s="18" t="s">
        <v>211</v>
      </c>
      <c r="L79" s="18" t="s">
        <v>15</v>
      </c>
      <c r="M79" s="18" t="s">
        <v>100</v>
      </c>
      <c r="N79" s="18" t="s">
        <v>105</v>
      </c>
      <c r="O79" s="18"/>
      <c r="P79" s="18" t="s">
        <v>88</v>
      </c>
      <c r="Q79" s="18"/>
      <c r="R79" s="18"/>
      <c r="S79" s="18"/>
      <c r="T79" s="18"/>
      <c r="U79" s="18"/>
      <c r="V79" s="18"/>
      <c r="W79" s="18" t="s">
        <v>208</v>
      </c>
      <c r="X79" s="18" t="s">
        <v>210</v>
      </c>
      <c r="Y79" s="18" t="s">
        <v>212</v>
      </c>
      <c r="Z79" s="18" t="s">
        <v>213</v>
      </c>
      <c r="AA79" s="18"/>
      <c r="AB79" s="18"/>
    </row>
    <row r="80" spans="1:28" x14ac:dyDescent="0.2">
      <c r="A80" s="23">
        <v>79</v>
      </c>
      <c r="B80" s="18" t="s">
        <v>64</v>
      </c>
      <c r="C80" s="26" t="s">
        <v>34</v>
      </c>
      <c r="D80" s="18">
        <v>122</v>
      </c>
      <c r="E80" s="25">
        <v>152</v>
      </c>
      <c r="F80" s="18" t="s">
        <v>98</v>
      </c>
      <c r="G80" s="18" t="s">
        <v>100</v>
      </c>
      <c r="H80" s="18" t="s">
        <v>101</v>
      </c>
      <c r="I80" s="18" t="s">
        <v>29</v>
      </c>
      <c r="J80" s="18" t="s">
        <v>30</v>
      </c>
      <c r="K80" s="18" t="s">
        <v>211</v>
      </c>
      <c r="L80" s="18" t="s">
        <v>15</v>
      </c>
      <c r="M80" s="18" t="s">
        <v>100</v>
      </c>
      <c r="N80" s="18" t="s">
        <v>99</v>
      </c>
      <c r="O80" s="18"/>
      <c r="P80" s="18" t="s">
        <v>48</v>
      </c>
      <c r="Q80" s="18"/>
      <c r="R80" s="18"/>
      <c r="S80" s="18"/>
      <c r="T80" s="18"/>
      <c r="U80" s="18"/>
      <c r="V80" s="18"/>
      <c r="W80" s="18" t="s">
        <v>208</v>
      </c>
      <c r="X80" s="18" t="s">
        <v>210</v>
      </c>
      <c r="Y80" s="18"/>
      <c r="Z80" s="18"/>
      <c r="AA80" s="18"/>
      <c r="AB80" s="18"/>
    </row>
    <row r="81" spans="1:28" x14ac:dyDescent="0.2">
      <c r="A81" s="23">
        <v>80</v>
      </c>
      <c r="B81" s="18" t="s">
        <v>64</v>
      </c>
      <c r="C81" s="24" t="s">
        <v>35</v>
      </c>
      <c r="D81" s="18">
        <v>152</v>
      </c>
      <c r="E81" s="25">
        <v>122</v>
      </c>
      <c r="F81" s="18" t="s">
        <v>98</v>
      </c>
      <c r="G81" s="18" t="s">
        <v>101</v>
      </c>
      <c r="H81" s="18" t="s">
        <v>100</v>
      </c>
      <c r="I81" s="18" t="s">
        <v>29</v>
      </c>
      <c r="J81" s="18" t="s">
        <v>30</v>
      </c>
      <c r="K81" s="18" t="s">
        <v>211</v>
      </c>
      <c r="L81" s="18" t="s">
        <v>15</v>
      </c>
      <c r="M81" s="18" t="s">
        <v>105</v>
      </c>
      <c r="N81" s="18" t="s">
        <v>88</v>
      </c>
      <c r="O81" s="18"/>
      <c r="P81" s="18" t="s">
        <v>72</v>
      </c>
      <c r="Q81" s="18"/>
      <c r="R81" s="18"/>
      <c r="S81" s="18"/>
      <c r="T81" s="18"/>
      <c r="U81" s="18"/>
      <c r="V81" s="18"/>
      <c r="W81" s="18" t="s">
        <v>212</v>
      </c>
      <c r="X81" s="18" t="s">
        <v>213</v>
      </c>
      <c r="Y81" s="18"/>
      <c r="Z81" s="18"/>
      <c r="AA81" s="18"/>
      <c r="AB81" s="18"/>
    </row>
    <row r="82" spans="1:28" x14ac:dyDescent="0.2">
      <c r="A82" s="23">
        <v>81</v>
      </c>
      <c r="B82" s="18" t="s">
        <v>64</v>
      </c>
      <c r="C82" s="26" t="s">
        <v>34</v>
      </c>
      <c r="D82" s="18">
        <v>152</v>
      </c>
      <c r="E82" s="25">
        <v>163</v>
      </c>
      <c r="F82" s="18" t="s">
        <v>98</v>
      </c>
      <c r="G82" s="18" t="s">
        <v>101</v>
      </c>
      <c r="H82" s="18" t="s">
        <v>102</v>
      </c>
      <c r="I82" s="18" t="s">
        <v>29</v>
      </c>
      <c r="J82" s="18" t="s">
        <v>68</v>
      </c>
      <c r="K82" s="18" t="s">
        <v>211</v>
      </c>
      <c r="L82" s="18" t="s">
        <v>15</v>
      </c>
      <c r="M82" s="18" t="s">
        <v>105</v>
      </c>
      <c r="N82" s="18" t="s">
        <v>100</v>
      </c>
      <c r="O82" s="18"/>
      <c r="P82" s="18" t="s">
        <v>99</v>
      </c>
      <c r="Q82" s="18" t="s">
        <v>48</v>
      </c>
      <c r="R82" s="18"/>
      <c r="S82" s="18"/>
      <c r="T82" s="18"/>
      <c r="U82" s="18"/>
      <c r="V82" s="18"/>
      <c r="W82" s="18" t="s">
        <v>212</v>
      </c>
      <c r="X82" s="18" t="s">
        <v>213</v>
      </c>
      <c r="Y82" s="18" t="s">
        <v>208</v>
      </c>
      <c r="Z82" s="18" t="s">
        <v>210</v>
      </c>
      <c r="AA82" s="18"/>
      <c r="AB82" s="18"/>
    </row>
    <row r="83" spans="1:28" x14ac:dyDescent="0.2">
      <c r="A83" s="23">
        <v>82</v>
      </c>
      <c r="B83" s="18" t="s">
        <v>64</v>
      </c>
      <c r="C83" s="24" t="s">
        <v>35</v>
      </c>
      <c r="D83" s="18">
        <v>163</v>
      </c>
      <c r="E83" s="25">
        <v>152</v>
      </c>
      <c r="F83" s="18" t="s">
        <v>98</v>
      </c>
      <c r="G83" s="18" t="s">
        <v>102</v>
      </c>
      <c r="H83" s="18" t="s">
        <v>101</v>
      </c>
      <c r="I83" s="18" t="s">
        <v>29</v>
      </c>
      <c r="J83" s="18" t="s">
        <v>68</v>
      </c>
      <c r="K83" s="18" t="s">
        <v>211</v>
      </c>
      <c r="L83" s="18" t="s">
        <v>15</v>
      </c>
      <c r="M83" s="18" t="s">
        <v>88</v>
      </c>
      <c r="N83" s="18" t="s">
        <v>72</v>
      </c>
      <c r="O83" s="18"/>
      <c r="P83" s="18" t="s">
        <v>82</v>
      </c>
      <c r="Q83" s="18" t="s">
        <v>70</v>
      </c>
      <c r="R83" s="18"/>
      <c r="S83" s="18"/>
      <c r="T83" s="18"/>
      <c r="U83" s="18"/>
      <c r="V83" s="18"/>
      <c r="W83" s="18" t="s">
        <v>212</v>
      </c>
      <c r="X83" s="18" t="s">
        <v>213</v>
      </c>
      <c r="Y83" s="18"/>
      <c r="Z83" s="18"/>
      <c r="AA83" s="18" t="s">
        <v>274</v>
      </c>
      <c r="AB83" s="18" t="s">
        <v>259</v>
      </c>
    </row>
    <row r="84" spans="1:28" x14ac:dyDescent="0.2">
      <c r="A84" s="23">
        <v>83</v>
      </c>
      <c r="B84" s="18" t="s">
        <v>64</v>
      </c>
      <c r="C84" s="26" t="s">
        <v>34</v>
      </c>
      <c r="D84" s="18">
        <v>163</v>
      </c>
      <c r="E84" s="25">
        <v>185</v>
      </c>
      <c r="F84" s="18" t="s">
        <v>98</v>
      </c>
      <c r="G84" s="18" t="s">
        <v>102</v>
      </c>
      <c r="H84" s="18" t="s">
        <v>72</v>
      </c>
      <c r="I84" s="18" t="s">
        <v>29</v>
      </c>
      <c r="J84" s="18" t="s">
        <v>68</v>
      </c>
      <c r="K84" s="18" t="s">
        <v>211</v>
      </c>
      <c r="L84" s="18" t="s">
        <v>15</v>
      </c>
      <c r="M84" s="18" t="s">
        <v>88</v>
      </c>
      <c r="N84" s="18" t="s">
        <v>105</v>
      </c>
      <c r="O84" s="18"/>
      <c r="P84" s="18" t="s">
        <v>100</v>
      </c>
      <c r="Q84" s="18" t="s">
        <v>99</v>
      </c>
      <c r="R84" s="18"/>
      <c r="S84" s="18"/>
      <c r="T84" s="18"/>
      <c r="U84" s="18"/>
      <c r="V84" s="18"/>
      <c r="W84" s="18" t="s">
        <v>212</v>
      </c>
      <c r="X84" s="18" t="s">
        <v>213</v>
      </c>
      <c r="Y84" s="18" t="s">
        <v>208</v>
      </c>
      <c r="Z84" s="18" t="s">
        <v>210</v>
      </c>
      <c r="AA84" s="18"/>
      <c r="AB84" s="18"/>
    </row>
    <row r="85" spans="1:28" x14ac:dyDescent="0.2">
      <c r="A85" s="23">
        <v>84</v>
      </c>
      <c r="B85" s="18" t="s">
        <v>64</v>
      </c>
      <c r="C85" s="24" t="s">
        <v>35</v>
      </c>
      <c r="D85" s="18">
        <v>185</v>
      </c>
      <c r="E85" s="25">
        <v>163</v>
      </c>
      <c r="F85" s="18" t="s">
        <v>223</v>
      </c>
      <c r="G85" s="18" t="s">
        <v>72</v>
      </c>
      <c r="H85" s="18" t="s">
        <v>102</v>
      </c>
      <c r="I85" s="18" t="s">
        <v>29</v>
      </c>
      <c r="J85" s="18" t="s">
        <v>68</v>
      </c>
      <c r="K85" s="18" t="s">
        <v>104</v>
      </c>
      <c r="L85" s="18" t="s">
        <v>15</v>
      </c>
      <c r="M85" s="18" t="s">
        <v>72</v>
      </c>
      <c r="P85" s="18" t="s">
        <v>82</v>
      </c>
      <c r="Q85" s="18" t="s">
        <v>70</v>
      </c>
      <c r="R85" s="18"/>
      <c r="S85" s="18"/>
      <c r="T85" s="18"/>
      <c r="U85" s="18"/>
      <c r="V85" s="18"/>
      <c r="W85" s="18" t="s">
        <v>224</v>
      </c>
      <c r="X85" s="18" t="s">
        <v>225</v>
      </c>
      <c r="Y85" s="18"/>
      <c r="Z85" s="18"/>
      <c r="AA85" s="18" t="s">
        <v>274</v>
      </c>
      <c r="AB85" s="18" t="s">
        <v>259</v>
      </c>
    </row>
    <row r="86" spans="1:28" x14ac:dyDescent="0.2">
      <c r="A86" s="23">
        <v>85</v>
      </c>
      <c r="B86" s="18" t="s">
        <v>64</v>
      </c>
      <c r="C86" s="26" t="s">
        <v>34</v>
      </c>
      <c r="D86" s="18">
        <v>185</v>
      </c>
      <c r="E86" s="25">
        <v>206</v>
      </c>
      <c r="F86" s="18" t="s">
        <v>214</v>
      </c>
      <c r="G86" s="18" t="s">
        <v>72</v>
      </c>
      <c r="H86" s="18" t="s">
        <v>226</v>
      </c>
      <c r="I86" s="18" t="s">
        <v>29</v>
      </c>
      <c r="J86" s="18" t="s">
        <v>68</v>
      </c>
      <c r="K86" s="18"/>
      <c r="L86" s="18" t="s">
        <v>15</v>
      </c>
      <c r="M86" s="18" t="s">
        <v>72</v>
      </c>
      <c r="N86" s="18" t="s">
        <v>88</v>
      </c>
      <c r="O86" s="18"/>
      <c r="P86" s="18" t="s">
        <v>105</v>
      </c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</row>
    <row r="87" spans="1:28" ht="13.5" thickBot="1" x14ac:dyDescent="0.25">
      <c r="A87" s="36">
        <v>86</v>
      </c>
      <c r="B87" s="37" t="s">
        <v>64</v>
      </c>
      <c r="C87" s="38" t="s">
        <v>35</v>
      </c>
      <c r="D87" s="37">
        <v>206</v>
      </c>
      <c r="E87" s="39">
        <v>185</v>
      </c>
      <c r="F87" s="37" t="s">
        <v>103</v>
      </c>
      <c r="G87" s="37" t="s">
        <v>76</v>
      </c>
      <c r="H87" s="37" t="s">
        <v>72</v>
      </c>
      <c r="I87" s="37" t="s">
        <v>29</v>
      </c>
      <c r="J87" s="37" t="s">
        <v>68</v>
      </c>
      <c r="K87" s="37" t="s">
        <v>104</v>
      </c>
      <c r="L87" s="37" t="s">
        <v>15</v>
      </c>
      <c r="M87" s="37" t="s">
        <v>82</v>
      </c>
      <c r="N87" s="37" t="s">
        <v>70</v>
      </c>
      <c r="O87" s="37"/>
      <c r="P87" s="37" t="s">
        <v>83</v>
      </c>
      <c r="Q87" s="37" t="s">
        <v>67</v>
      </c>
      <c r="R87" s="37"/>
      <c r="S87" s="37"/>
      <c r="T87" s="37"/>
      <c r="U87" s="37"/>
      <c r="V87" s="37"/>
      <c r="W87" s="37" t="s">
        <v>224</v>
      </c>
      <c r="X87" s="37" t="s">
        <v>225</v>
      </c>
      <c r="Y87" s="37"/>
      <c r="Z87" s="37"/>
      <c r="AA87" s="37" t="s">
        <v>274</v>
      </c>
      <c r="AB87" s="37" t="s">
        <v>259</v>
      </c>
    </row>
    <row r="88" spans="1:28" ht="13.5" thickTop="1" x14ac:dyDescent="0.2"/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385D8A"/>
  </sheetPr>
  <dimension ref="A7:J29"/>
  <sheetViews>
    <sheetView showGridLines="0" zoomScale="70" zoomScaleNormal="70" workbookViewId="0"/>
  </sheetViews>
  <sheetFormatPr baseColWidth="10" defaultRowHeight="15" x14ac:dyDescent="0.25"/>
  <sheetData>
    <row r="7" spans="6:10" x14ac:dyDescent="0.25">
      <c r="F7" s="296" t="s">
        <v>72</v>
      </c>
      <c r="G7" s="296"/>
      <c r="H7" s="296"/>
    </row>
    <row r="8" spans="6:10" ht="15.75" customHeight="1" x14ac:dyDescent="0.25">
      <c r="F8" s="296"/>
      <c r="G8" s="296"/>
      <c r="H8" s="296"/>
    </row>
    <row r="10" spans="6:10" ht="15.75" thickBot="1" x14ac:dyDescent="0.3"/>
    <row r="11" spans="6:10" ht="15.75" thickTop="1" x14ac:dyDescent="0.25">
      <c r="I11" s="297" t="s">
        <v>131</v>
      </c>
      <c r="J11" s="298"/>
    </row>
    <row r="12" spans="6:10" x14ac:dyDescent="0.25">
      <c r="I12" s="299"/>
      <c r="J12" s="300"/>
    </row>
    <row r="13" spans="6:10" x14ac:dyDescent="0.25">
      <c r="I13" s="299"/>
      <c r="J13" s="300"/>
    </row>
    <row r="14" spans="6:10" ht="15.75" thickBot="1" x14ac:dyDescent="0.3">
      <c r="I14" s="301"/>
      <c r="J14" s="302"/>
    </row>
    <row r="15" spans="6:10" ht="15.75" thickTop="1" x14ac:dyDescent="0.25"/>
    <row r="21" spans="1:5" ht="15.75" thickBot="1" x14ac:dyDescent="0.3"/>
    <row r="22" spans="1:5" ht="15.75" thickTop="1" x14ac:dyDescent="0.25">
      <c r="D22" s="297" t="s">
        <v>132</v>
      </c>
      <c r="E22" s="298"/>
    </row>
    <row r="23" spans="1:5" x14ac:dyDescent="0.25">
      <c r="D23" s="299"/>
      <c r="E23" s="300"/>
    </row>
    <row r="24" spans="1:5" x14ac:dyDescent="0.25">
      <c r="D24" s="299"/>
      <c r="E24" s="300"/>
    </row>
    <row r="25" spans="1:5" ht="15.75" thickBot="1" x14ac:dyDescent="0.3">
      <c r="D25" s="301"/>
      <c r="E25" s="302"/>
    </row>
    <row r="26" spans="1:5" ht="15.75" thickTop="1" x14ac:dyDescent="0.25"/>
    <row r="29" spans="1:5" ht="18" x14ac:dyDescent="0.25">
      <c r="A29" s="303" t="s">
        <v>130</v>
      </c>
      <c r="B29" s="303"/>
      <c r="C29" s="303"/>
    </row>
  </sheetData>
  <sheetProtection password="829E" sheet="1" objects="1" scenarios="1" formatCells="0" formatColumns="0" formatRows="0" insertColumns="0" insertRows="0" insertHyperlinks="0" deleteColumns="0" deleteRows="0" sort="0" autoFilter="0" pivotTables="0"/>
  <mergeCells count="4">
    <mergeCell ref="F7:H8"/>
    <mergeCell ref="I11:J14"/>
    <mergeCell ref="D22:E25"/>
    <mergeCell ref="A29:C29"/>
  </mergeCells>
  <hyperlinks>
    <hyperlink ref="A29" r:id="rId1" display="https://agora.vinci-autoroutes.com/cofiroute/BOT/Maine/Viabilité%20-%20Sécurité/Contresens/Instruction%20véhicule%20à%20contre-sens.pdf"/>
  </hyperlinks>
  <pageMargins left="0.7" right="0.7" top="0.75" bottom="0.75" header="0.3" footer="0.3"/>
  <pageSetup paperSize="9" orientation="portrait" verticalDpi="0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>
    <tabColor rgb="FF385D8A"/>
  </sheetPr>
  <dimension ref="A7:J29"/>
  <sheetViews>
    <sheetView showGridLines="0" zoomScale="55" zoomScaleNormal="55" workbookViewId="0"/>
  </sheetViews>
  <sheetFormatPr baseColWidth="10" defaultRowHeight="15" x14ac:dyDescent="0.25"/>
  <sheetData>
    <row r="7" spans="6:10" x14ac:dyDescent="0.25">
      <c r="F7" s="296" t="s">
        <v>72</v>
      </c>
      <c r="G7" s="296"/>
      <c r="H7" s="296"/>
    </row>
    <row r="8" spans="6:10" ht="15.75" customHeight="1" x14ac:dyDescent="0.25">
      <c r="F8" s="296"/>
      <c r="G8" s="296"/>
      <c r="H8" s="296"/>
    </row>
    <row r="10" spans="6:10" ht="15.75" thickBot="1" x14ac:dyDescent="0.3"/>
    <row r="11" spans="6:10" ht="15.75" thickTop="1" x14ac:dyDescent="0.25">
      <c r="I11" s="297" t="s">
        <v>131</v>
      </c>
      <c r="J11" s="298"/>
    </row>
    <row r="12" spans="6:10" x14ac:dyDescent="0.25">
      <c r="I12" s="299"/>
      <c r="J12" s="300"/>
    </row>
    <row r="13" spans="6:10" x14ac:dyDescent="0.25">
      <c r="I13" s="299"/>
      <c r="J13" s="300"/>
    </row>
    <row r="14" spans="6:10" ht="15.75" thickBot="1" x14ac:dyDescent="0.3">
      <c r="I14" s="301"/>
      <c r="J14" s="302"/>
    </row>
    <row r="15" spans="6:10" ht="15.75" thickTop="1" x14ac:dyDescent="0.25"/>
    <row r="21" spans="1:5" ht="15.75" thickBot="1" x14ac:dyDescent="0.3"/>
    <row r="22" spans="1:5" ht="15.75" thickTop="1" x14ac:dyDescent="0.25">
      <c r="D22" s="297" t="s">
        <v>132</v>
      </c>
      <c r="E22" s="298"/>
    </row>
    <row r="23" spans="1:5" x14ac:dyDescent="0.25">
      <c r="D23" s="299"/>
      <c r="E23" s="300"/>
    </row>
    <row r="24" spans="1:5" x14ac:dyDescent="0.25">
      <c r="D24" s="299"/>
      <c r="E24" s="300"/>
    </row>
    <row r="25" spans="1:5" ht="15.75" thickBot="1" x14ac:dyDescent="0.3">
      <c r="D25" s="301"/>
      <c r="E25" s="302"/>
    </row>
    <row r="26" spans="1:5" ht="15.75" thickTop="1" x14ac:dyDescent="0.25"/>
    <row r="29" spans="1:5" ht="18" x14ac:dyDescent="0.25">
      <c r="A29" s="303" t="s">
        <v>130</v>
      </c>
      <c r="B29" s="303"/>
      <c r="C29" s="303"/>
    </row>
  </sheetData>
  <sheetProtection password="829E" sheet="1" objects="1" scenarios="1" formatCells="0" formatColumns="0" formatRows="0" insertColumns="0" insertRows="0" insertHyperlinks="0" deleteColumns="0" deleteRows="0" sort="0" autoFilter="0" pivotTables="0"/>
  <mergeCells count="4">
    <mergeCell ref="F7:H8"/>
    <mergeCell ref="I11:J14"/>
    <mergeCell ref="D22:E25"/>
    <mergeCell ref="A29:C29"/>
  </mergeCells>
  <hyperlinks>
    <hyperlink ref="A29" r:id="rId1" display="https://agora.vinci-autoroutes.com/cofiroute/BOT/Maine/Viabilité%20-%20Sécurité/Contresens/Instruction%20véhicule%20à%20contre-sens.pdf"/>
  </hyperlinks>
  <pageMargins left="0.7" right="0.7" top="0.75" bottom="0.75" header="0.3" footer="0.3"/>
  <pageSetup paperSize="9" orientation="portrait" verticalDpi="0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385D8A"/>
  </sheetPr>
  <dimension ref="A29:C29"/>
  <sheetViews>
    <sheetView showGridLines="0" zoomScale="70" zoomScaleNormal="70" workbookViewId="0"/>
  </sheetViews>
  <sheetFormatPr baseColWidth="10" defaultRowHeight="15" x14ac:dyDescent="0.25"/>
  <sheetData>
    <row r="29" spans="1:3" ht="18" x14ac:dyDescent="0.25">
      <c r="A29" s="303" t="s">
        <v>130</v>
      </c>
      <c r="B29" s="303"/>
      <c r="C29" s="303"/>
    </row>
  </sheetData>
  <sheetProtection password="829E" sheet="1" objects="1" scenarios="1" formatCells="0" formatColumns="0" formatRows="0" insertColumns="0" insertRows="0" insertHyperlinks="0" deleteColumns="0" deleteRows="0" sort="0" autoFilter="0" pivotTables="0"/>
  <mergeCells count="1">
    <mergeCell ref="A29:C29"/>
  </mergeCells>
  <hyperlinks>
    <hyperlink ref="A29" r:id="rId1" display="https://agora.vinci-autoroutes.com/cofiroute/BOT/Maine/Viabilité%20-%20Sécurité/Contresens/Instruction%20véhicule%20à%20contre-sens.pdf"/>
  </hyperlinks>
  <pageMargins left="0.7" right="0.7" top="0.75" bottom="0.75" header="0.3" footer="0.3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1">
    <tabColor rgb="FF385D8A"/>
  </sheetPr>
  <dimension ref="A27:C27"/>
  <sheetViews>
    <sheetView showGridLines="0" zoomScale="55" zoomScaleNormal="55" workbookViewId="0">
      <selection activeCell="AE56" sqref="AE56"/>
    </sheetView>
  </sheetViews>
  <sheetFormatPr baseColWidth="10" defaultRowHeight="15" x14ac:dyDescent="0.25"/>
  <cols>
    <col min="1" max="16384" width="11.42578125" style="94"/>
  </cols>
  <sheetData>
    <row r="27" spans="1:3" x14ac:dyDescent="0.25">
      <c r="A27" s="304"/>
      <c r="B27" s="304"/>
      <c r="C27" s="304"/>
    </row>
  </sheetData>
  <sheetProtection formatCells="0" formatColumns="0" formatRows="0" insertColumns="0" insertRows="0" insertHyperlinks="0" deleteColumns="0" deleteRows="0" sort="0" autoFilter="0" pivotTables="0"/>
  <mergeCells count="1">
    <mergeCell ref="A27:C27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2">
    <tabColor rgb="FF385D8A"/>
  </sheetPr>
  <dimension ref="A27:C27"/>
  <sheetViews>
    <sheetView showGridLines="0" zoomScale="55" zoomScaleNormal="55" workbookViewId="0">
      <selection activeCell="AC62" sqref="AC62"/>
    </sheetView>
  </sheetViews>
  <sheetFormatPr baseColWidth="10" defaultRowHeight="15" x14ac:dyDescent="0.25"/>
  <cols>
    <col min="1" max="16384" width="11.42578125" style="94"/>
  </cols>
  <sheetData>
    <row r="27" spans="1:3" x14ac:dyDescent="0.25">
      <c r="A27" s="304"/>
      <c r="B27" s="304"/>
      <c r="C27" s="304"/>
    </row>
  </sheetData>
  <sheetProtection formatCells="0" formatColumns="0" formatRows="0" insertColumns="0" insertRows="0" insertHyperlinks="0" deleteColumns="0" deleteRows="0" sort="0" autoFilter="0" pivotTables="0"/>
  <mergeCells count="1">
    <mergeCell ref="A27:C27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9">
    <tabColor rgb="FF385D8A"/>
  </sheetPr>
  <dimension ref="A27:C27"/>
  <sheetViews>
    <sheetView showGridLines="0" zoomScale="55" zoomScaleNormal="55" workbookViewId="0"/>
  </sheetViews>
  <sheetFormatPr baseColWidth="10" defaultRowHeight="15" x14ac:dyDescent="0.25"/>
  <cols>
    <col min="1" max="16384" width="11.42578125" style="87"/>
  </cols>
  <sheetData>
    <row r="27" spans="1:3" x14ac:dyDescent="0.25">
      <c r="A27" s="304"/>
      <c r="B27" s="304"/>
      <c r="C27" s="304"/>
    </row>
  </sheetData>
  <sheetProtection password="829E" sheet="1" objects="1" scenarios="1" formatCells="0" formatColumns="0" formatRows="0" insertColumns="0" insertRows="0" insertHyperlinks="0" deleteColumns="0" deleteRows="0" sort="0" autoFilter="0" pivotTables="0"/>
  <mergeCells count="1">
    <mergeCell ref="A27:C27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8">
    <tabColor rgb="FF385D8A"/>
  </sheetPr>
  <dimension ref="A27:C27"/>
  <sheetViews>
    <sheetView showGridLines="0" zoomScale="55" zoomScaleNormal="55" workbookViewId="0">
      <selection activeCell="V19" sqref="V19"/>
    </sheetView>
  </sheetViews>
  <sheetFormatPr baseColWidth="10" defaultRowHeight="15" x14ac:dyDescent="0.25"/>
  <sheetData>
    <row r="27" spans="1:3" x14ac:dyDescent="0.25">
      <c r="A27" s="304"/>
      <c r="B27" s="304"/>
      <c r="C27" s="304"/>
    </row>
  </sheetData>
  <sheetProtection password="829E" sheet="1" objects="1" scenarios="1" formatCells="0" formatColumns="0" formatRows="0" insertColumns="0" insertRows="0" insertHyperlinks="0" deleteColumns="0" deleteRows="0" sort="0" autoFilter="0" pivotTables="0"/>
  <mergeCells count="1">
    <mergeCell ref="A27:C27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6">
    <tabColor rgb="FF385D8A"/>
  </sheetPr>
  <dimension ref="A27:C27"/>
  <sheetViews>
    <sheetView showGridLines="0" zoomScale="70" zoomScaleNormal="70" workbookViewId="0"/>
  </sheetViews>
  <sheetFormatPr baseColWidth="10" defaultRowHeight="15" x14ac:dyDescent="0.25"/>
  <sheetData>
    <row r="27" spans="1:3" ht="18" x14ac:dyDescent="0.25">
      <c r="A27" s="303" t="s">
        <v>130</v>
      </c>
      <c r="B27" s="303"/>
      <c r="C27" s="303"/>
    </row>
  </sheetData>
  <sheetProtection password="829E" sheet="1" objects="1" scenarios="1" formatCells="0" formatColumns="0" formatRows="0" insertColumns="0" insertRows="0" insertHyperlinks="0" deleteColumns="0" deleteRows="0" sort="0" autoFilter="0" pivotTables="0"/>
  <mergeCells count="1">
    <mergeCell ref="A27:C27"/>
  </mergeCells>
  <hyperlinks>
    <hyperlink ref="A27" r:id="rId1" display="https://agora.vinci-autoroutes.com/cofiroute/BOT/Maine/Viabilité%20-%20Sécurité/Contresens/Instruction%20véhicule%20à%20contre-sens.pdf"/>
  </hyperlinks>
  <pageMargins left="0.7" right="0.7" top="0.75" bottom="0.75" header="0.3" footer="0.3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385D8A"/>
  </sheetPr>
  <dimension ref="A27:C27"/>
  <sheetViews>
    <sheetView showGridLines="0" zoomScale="70" zoomScaleNormal="70" workbookViewId="0"/>
  </sheetViews>
  <sheetFormatPr baseColWidth="10" defaultRowHeight="15" x14ac:dyDescent="0.25"/>
  <sheetData>
    <row r="27" spans="1:3" ht="18" x14ac:dyDescent="0.25">
      <c r="A27" s="303" t="s">
        <v>130</v>
      </c>
      <c r="B27" s="303"/>
      <c r="C27" s="303"/>
    </row>
  </sheetData>
  <sheetProtection password="829E" sheet="1" objects="1" scenarios="1" formatCells="0" formatColumns="0" formatRows="0" insertColumns="0" insertRows="0" insertHyperlinks="0" deleteColumns="0" deleteRows="0" sort="0" autoFilter="0" pivotTables="0"/>
  <mergeCells count="1">
    <mergeCell ref="A27:C27"/>
  </mergeCells>
  <hyperlinks>
    <hyperlink ref="A27" r:id="rId1" display="https://agora.vinci-autoroutes.com/cofiroute/BOT/Maine/Viabilité%20-%20Sécurité/Contresens/Instruction%20véhicule%20à%20contre-sens.pdf"/>
  </hyperlinks>
  <pageMargins left="0.7" right="0.7" top="0.75" bottom="0.75" header="0.3" footer="0.3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385D8A"/>
  </sheetPr>
  <dimension ref="A21:L40"/>
  <sheetViews>
    <sheetView showGridLines="0" zoomScale="70" zoomScaleNormal="70" workbookViewId="0"/>
  </sheetViews>
  <sheetFormatPr baseColWidth="10" defaultRowHeight="15" x14ac:dyDescent="0.25"/>
  <sheetData>
    <row r="21" spans="1:12" ht="16.5" x14ac:dyDescent="0.3">
      <c r="H21" s="49" t="s">
        <v>34</v>
      </c>
    </row>
    <row r="25" spans="1:12" x14ac:dyDescent="0.25">
      <c r="A25" s="50"/>
    </row>
    <row r="27" spans="1:12" ht="16.5" x14ac:dyDescent="0.3">
      <c r="G27" s="49" t="s">
        <v>35</v>
      </c>
      <c r="L27" s="49" t="s">
        <v>35</v>
      </c>
    </row>
    <row r="40" spans="7:7" ht="16.5" x14ac:dyDescent="0.3">
      <c r="G40" s="49" t="s">
        <v>34</v>
      </c>
    </row>
  </sheetData>
  <sheetProtection password="DA9B"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385D8A"/>
  </sheetPr>
  <dimension ref="A21:L40"/>
  <sheetViews>
    <sheetView showGridLines="0" zoomScale="70" zoomScaleNormal="70" workbookViewId="0"/>
  </sheetViews>
  <sheetFormatPr baseColWidth="10" defaultRowHeight="15" x14ac:dyDescent="0.25"/>
  <cols>
    <col min="1" max="16384" width="11.42578125" style="132"/>
  </cols>
  <sheetData>
    <row r="21" spans="1:12" ht="16.5" x14ac:dyDescent="0.3">
      <c r="H21" s="49" t="s">
        <v>34</v>
      </c>
    </row>
    <row r="25" spans="1:12" x14ac:dyDescent="0.25">
      <c r="A25" s="50"/>
    </row>
    <row r="27" spans="1:12" ht="16.5" x14ac:dyDescent="0.3">
      <c r="G27" s="49" t="s">
        <v>35</v>
      </c>
      <c r="L27" s="49" t="s">
        <v>35</v>
      </c>
    </row>
    <row r="40" spans="7:7" ht="16.5" x14ac:dyDescent="0.3">
      <c r="G40" s="49" t="s">
        <v>34</v>
      </c>
    </row>
  </sheetData>
  <sheetProtection password="829E"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385D8A"/>
  </sheetPr>
  <dimension ref="A21:L40"/>
  <sheetViews>
    <sheetView showGridLines="0" zoomScale="70" zoomScaleNormal="70" workbookViewId="0"/>
  </sheetViews>
  <sheetFormatPr baseColWidth="10" defaultRowHeight="15" x14ac:dyDescent="0.25"/>
  <sheetData>
    <row r="21" spans="1:12" ht="16.5" x14ac:dyDescent="0.3">
      <c r="H21" s="49" t="s">
        <v>34</v>
      </c>
    </row>
    <row r="25" spans="1:12" x14ac:dyDescent="0.25">
      <c r="A25" s="50"/>
    </row>
    <row r="27" spans="1:12" ht="16.5" x14ac:dyDescent="0.3">
      <c r="G27" s="49" t="s">
        <v>35</v>
      </c>
      <c r="L27" s="49" t="s">
        <v>35</v>
      </c>
    </row>
    <row r="40" spans="7:7" ht="16.5" x14ac:dyDescent="0.3">
      <c r="G40" s="49" t="s">
        <v>34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Q79"/>
  <sheetViews>
    <sheetView workbookViewId="0">
      <selection activeCell="C19" sqref="C19"/>
    </sheetView>
  </sheetViews>
  <sheetFormatPr baseColWidth="10" defaultRowHeight="16.5" x14ac:dyDescent="0.3"/>
  <cols>
    <col min="1" max="5" width="11.42578125" style="119"/>
    <col min="6" max="6" width="11.42578125" style="129"/>
    <col min="7" max="16384" width="11.42578125" style="119"/>
  </cols>
  <sheetData>
    <row r="1" spans="1:17" ht="20.25" x14ac:dyDescent="0.3">
      <c r="A1" s="305" t="s">
        <v>252</v>
      </c>
      <c r="B1" s="305"/>
      <c r="C1" s="305"/>
      <c r="D1" s="305"/>
      <c r="E1" s="305"/>
      <c r="F1" s="305"/>
      <c r="G1" s="305"/>
    </row>
    <row r="2" spans="1:17" x14ac:dyDescent="0.3">
      <c r="L2" s="120"/>
      <c r="Q2" s="119">
        <v>0</v>
      </c>
    </row>
    <row r="3" spans="1:17" x14ac:dyDescent="0.3">
      <c r="A3" s="119" t="s">
        <v>253</v>
      </c>
      <c r="C3" s="131" t="s">
        <v>254</v>
      </c>
      <c r="D3" s="306"/>
      <c r="E3" s="306"/>
      <c r="F3" s="306"/>
      <c r="L3" s="120"/>
    </row>
    <row r="4" spans="1:17" x14ac:dyDescent="0.3">
      <c r="C4" s="121"/>
    </row>
    <row r="5" spans="1:17" x14ac:dyDescent="0.3">
      <c r="C5" s="121"/>
    </row>
    <row r="6" spans="1:17" x14ac:dyDescent="0.3">
      <c r="A6" s="130" t="s">
        <v>243</v>
      </c>
      <c r="B6" s="130"/>
      <c r="C6" s="130"/>
      <c r="D6" s="127" t="s">
        <v>245</v>
      </c>
      <c r="F6" s="129" t="s">
        <v>244</v>
      </c>
      <c r="G6" s="128"/>
    </row>
    <row r="7" spans="1:17" x14ac:dyDescent="0.3">
      <c r="A7" s="119" t="s">
        <v>246</v>
      </c>
      <c r="B7" s="122"/>
      <c r="C7" s="121"/>
      <c r="D7" s="127"/>
      <c r="F7" s="129" t="s">
        <v>244</v>
      </c>
    </row>
    <row r="8" spans="1:17" x14ac:dyDescent="0.3">
      <c r="A8" s="119" t="s">
        <v>251</v>
      </c>
      <c r="C8" s="121"/>
      <c r="F8" s="129" t="s">
        <v>244</v>
      </c>
    </row>
    <row r="9" spans="1:17" x14ac:dyDescent="0.3">
      <c r="A9" s="119" t="s">
        <v>248</v>
      </c>
      <c r="B9" s="122"/>
      <c r="C9" s="121"/>
      <c r="F9" s="129" t="s">
        <v>244</v>
      </c>
    </row>
    <row r="10" spans="1:17" x14ac:dyDescent="0.3">
      <c r="A10" s="119" t="s">
        <v>247</v>
      </c>
      <c r="B10" s="122"/>
      <c r="C10" s="122"/>
      <c r="F10" s="129" t="s">
        <v>244</v>
      </c>
    </row>
    <row r="11" spans="1:17" x14ac:dyDescent="0.3">
      <c r="A11" s="119" t="s">
        <v>249</v>
      </c>
      <c r="B11" s="122"/>
      <c r="C11" s="123"/>
      <c r="F11" s="129" t="s">
        <v>244</v>
      </c>
    </row>
    <row r="12" spans="1:17" x14ac:dyDescent="0.3">
      <c r="A12" s="119" t="s">
        <v>250</v>
      </c>
      <c r="B12" s="122"/>
      <c r="C12" s="123"/>
      <c r="F12" s="129" t="s">
        <v>244</v>
      </c>
    </row>
    <row r="13" spans="1:17" x14ac:dyDescent="0.3">
      <c r="B13" s="122"/>
      <c r="C13" s="123"/>
    </row>
    <row r="14" spans="1:17" x14ac:dyDescent="0.3">
      <c r="B14" s="122"/>
      <c r="C14" s="123"/>
    </row>
    <row r="15" spans="1:17" x14ac:dyDescent="0.3">
      <c r="B15" s="122"/>
      <c r="C15" s="123"/>
    </row>
    <row r="16" spans="1:17" x14ac:dyDescent="0.3">
      <c r="B16" s="122"/>
      <c r="C16" s="123"/>
    </row>
    <row r="17" spans="2:3" x14ac:dyDescent="0.3">
      <c r="B17" s="122"/>
      <c r="C17" s="123"/>
    </row>
    <row r="18" spans="2:3" x14ac:dyDescent="0.3">
      <c r="B18" s="122"/>
      <c r="C18" s="123"/>
    </row>
    <row r="19" spans="2:3" x14ac:dyDescent="0.3">
      <c r="B19" s="122"/>
      <c r="C19" s="46"/>
    </row>
    <row r="20" spans="2:3" x14ac:dyDescent="0.3">
      <c r="B20" s="122"/>
    </row>
    <row r="21" spans="2:3" x14ac:dyDescent="0.3">
      <c r="B21" s="122"/>
    </row>
    <row r="22" spans="2:3" x14ac:dyDescent="0.3">
      <c r="B22" s="122"/>
      <c r="C22" s="122"/>
    </row>
    <row r="23" spans="2:3" x14ac:dyDescent="0.3">
      <c r="B23" s="122"/>
      <c r="C23" s="122"/>
    </row>
    <row r="24" spans="2:3" x14ac:dyDescent="0.3">
      <c r="B24" s="122"/>
    </row>
    <row r="25" spans="2:3" x14ac:dyDescent="0.3">
      <c r="B25" s="122"/>
    </row>
    <row r="26" spans="2:3" x14ac:dyDescent="0.3">
      <c r="B26" s="122"/>
    </row>
    <row r="32" spans="2:3" x14ac:dyDescent="0.3">
      <c r="C32" s="122"/>
    </row>
    <row r="33" spans="3:3" x14ac:dyDescent="0.3">
      <c r="C33" s="122"/>
    </row>
    <row r="34" spans="3:3" x14ac:dyDescent="0.3">
      <c r="C34" s="122"/>
    </row>
    <row r="35" spans="3:3" x14ac:dyDescent="0.3">
      <c r="C35" s="122"/>
    </row>
    <row r="38" spans="3:3" x14ac:dyDescent="0.3">
      <c r="C38" s="124"/>
    </row>
    <row r="39" spans="3:3" x14ac:dyDescent="0.3">
      <c r="C39" s="125"/>
    </row>
    <row r="40" spans="3:3" x14ac:dyDescent="0.3">
      <c r="C40" s="125"/>
    </row>
    <row r="41" spans="3:3" x14ac:dyDescent="0.3">
      <c r="C41" s="125"/>
    </row>
    <row r="42" spans="3:3" x14ac:dyDescent="0.3">
      <c r="C42" s="125"/>
    </row>
    <row r="43" spans="3:3" x14ac:dyDescent="0.3">
      <c r="C43" s="125"/>
    </row>
    <row r="44" spans="3:3" x14ac:dyDescent="0.3">
      <c r="C44" s="125"/>
    </row>
    <row r="45" spans="3:3" x14ac:dyDescent="0.3">
      <c r="C45" s="125"/>
    </row>
    <row r="46" spans="3:3" x14ac:dyDescent="0.3">
      <c r="C46" s="125"/>
    </row>
    <row r="47" spans="3:3" x14ac:dyDescent="0.3">
      <c r="C47" s="125"/>
    </row>
    <row r="48" spans="3:3" x14ac:dyDescent="0.3">
      <c r="C48" s="125"/>
    </row>
    <row r="49" spans="3:3" x14ac:dyDescent="0.3">
      <c r="C49" s="125"/>
    </row>
    <row r="50" spans="3:3" x14ac:dyDescent="0.3">
      <c r="C50" s="125"/>
    </row>
    <row r="51" spans="3:3" x14ac:dyDescent="0.3">
      <c r="C51" s="125"/>
    </row>
    <row r="52" spans="3:3" x14ac:dyDescent="0.3">
      <c r="C52" s="125"/>
    </row>
    <row r="53" spans="3:3" x14ac:dyDescent="0.3">
      <c r="C53" s="125"/>
    </row>
    <row r="54" spans="3:3" x14ac:dyDescent="0.3">
      <c r="C54" s="125"/>
    </row>
    <row r="55" spans="3:3" x14ac:dyDescent="0.3">
      <c r="C55" s="125"/>
    </row>
    <row r="56" spans="3:3" x14ac:dyDescent="0.3">
      <c r="C56" s="125"/>
    </row>
    <row r="57" spans="3:3" x14ac:dyDescent="0.3">
      <c r="C57" s="125"/>
    </row>
    <row r="58" spans="3:3" x14ac:dyDescent="0.3">
      <c r="C58" s="125"/>
    </row>
    <row r="59" spans="3:3" x14ac:dyDescent="0.3">
      <c r="C59" s="125"/>
    </row>
    <row r="60" spans="3:3" x14ac:dyDescent="0.3">
      <c r="C60" s="125"/>
    </row>
    <row r="61" spans="3:3" x14ac:dyDescent="0.3">
      <c r="C61" s="125"/>
    </row>
    <row r="62" spans="3:3" x14ac:dyDescent="0.3">
      <c r="C62" s="125"/>
    </row>
    <row r="63" spans="3:3" x14ac:dyDescent="0.3">
      <c r="C63" s="125"/>
    </row>
    <row r="64" spans="3:3" x14ac:dyDescent="0.3">
      <c r="C64" s="125"/>
    </row>
    <row r="65" spans="3:3" x14ac:dyDescent="0.3">
      <c r="C65" s="125"/>
    </row>
    <row r="66" spans="3:3" x14ac:dyDescent="0.3">
      <c r="C66" s="125"/>
    </row>
    <row r="67" spans="3:3" x14ac:dyDescent="0.3">
      <c r="C67" s="125"/>
    </row>
    <row r="68" spans="3:3" x14ac:dyDescent="0.3">
      <c r="C68" s="125"/>
    </row>
    <row r="69" spans="3:3" x14ac:dyDescent="0.3">
      <c r="C69" s="125"/>
    </row>
    <row r="70" spans="3:3" x14ac:dyDescent="0.3">
      <c r="C70" s="124"/>
    </row>
    <row r="71" spans="3:3" x14ac:dyDescent="0.3">
      <c r="C71" s="46"/>
    </row>
    <row r="72" spans="3:3" x14ac:dyDescent="0.3">
      <c r="C72" s="124"/>
    </row>
    <row r="73" spans="3:3" x14ac:dyDescent="0.3">
      <c r="C73" s="126"/>
    </row>
    <row r="74" spans="3:3" x14ac:dyDescent="0.3">
      <c r="C74" s="125"/>
    </row>
    <row r="75" spans="3:3" x14ac:dyDescent="0.3">
      <c r="C75" s="125"/>
    </row>
    <row r="76" spans="3:3" x14ac:dyDescent="0.3">
      <c r="C76" s="125"/>
    </row>
    <row r="77" spans="3:3" x14ac:dyDescent="0.3">
      <c r="C77" s="125"/>
    </row>
    <row r="78" spans="3:3" x14ac:dyDescent="0.3">
      <c r="C78" s="125"/>
    </row>
    <row r="79" spans="3:3" x14ac:dyDescent="0.3">
      <c r="C79" s="125"/>
    </row>
  </sheetData>
  <mergeCells count="2">
    <mergeCell ref="A1:G1"/>
    <mergeCell ref="D3:F3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3:B5"/>
  <sheetViews>
    <sheetView workbookViewId="0">
      <selection activeCell="B3" sqref="B3:B5"/>
    </sheetView>
  </sheetViews>
  <sheetFormatPr baseColWidth="10" defaultRowHeight="15" x14ac:dyDescent="0.25"/>
  <sheetData>
    <row r="3" spans="2:2" x14ac:dyDescent="0.25">
      <c r="B3" s="133" t="s">
        <v>255</v>
      </c>
    </row>
    <row r="4" spans="2:2" x14ac:dyDescent="0.25">
      <c r="B4" s="133" t="s">
        <v>256</v>
      </c>
    </row>
    <row r="5" spans="2:2" x14ac:dyDescent="0.25">
      <c r="B5" s="133" t="s">
        <v>257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 public" ma:contentTypeID="0x010100AC4599BA0CEB4906BA4527C7E6E38124001428E80DFDE82642B106872E776DD297" ma:contentTypeVersion="0" ma:contentTypeDescription="" ma:contentTypeScope="" ma:versionID="5b98ca0b47e13fc62c0dbe21450ba7e4">
  <xsd:schema xmlns:xsd="http://www.w3.org/2001/XMLSchema" xmlns:xs="http://www.w3.org/2001/XMLSchema" xmlns:p="http://schemas.microsoft.com/office/2006/metadata/properties" xmlns:ns1="http://schemas.microsoft.com/sharepoint/v3" targetNamespace="http://schemas.microsoft.com/office/2006/metadata/properties" ma:root="true" ma:fieldsID="4dad0978284413a274ad08e19cf942b7" ns1:_="">
    <xsd:import namespace="http://schemas.microsoft.com/sharepoint/v3"/>
    <xsd:element name="properties">
      <xsd:complexType>
        <xsd:sequence>
          <xsd:element name="documentManagement">
            <xsd:complexType>
              <xsd:all>
                <xsd:element ref="ns1:ItemChildCount" minOccurs="0"/>
                <xsd:element ref="ns1:FolderChildCou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ItemChildCount" ma:index="8" nillable="true" ma:displayName="Nombre d'éléments enfants" ma:hidden="true" ma:list="Docs" ma:internalName="ItemChildCount" ma:readOnly="true" ma:showField="ItemChildCount">
      <xsd:simpleType>
        <xsd:restriction base="dms:Lookup"/>
      </xsd:simpleType>
    </xsd:element>
    <xsd:element name="FolderChildCount" ma:index="9" nillable="true" ma:displayName="Nombre d’enfants du dossier" ma:hidden="true" ma:list="Docs" ma:internalName="FolderChildCount" ma:readOnly="true" ma:showField="FolderChildCount">
      <xsd:simpleType>
        <xsd:restriction base="dms:Lookup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083752F-2424-4AD6-951E-DDF451953CAC}">
  <ds:schemaRefs>
    <ds:schemaRef ds:uri="http://schemas.microsoft.com/sharepoint/v3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296A619-7C52-43EB-9E7A-5FDF6136D4E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5E2A2C-E47A-4591-B748-7BE52FFEE5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20</vt:i4>
      </vt:variant>
      <vt:variant>
        <vt:lpstr>Plages nommées</vt:lpstr>
      </vt:variant>
      <vt:variant>
        <vt:i4>3</vt:i4>
      </vt:variant>
    </vt:vector>
  </HeadingPairs>
  <TitlesOfParts>
    <vt:vector size="23" baseType="lpstr">
      <vt:lpstr>MAGECS</vt:lpstr>
      <vt:lpstr>Zone 1</vt:lpstr>
      <vt:lpstr>Zone 2</vt:lpstr>
      <vt:lpstr>Zone 3</vt:lpstr>
      <vt:lpstr>Zone 4</vt:lpstr>
      <vt:lpstr>Scénari</vt:lpstr>
      <vt:lpstr>Bif A71 Sens 2</vt:lpstr>
      <vt:lpstr>Bif A71 Sens 1</vt:lpstr>
      <vt:lpstr>Bif A85 Sens 2 A71</vt:lpstr>
      <vt:lpstr>Bif A85 Sens 1 A10</vt:lpstr>
      <vt:lpstr>Bif A85 Sens 2 A10</vt:lpstr>
      <vt:lpstr>Bif A10 Sens 1 A85</vt:lpstr>
      <vt:lpstr>Bif A10 Sens 2 A85</vt:lpstr>
      <vt:lpstr>Bif A85 Sens 1</vt:lpstr>
      <vt:lpstr>Bif A85 Sens 2</vt:lpstr>
      <vt:lpstr>Bif A28 Sens 1 A10</vt:lpstr>
      <vt:lpstr>Bif A10 Sens 2 A28</vt:lpstr>
      <vt:lpstr>Bif A10 Sens 1 A28</vt:lpstr>
      <vt:lpstr>Compte rendu</vt:lpstr>
      <vt:lpstr>Feuil1</vt:lpstr>
      <vt:lpstr>Echangeur</vt:lpstr>
      <vt:lpstr>Tableau</vt:lpstr>
      <vt:lpstr>Zone1</vt:lpstr>
    </vt:vector>
  </TitlesOfParts>
  <Manager>Chabauty Pascal</Manager>
  <Company>cofiroute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MAGECS</dc:title>
  <dc:subject>Aide Contre sens</dc:subject>
  <dc:creator>CHABAUTY PASCAL</dc:creator>
  <cp:lastModifiedBy>CHABAUTY PASCAL</cp:lastModifiedBy>
  <cp:lastPrinted>2016-12-07T18:38:52Z</cp:lastPrinted>
  <dcterms:created xsi:type="dcterms:W3CDTF">2014-10-04T20:54:28Z</dcterms:created>
  <dcterms:modified xsi:type="dcterms:W3CDTF">2018-11-05T06:21:47Z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0x010100AC4599BA0CEB4906BA4527C7E6E38124001428E80DFDE82642B106872E776DD297</vt:lpwstr>
  </property>
</Properties>
</file>