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215"/>
  <workbookPr/>
  <mc:AlternateContent xmlns:mc="http://schemas.openxmlformats.org/markup-compatibility/2006">
    <mc:Choice Requires="x15">
      <x15ac:absPath xmlns:x15ac="http://schemas.microsoft.com/office/spreadsheetml/2010/11/ac" url="/Users/Matthieu/Desktop/"/>
    </mc:Choice>
  </mc:AlternateContent>
  <bookViews>
    <workbookView xWindow="0" yWindow="6780" windowWidth="28800" windowHeight="17540" activeTab="1"/>
  </bookViews>
  <sheets>
    <sheet name="liste des resprésentants" sheetId="2" r:id="rId1"/>
    <sheet name="ventes du premier trimestre" sheetId="3" r:id="rId2"/>
  </sheets>
  <definedNames>
    <definedName name="_xlnm._FilterDatabase" localSheetId="1" hidden="1">'ventes du premier trimestre'!$B$2:$I$2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8" i="3" l="1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4" i="3"/>
  <c r="K5" i="3"/>
  <c r="K6" i="3"/>
  <c r="K7" i="3"/>
  <c r="K3" i="3"/>
  <c r="C110" i="3"/>
  <c r="H108" i="3"/>
  <c r="H107" i="3"/>
  <c r="C109" i="3"/>
  <c r="C108" i="3"/>
  <c r="C107" i="3"/>
  <c r="C105" i="3"/>
  <c r="E104" i="3"/>
  <c r="D104" i="3"/>
  <c r="C104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3" i="3"/>
  <c r="C102" i="3"/>
  <c r="D101" i="3"/>
  <c r="E101" i="3"/>
  <c r="C101" i="3"/>
  <c r="C77" i="3"/>
  <c r="D76" i="3"/>
  <c r="E76" i="3"/>
  <c r="C76" i="3"/>
  <c r="C52" i="3"/>
  <c r="D51" i="3"/>
  <c r="E51" i="3"/>
  <c r="C51" i="3"/>
  <c r="C26" i="3"/>
  <c r="D25" i="3"/>
  <c r="E25" i="3"/>
  <c r="C25" i="3"/>
  <c r="I4" i="3"/>
  <c r="I28" i="3"/>
  <c r="I79" i="3"/>
  <c r="I54" i="3"/>
  <c r="I29" i="3"/>
  <c r="I80" i="3"/>
  <c r="I81" i="3"/>
  <c r="I82" i="3"/>
  <c r="I55" i="3"/>
  <c r="I30" i="3"/>
  <c r="I5" i="3"/>
  <c r="I83" i="3"/>
  <c r="I56" i="3"/>
  <c r="I57" i="3"/>
  <c r="I6" i="3"/>
  <c r="I31" i="3"/>
  <c r="I84" i="3"/>
  <c r="I7" i="3"/>
  <c r="I32" i="3"/>
  <c r="I58" i="3"/>
  <c r="I85" i="3"/>
  <c r="I33" i="3"/>
  <c r="I34" i="3"/>
  <c r="I8" i="3"/>
  <c r="I9" i="3"/>
  <c r="I10" i="3"/>
  <c r="I35" i="3"/>
  <c r="I36" i="3"/>
  <c r="I37" i="3"/>
  <c r="I59" i="3"/>
  <c r="I86" i="3"/>
  <c r="I87" i="3"/>
  <c r="I60" i="3"/>
  <c r="I38" i="3"/>
  <c r="I61" i="3"/>
  <c r="I39" i="3"/>
  <c r="I62" i="3"/>
  <c r="I88" i="3"/>
  <c r="I11" i="3"/>
  <c r="I40" i="3"/>
  <c r="I41" i="3"/>
  <c r="I12" i="3"/>
  <c r="I63" i="3"/>
  <c r="I89" i="3"/>
  <c r="I64" i="3"/>
  <c r="I13" i="3"/>
  <c r="I42" i="3"/>
  <c r="I43" i="3"/>
  <c r="I14" i="3"/>
  <c r="I15" i="3"/>
  <c r="I90" i="3"/>
  <c r="I91" i="3"/>
  <c r="I65" i="3"/>
  <c r="I16" i="3"/>
  <c r="I17" i="3"/>
  <c r="I44" i="3"/>
  <c r="I66" i="3"/>
  <c r="I67" i="3"/>
  <c r="I68" i="3"/>
  <c r="I69" i="3"/>
  <c r="I70" i="3"/>
  <c r="I92" i="3"/>
  <c r="I93" i="3"/>
  <c r="I94" i="3"/>
  <c r="I18" i="3"/>
  <c r="I45" i="3"/>
  <c r="I46" i="3"/>
  <c r="I19" i="3"/>
  <c r="I47" i="3"/>
  <c r="I71" i="3"/>
  <c r="I95" i="3"/>
  <c r="I20" i="3"/>
  <c r="I72" i="3"/>
  <c r="I21" i="3"/>
  <c r="I22" i="3"/>
  <c r="I48" i="3"/>
  <c r="I96" i="3"/>
  <c r="I73" i="3"/>
  <c r="I97" i="3"/>
  <c r="I49" i="3"/>
  <c r="I23" i="3"/>
  <c r="I24" i="3"/>
  <c r="I98" i="3"/>
  <c r="I50" i="3"/>
  <c r="I74" i="3"/>
  <c r="I75" i="3"/>
  <c r="I99" i="3"/>
  <c r="I100" i="3"/>
  <c r="I3" i="3"/>
  <c r="H4" i="3"/>
  <c r="H28" i="3"/>
  <c r="H79" i="3"/>
  <c r="H54" i="3"/>
  <c r="H29" i="3"/>
  <c r="H80" i="3"/>
  <c r="H81" i="3"/>
  <c r="H82" i="3"/>
  <c r="H55" i="3"/>
  <c r="H30" i="3"/>
  <c r="H5" i="3"/>
  <c r="H83" i="3"/>
  <c r="H56" i="3"/>
  <c r="H57" i="3"/>
  <c r="H6" i="3"/>
  <c r="H31" i="3"/>
  <c r="H84" i="3"/>
  <c r="H7" i="3"/>
  <c r="H32" i="3"/>
  <c r="H58" i="3"/>
  <c r="H85" i="3"/>
  <c r="H33" i="3"/>
  <c r="H34" i="3"/>
  <c r="H8" i="3"/>
  <c r="H9" i="3"/>
  <c r="H10" i="3"/>
  <c r="H35" i="3"/>
  <c r="H36" i="3"/>
  <c r="H37" i="3"/>
  <c r="H59" i="3"/>
  <c r="H86" i="3"/>
  <c r="H87" i="3"/>
  <c r="H60" i="3"/>
  <c r="H38" i="3"/>
  <c r="H61" i="3"/>
  <c r="H39" i="3"/>
  <c r="H62" i="3"/>
  <c r="H88" i="3"/>
  <c r="H11" i="3"/>
  <c r="H40" i="3"/>
  <c r="H41" i="3"/>
  <c r="H12" i="3"/>
  <c r="H63" i="3"/>
  <c r="H89" i="3"/>
  <c r="H64" i="3"/>
  <c r="H13" i="3"/>
  <c r="H42" i="3"/>
  <c r="H43" i="3"/>
  <c r="H14" i="3"/>
  <c r="H15" i="3"/>
  <c r="H90" i="3"/>
  <c r="H91" i="3"/>
  <c r="H65" i="3"/>
  <c r="H16" i="3"/>
  <c r="H17" i="3"/>
  <c r="H44" i="3"/>
  <c r="H66" i="3"/>
  <c r="H67" i="3"/>
  <c r="H68" i="3"/>
  <c r="H69" i="3"/>
  <c r="H70" i="3"/>
  <c r="H92" i="3"/>
  <c r="H93" i="3"/>
  <c r="H94" i="3"/>
  <c r="H18" i="3"/>
  <c r="H45" i="3"/>
  <c r="H46" i="3"/>
  <c r="H19" i="3"/>
  <c r="H47" i="3"/>
  <c r="H71" i="3"/>
  <c r="H95" i="3"/>
  <c r="H20" i="3"/>
  <c r="H72" i="3"/>
  <c r="H21" i="3"/>
  <c r="H22" i="3"/>
  <c r="H48" i="3"/>
  <c r="H96" i="3"/>
  <c r="H73" i="3"/>
  <c r="H97" i="3"/>
  <c r="H49" i="3"/>
  <c r="H23" i="3"/>
  <c r="H24" i="3"/>
  <c r="H98" i="3"/>
  <c r="H50" i="3"/>
  <c r="H74" i="3"/>
  <c r="H75" i="3"/>
  <c r="H99" i="3"/>
  <c r="H100" i="3"/>
  <c r="H3" i="3"/>
</calcChain>
</file>

<file path=xl/sharedStrings.xml><?xml version="1.0" encoding="utf-8"?>
<sst xmlns="http://schemas.openxmlformats.org/spreadsheetml/2006/main" count="208" uniqueCount="198">
  <si>
    <t>Laborde</t>
  </si>
  <si>
    <t>Tommy</t>
  </si>
  <si>
    <t>Bossut</t>
  </si>
  <si>
    <t>Jean</t>
  </si>
  <si>
    <t>Emprun</t>
  </si>
  <si>
    <t>Arthur</t>
  </si>
  <si>
    <t>Barmou</t>
  </si>
  <si>
    <t>François</t>
  </si>
  <si>
    <t>Praud</t>
  </si>
  <si>
    <t>Alicia</t>
  </si>
  <si>
    <t>Dussueil</t>
  </si>
  <si>
    <t>Florence</t>
  </si>
  <si>
    <t>Forest</t>
  </si>
  <si>
    <t>Sylvie</t>
  </si>
  <si>
    <t>Balme</t>
  </si>
  <si>
    <t>Sophie</t>
  </si>
  <si>
    <t>Blondeau</t>
  </si>
  <si>
    <t>Annie</t>
  </si>
  <si>
    <t>Bourgoin</t>
  </si>
  <si>
    <t>Sarah</t>
  </si>
  <si>
    <t>Carpentier</t>
  </si>
  <si>
    <t>Gaspard</t>
  </si>
  <si>
    <t>Demeyère</t>
  </si>
  <si>
    <t>Martin</t>
  </si>
  <si>
    <t>Doudry</t>
  </si>
  <si>
    <t>Christophe</t>
  </si>
  <si>
    <t>Courbon</t>
  </si>
  <si>
    <t>Alexis</t>
  </si>
  <si>
    <t>Amarouche</t>
  </si>
  <si>
    <t>Omar</t>
  </si>
  <si>
    <t>Bouchetou</t>
  </si>
  <si>
    <t>Paolo</t>
  </si>
  <si>
    <t>Cazassus</t>
  </si>
  <si>
    <t>Thomas</t>
  </si>
  <si>
    <t>Nom</t>
  </si>
  <si>
    <t>Prénom</t>
  </si>
  <si>
    <t>Num représentant</t>
  </si>
  <si>
    <t>AHMED HADJALA</t>
  </si>
  <si>
    <t>Karim</t>
  </si>
  <si>
    <t>AZAOUAGH</t>
  </si>
  <si>
    <t>Latifa</t>
  </si>
  <si>
    <t>CANONNE</t>
  </si>
  <si>
    <t>Chloe</t>
  </si>
  <si>
    <t>CAPPON</t>
  </si>
  <si>
    <t>Guillaume</t>
  </si>
  <si>
    <t>CHATIOUI</t>
  </si>
  <si>
    <t>Brahim</t>
  </si>
  <si>
    <t>DANNEELS</t>
  </si>
  <si>
    <t>Blandine</t>
  </si>
  <si>
    <t>DEROUSSEAUX</t>
  </si>
  <si>
    <t>Valentin</t>
  </si>
  <si>
    <t>DESMARETZ</t>
  </si>
  <si>
    <t>Benoit</t>
  </si>
  <si>
    <t>DESSAINT</t>
  </si>
  <si>
    <t>Maxime</t>
  </si>
  <si>
    <t>DIOUANI</t>
  </si>
  <si>
    <t>Badr</t>
  </si>
  <si>
    <t>FAVIER</t>
  </si>
  <si>
    <t>Nicolas</t>
  </si>
  <si>
    <t>FRUCHART</t>
  </si>
  <si>
    <t>Christopher</t>
  </si>
  <si>
    <t>GELLOT</t>
  </si>
  <si>
    <t>Audrey</t>
  </si>
  <si>
    <t>HAULTCOEUR</t>
  </si>
  <si>
    <t>Marie</t>
  </si>
  <si>
    <t>HUGOT</t>
  </si>
  <si>
    <t>Maurine</t>
  </si>
  <si>
    <t>LEDUC</t>
  </si>
  <si>
    <t>Adrien</t>
  </si>
  <si>
    <t>MAALEM</t>
  </si>
  <si>
    <t>Siriane</t>
  </si>
  <si>
    <t>QUENU</t>
  </si>
  <si>
    <t>Rachel</t>
  </si>
  <si>
    <t>THOMPSON</t>
  </si>
  <si>
    <t>Yan</t>
  </si>
  <si>
    <t>TOLMAN</t>
  </si>
  <si>
    <t>VAN LAER</t>
  </si>
  <si>
    <t>Typhaine</t>
  </si>
  <si>
    <t>VANSPRANGHELS</t>
  </si>
  <si>
    <t>Marcie</t>
  </si>
  <si>
    <t>VERHAEGHE</t>
  </si>
  <si>
    <t>Romain</t>
  </si>
  <si>
    <t>BELLA</t>
  </si>
  <si>
    <t>Hakim</t>
  </si>
  <si>
    <t>BOUROUGGA</t>
  </si>
  <si>
    <t>Tarik</t>
  </si>
  <si>
    <t>BRASSART</t>
  </si>
  <si>
    <t>Samuel</t>
  </si>
  <si>
    <t>CHEDAD</t>
  </si>
  <si>
    <t>Hanène</t>
  </si>
  <si>
    <t>CLERQUIN</t>
  </si>
  <si>
    <t>Stéphanie</t>
  </si>
  <si>
    <t>DAUBENFILD</t>
  </si>
  <si>
    <t>DE SOUSSA MONTEREIRO</t>
  </si>
  <si>
    <t>Amélie</t>
  </si>
  <si>
    <t>DEROO</t>
  </si>
  <si>
    <t>Safia</t>
  </si>
  <si>
    <t>DUQUESNE</t>
  </si>
  <si>
    <t>Caroline</t>
  </si>
  <si>
    <t>EL MARKAI</t>
  </si>
  <si>
    <t>Ekram</t>
  </si>
  <si>
    <t>FLORENT</t>
  </si>
  <si>
    <t>Adeline</t>
  </si>
  <si>
    <t>GANSARLAT</t>
  </si>
  <si>
    <t>Jacques</t>
  </si>
  <si>
    <t>HARLE</t>
  </si>
  <si>
    <t>Florine</t>
  </si>
  <si>
    <t>LECLERQ</t>
  </si>
  <si>
    <t>Julie</t>
  </si>
  <si>
    <t>LEMAIRE</t>
  </si>
  <si>
    <t>Gaëtane</t>
  </si>
  <si>
    <t>LORTHIOS</t>
  </si>
  <si>
    <t>Emmanuelle</t>
  </si>
  <si>
    <t>MAHIEU</t>
  </si>
  <si>
    <t>MAETIE</t>
  </si>
  <si>
    <t>OUALEMBO</t>
  </si>
  <si>
    <t>Jenny</t>
  </si>
  <si>
    <t>PICHON</t>
  </si>
  <si>
    <t>Pierre</t>
  </si>
  <si>
    <t>PONTLEVOY</t>
  </si>
  <si>
    <t>Jean louis</t>
  </si>
  <si>
    <t>QUESADA</t>
  </si>
  <si>
    <t>Angélique</t>
  </si>
  <si>
    <t>TAAM</t>
  </si>
  <si>
    <t>Amina</t>
  </si>
  <si>
    <t>TISON</t>
  </si>
  <si>
    <t>Justine</t>
  </si>
  <si>
    <t>VANDERCRUYSSEN</t>
  </si>
  <si>
    <t>VINNER</t>
  </si>
  <si>
    <t>Clément</t>
  </si>
  <si>
    <t xml:space="preserve">BENNEOUALA </t>
  </si>
  <si>
    <t>Juba</t>
  </si>
  <si>
    <t xml:space="preserve">CARRETTE </t>
  </si>
  <si>
    <t>Charlotte</t>
  </si>
  <si>
    <t xml:space="preserve">COUSIN </t>
  </si>
  <si>
    <t>Aurélie</t>
  </si>
  <si>
    <t xml:space="preserve">DELESPINE </t>
  </si>
  <si>
    <t>Aurèlien</t>
  </si>
  <si>
    <t xml:space="preserve">DEWIERE </t>
  </si>
  <si>
    <t xml:space="preserve">EL ALLOUCHI </t>
  </si>
  <si>
    <t>Youssef</t>
  </si>
  <si>
    <t>GUIDEZ</t>
  </si>
  <si>
    <t xml:space="preserve"> Joffrey</t>
  </si>
  <si>
    <t xml:space="preserve">HEBERT </t>
  </si>
  <si>
    <t>Aurelien</t>
  </si>
  <si>
    <t>HOUZELLE</t>
  </si>
  <si>
    <t xml:space="preserve"> Adrien</t>
  </si>
  <si>
    <t xml:space="preserve">LECLERCQ </t>
  </si>
  <si>
    <t>Priscilla</t>
  </si>
  <si>
    <t xml:space="preserve">LEFRENE </t>
  </si>
  <si>
    <t xml:space="preserve">MASSA </t>
  </si>
  <si>
    <t>Elodie</t>
  </si>
  <si>
    <t xml:space="preserve">PIAT </t>
  </si>
  <si>
    <t>Stephanie</t>
  </si>
  <si>
    <t xml:space="preserve">POITREY </t>
  </si>
  <si>
    <t>Isabelle</t>
  </si>
  <si>
    <t xml:space="preserve">PREIRA </t>
  </si>
  <si>
    <t>Maria</t>
  </si>
  <si>
    <t xml:space="preserve">QUEVAL </t>
  </si>
  <si>
    <t>Betty</t>
  </si>
  <si>
    <t xml:space="preserve">ROËLANDT </t>
  </si>
  <si>
    <t xml:space="preserve">SAGNIEZ </t>
  </si>
  <si>
    <t>Ophélie</t>
  </si>
  <si>
    <t xml:space="preserve">SOSSOU </t>
  </si>
  <si>
    <t>Codjo</t>
  </si>
  <si>
    <t xml:space="preserve">TISON </t>
  </si>
  <si>
    <t>Natacha</t>
  </si>
  <si>
    <t xml:space="preserve">VANEUIL </t>
  </si>
  <si>
    <t xml:space="preserve">VERBEKE </t>
  </si>
  <si>
    <t>Claire</t>
  </si>
  <si>
    <t xml:space="preserve">VIARD </t>
  </si>
  <si>
    <t>Prescilla</t>
  </si>
  <si>
    <t>secteur</t>
  </si>
  <si>
    <t>liste des représentants</t>
  </si>
  <si>
    <t>Numéro représentant</t>
  </si>
  <si>
    <t>Janvier</t>
  </si>
  <si>
    <t>Février</t>
  </si>
  <si>
    <t>Mars</t>
  </si>
  <si>
    <r>
      <t>Ventes du 1</t>
    </r>
    <r>
      <rPr>
        <b/>
        <vertAlign val="superscript"/>
        <sz val="14"/>
        <color theme="1"/>
        <rFont val="Cambria"/>
        <family val="1"/>
        <scheme val="major"/>
      </rPr>
      <t>er</t>
    </r>
    <r>
      <rPr>
        <b/>
        <sz val="14"/>
        <color theme="1"/>
        <rFont val="Cambria"/>
        <family val="1"/>
        <scheme val="major"/>
      </rPr>
      <t xml:space="preserve"> trimestre 2019</t>
    </r>
  </si>
  <si>
    <t>nom</t>
  </si>
  <si>
    <t>Total vente mois secteur 1</t>
  </si>
  <si>
    <t>Total vente mois secteur 2</t>
  </si>
  <si>
    <t>Total vente trimestre secteur 2</t>
  </si>
  <si>
    <t>Total vente mois secteur 3</t>
  </si>
  <si>
    <t>Total vente mois secteur 4</t>
  </si>
  <si>
    <t>Total vente trimestre secteur 4</t>
  </si>
  <si>
    <t>Total vente trimestre secteur 3</t>
  </si>
  <si>
    <t>Total vente trimestre secteur 1</t>
  </si>
  <si>
    <t>Trimestre</t>
  </si>
  <si>
    <t>Total vente mois</t>
  </si>
  <si>
    <t>Total vente trimestre</t>
  </si>
  <si>
    <t>Moyenne vente du mois de janvier</t>
  </si>
  <si>
    <t>Moyenne vente du trimestre</t>
  </si>
  <si>
    <t>Moyenne vente du mois de mars</t>
  </si>
  <si>
    <t>Moyenne vente du mois de février</t>
  </si>
  <si>
    <t>Vente la plus importante par trimestre</t>
  </si>
  <si>
    <t>Vente la plus faible par trimestre</t>
  </si>
  <si>
    <t>Prime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</si>
</sst>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&quot; &quot;#,##0.00&quot; € &quot;;&quot;-&quot;#,##0.00&quot; € &quot;;&quot; -&quot;#&quot; € &quot;;@&quot; &quot;"/>
    <numFmt numFmtId="165" formatCode="#,##0.00&quot; &quot;[$€-40C];[Red]&quot;-&quot;#,##0.00&quot; &quot;[$€-40C]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Arial1"/>
    </font>
    <font>
      <b/>
      <i/>
      <sz val="16"/>
      <color theme="1"/>
      <name val="Arial1"/>
    </font>
    <font>
      <b/>
      <i/>
      <u/>
      <sz val="11"/>
      <color theme="1"/>
      <name val="Arial1"/>
    </font>
    <font>
      <sz val="11"/>
      <color theme="1"/>
      <name val="Cambria"/>
      <family val="1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10"/>
      <color indexed="8"/>
      <name val="Calibri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Cambria"/>
      <family val="1"/>
      <scheme val="major"/>
    </font>
    <font>
      <b/>
      <vertAlign val="superscript"/>
      <sz val="14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sz val="14"/>
      <color theme="1"/>
      <name val="Cambria"/>
      <family val="1"/>
      <scheme val="major"/>
    </font>
    <font>
      <b/>
      <sz val="15"/>
      <color theme="1"/>
      <name val="Cambria"/>
      <scheme val="major"/>
    </font>
    <font>
      <i/>
      <sz val="12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" fillId="0" borderId="0"/>
    <xf numFmtId="164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</cellStyleXfs>
  <cellXfs count="43">
    <xf numFmtId="0" fontId="0" fillId="0" borderId="0" xfId="0"/>
    <xf numFmtId="0" fontId="11" fillId="0" borderId="0" xfId="0" applyFont="1"/>
    <xf numFmtId="0" fontId="11" fillId="0" borderId="0" xfId="1" applyFont="1"/>
    <xf numFmtId="0" fontId="11" fillId="0" borderId="0" xfId="1" applyFont="1" applyFill="1"/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top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" fillId="0" borderId="0" xfId="1" applyFill="1" applyBorder="1"/>
    <xf numFmtId="0" fontId="6" fillId="0" borderId="0" xfId="0" applyFont="1" applyFill="1" applyBorder="1" applyAlignment="1">
      <alignment horizontal="left" vertical="top"/>
    </xf>
    <xf numFmtId="14" fontId="0" fillId="0" borderId="0" xfId="0" applyNumberFormat="1" applyFill="1" applyBorder="1"/>
    <xf numFmtId="0" fontId="0" fillId="0" borderId="0" xfId="0" applyFill="1" applyBorder="1"/>
    <xf numFmtId="0" fontId="4" fillId="0" borderId="0" xfId="1" applyFont="1" applyFill="1" applyBorder="1" applyProtection="1">
      <protection locked="0"/>
    </xf>
    <xf numFmtId="0" fontId="6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 vertical="top"/>
    </xf>
    <xf numFmtId="8" fontId="6" fillId="0" borderId="0" xfId="0" applyNumberFormat="1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center"/>
    </xf>
    <xf numFmtId="0" fontId="14" fillId="0" borderId="0" xfId="0" applyFont="1"/>
    <xf numFmtId="0" fontId="11" fillId="0" borderId="0" xfId="0" applyFont="1" applyBorder="1"/>
    <xf numFmtId="0" fontId="11" fillId="0" borderId="0" xfId="1" applyFont="1" applyBorder="1"/>
    <xf numFmtId="0" fontId="11" fillId="0" borderId="0" xfId="1" applyFont="1" applyFill="1" applyBorder="1"/>
    <xf numFmtId="0" fontId="9" fillId="0" borderId="0" xfId="0" applyFont="1" applyBorder="1"/>
    <xf numFmtId="0" fontId="14" fillId="0" borderId="1" xfId="0" applyFont="1" applyBorder="1"/>
    <xf numFmtId="0" fontId="9" fillId="2" borderId="0" xfId="0" applyFont="1" applyFill="1" applyBorder="1"/>
    <xf numFmtId="0" fontId="14" fillId="2" borderId="0" xfId="1" applyFont="1" applyFill="1" applyBorder="1"/>
    <xf numFmtId="0" fontId="14" fillId="2" borderId="0" xfId="0" applyFont="1" applyFill="1" applyBorder="1"/>
    <xf numFmtId="0" fontId="9" fillId="2" borderId="1" xfId="0" applyFont="1" applyFill="1" applyBorder="1"/>
    <xf numFmtId="0" fontId="14" fillId="2" borderId="1" xfId="1" applyFont="1" applyFill="1" applyBorder="1"/>
    <xf numFmtId="0" fontId="14" fillId="2" borderId="1" xfId="0" applyFont="1" applyFill="1" applyBorder="1"/>
    <xf numFmtId="0" fontId="11" fillId="2" borderId="0" xfId="1" applyFont="1" applyFill="1" applyBorder="1"/>
    <xf numFmtId="0" fontId="11" fillId="2" borderId="0" xfId="0" applyFont="1" applyFill="1" applyBorder="1"/>
    <xf numFmtId="0" fontId="11" fillId="2" borderId="1" xfId="1" applyFont="1" applyFill="1" applyBorder="1"/>
    <xf numFmtId="0" fontId="11" fillId="2" borderId="1" xfId="0" applyFont="1" applyFill="1" applyBorder="1"/>
    <xf numFmtId="0" fontId="9" fillId="2" borderId="0" xfId="1" applyFont="1" applyFill="1" applyBorder="1"/>
    <xf numFmtId="0" fontId="9" fillId="2" borderId="1" xfId="1" applyFont="1" applyFill="1" applyBorder="1"/>
    <xf numFmtId="0" fontId="15" fillId="2" borderId="0" xfId="0" applyFont="1" applyFill="1" applyBorder="1"/>
    <xf numFmtId="0" fontId="15" fillId="2" borderId="1" xfId="0" applyFont="1" applyFill="1" applyBorder="1"/>
    <xf numFmtId="0" fontId="11" fillId="0" borderId="2" xfId="0" applyFont="1" applyBorder="1"/>
    <xf numFmtId="0" fontId="16" fillId="0" borderId="0" xfId="0" applyFont="1"/>
    <xf numFmtId="0" fontId="16" fillId="0" borderId="1" xfId="0" applyFont="1" applyBorder="1"/>
  </cellXfs>
  <cellStyles count="7">
    <cellStyle name="Euro" xfId="2"/>
    <cellStyle name="Heading" xfId="3"/>
    <cellStyle name="Heading1" xfId="4"/>
    <cellStyle name="Normal" xfId="0" builtinId="0"/>
    <cellStyle name="Normal 2" xfId="1"/>
    <cellStyle name="Result" xfId="5"/>
    <cellStyle name="Result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1"/>
  <sheetViews>
    <sheetView topLeftCell="A67" workbookViewId="0">
      <selection activeCell="F14" sqref="F14"/>
    </sheetView>
  </sheetViews>
  <sheetFormatPr baseColWidth="10" defaultRowHeight="15" x14ac:dyDescent="0.2"/>
  <cols>
    <col min="1" max="1" width="17.5" style="11" bestFit="1" customWidth="1"/>
    <col min="2" max="2" width="18" style="11" customWidth="1"/>
    <col min="3" max="3" width="12.1640625" style="11" customWidth="1"/>
    <col min="4" max="16384" width="10.83203125" style="11"/>
  </cols>
  <sheetData>
    <row r="1" spans="1:4" ht="19" x14ac:dyDescent="0.25">
      <c r="A1" s="18" t="s">
        <v>173</v>
      </c>
      <c r="B1" s="18"/>
      <c r="C1" s="18"/>
      <c r="D1" s="18"/>
    </row>
    <row r="2" spans="1:4" x14ac:dyDescent="0.2">
      <c r="A2" s="19" t="s">
        <v>36</v>
      </c>
      <c r="B2" s="19" t="s">
        <v>34</v>
      </c>
      <c r="C2" s="19" t="s">
        <v>35</v>
      </c>
      <c r="D2" s="19" t="s">
        <v>172</v>
      </c>
    </row>
    <row r="3" spans="1:4" x14ac:dyDescent="0.2">
      <c r="A3" s="8">
        <v>1</v>
      </c>
      <c r="B3" s="8" t="s">
        <v>0</v>
      </c>
      <c r="C3" s="12" t="s">
        <v>1</v>
      </c>
      <c r="D3" s="11">
        <v>1</v>
      </c>
    </row>
    <row r="4" spans="1:4" x14ac:dyDescent="0.2">
      <c r="A4" s="8">
        <v>2</v>
      </c>
      <c r="B4" s="8" t="s">
        <v>2</v>
      </c>
      <c r="C4" s="8" t="s">
        <v>3</v>
      </c>
      <c r="D4" s="11">
        <v>1</v>
      </c>
    </row>
    <row r="5" spans="1:4" x14ac:dyDescent="0.2">
      <c r="A5" s="8">
        <v>3</v>
      </c>
      <c r="B5" s="8" t="s">
        <v>4</v>
      </c>
      <c r="C5" s="8" t="s">
        <v>5</v>
      </c>
      <c r="D5" s="11">
        <v>2</v>
      </c>
    </row>
    <row r="6" spans="1:4" x14ac:dyDescent="0.2">
      <c r="A6" s="8">
        <v>4</v>
      </c>
      <c r="B6" s="8" t="s">
        <v>6</v>
      </c>
      <c r="C6" s="12" t="s">
        <v>7</v>
      </c>
      <c r="D6" s="11">
        <v>4</v>
      </c>
    </row>
    <row r="7" spans="1:4" x14ac:dyDescent="0.2">
      <c r="A7" s="8">
        <v>5</v>
      </c>
      <c r="B7" s="8" t="s">
        <v>8</v>
      </c>
      <c r="C7" s="12" t="s">
        <v>9</v>
      </c>
      <c r="D7" s="11">
        <v>3</v>
      </c>
    </row>
    <row r="8" spans="1:4" x14ac:dyDescent="0.2">
      <c r="A8" s="8">
        <v>6</v>
      </c>
      <c r="B8" s="8" t="s">
        <v>10</v>
      </c>
      <c r="C8" s="8" t="s">
        <v>11</v>
      </c>
      <c r="D8" s="11">
        <v>2</v>
      </c>
    </row>
    <row r="9" spans="1:4" x14ac:dyDescent="0.2">
      <c r="A9" s="8">
        <v>7</v>
      </c>
      <c r="B9" s="8" t="s">
        <v>12</v>
      </c>
      <c r="C9" s="8" t="s">
        <v>13</v>
      </c>
      <c r="D9" s="11">
        <v>4</v>
      </c>
    </row>
    <row r="10" spans="1:4" x14ac:dyDescent="0.2">
      <c r="A10" s="8">
        <v>8</v>
      </c>
      <c r="B10" s="8" t="s">
        <v>14</v>
      </c>
      <c r="C10" s="8" t="s">
        <v>15</v>
      </c>
      <c r="D10" s="11">
        <v>4</v>
      </c>
    </row>
    <row r="11" spans="1:4" x14ac:dyDescent="0.2">
      <c r="A11" s="8">
        <v>9</v>
      </c>
      <c r="B11" s="8" t="s">
        <v>16</v>
      </c>
      <c r="C11" s="12" t="s">
        <v>17</v>
      </c>
      <c r="D11" s="11">
        <v>4</v>
      </c>
    </row>
    <row r="12" spans="1:4" x14ac:dyDescent="0.2">
      <c r="A12" s="8">
        <v>10</v>
      </c>
      <c r="B12" s="8" t="s">
        <v>18</v>
      </c>
      <c r="C12" s="12" t="s">
        <v>19</v>
      </c>
      <c r="D12" s="11">
        <v>3</v>
      </c>
    </row>
    <row r="13" spans="1:4" x14ac:dyDescent="0.2">
      <c r="A13" s="8">
        <v>11</v>
      </c>
      <c r="B13" s="8" t="s">
        <v>20</v>
      </c>
      <c r="C13" s="8" t="s">
        <v>21</v>
      </c>
      <c r="D13" s="11">
        <v>2</v>
      </c>
    </row>
    <row r="14" spans="1:4" x14ac:dyDescent="0.2">
      <c r="A14" s="8">
        <v>12</v>
      </c>
      <c r="B14" s="8" t="s">
        <v>22</v>
      </c>
      <c r="C14" s="8" t="s">
        <v>23</v>
      </c>
      <c r="D14" s="11">
        <v>1</v>
      </c>
    </row>
    <row r="15" spans="1:4" x14ac:dyDescent="0.2">
      <c r="A15" s="8">
        <v>13</v>
      </c>
      <c r="B15" s="8" t="s">
        <v>24</v>
      </c>
      <c r="C15" s="12" t="s">
        <v>25</v>
      </c>
      <c r="D15" s="11">
        <v>4</v>
      </c>
    </row>
    <row r="16" spans="1:4" x14ac:dyDescent="0.2">
      <c r="A16" s="8">
        <v>14</v>
      </c>
      <c r="B16" s="8" t="s">
        <v>26</v>
      </c>
      <c r="C16" s="12" t="s">
        <v>27</v>
      </c>
      <c r="D16" s="11">
        <v>3</v>
      </c>
    </row>
    <row r="17" spans="1:4" x14ac:dyDescent="0.2">
      <c r="A17" s="8">
        <v>15</v>
      </c>
      <c r="B17" s="8" t="s">
        <v>28</v>
      </c>
      <c r="C17" s="8" t="s">
        <v>29</v>
      </c>
      <c r="D17" s="11">
        <v>3</v>
      </c>
    </row>
    <row r="18" spans="1:4" x14ac:dyDescent="0.2">
      <c r="A18" s="8">
        <v>16</v>
      </c>
      <c r="B18" s="8" t="s">
        <v>30</v>
      </c>
      <c r="C18" s="8" t="s">
        <v>31</v>
      </c>
      <c r="D18" s="11">
        <v>1</v>
      </c>
    </row>
    <row r="19" spans="1:4" x14ac:dyDescent="0.2">
      <c r="A19" s="8">
        <v>17</v>
      </c>
      <c r="B19" s="8" t="s">
        <v>32</v>
      </c>
      <c r="C19" s="12" t="s">
        <v>33</v>
      </c>
      <c r="D19" s="11">
        <v>2</v>
      </c>
    </row>
    <row r="20" spans="1:4" x14ac:dyDescent="0.2">
      <c r="A20" s="8">
        <v>18</v>
      </c>
      <c r="B20" s="11" t="s">
        <v>37</v>
      </c>
      <c r="C20" s="11" t="s">
        <v>38</v>
      </c>
      <c r="D20" s="11">
        <v>4</v>
      </c>
    </row>
    <row r="21" spans="1:4" x14ac:dyDescent="0.2">
      <c r="A21" s="8">
        <v>19</v>
      </c>
      <c r="B21" s="11" t="s">
        <v>39</v>
      </c>
      <c r="C21" s="11" t="s">
        <v>40</v>
      </c>
      <c r="D21" s="11">
        <v>1</v>
      </c>
    </row>
    <row r="22" spans="1:4" x14ac:dyDescent="0.2">
      <c r="A22" s="8">
        <v>20</v>
      </c>
      <c r="B22" s="11" t="s">
        <v>41</v>
      </c>
      <c r="C22" s="11" t="s">
        <v>42</v>
      </c>
      <c r="D22" s="11">
        <v>2</v>
      </c>
    </row>
    <row r="23" spans="1:4" x14ac:dyDescent="0.2">
      <c r="A23" s="8">
        <v>21</v>
      </c>
      <c r="B23" s="11" t="s">
        <v>43</v>
      </c>
      <c r="C23" s="11" t="s">
        <v>44</v>
      </c>
      <c r="D23" s="11">
        <v>3</v>
      </c>
    </row>
    <row r="24" spans="1:4" x14ac:dyDescent="0.2">
      <c r="A24" s="8">
        <v>22</v>
      </c>
      <c r="B24" s="11" t="s">
        <v>45</v>
      </c>
      <c r="C24" s="11" t="s">
        <v>46</v>
      </c>
      <c r="D24" s="11">
        <v>4</v>
      </c>
    </row>
    <row r="25" spans="1:4" x14ac:dyDescent="0.2">
      <c r="A25" s="8">
        <v>23</v>
      </c>
      <c r="B25" s="11" t="s">
        <v>47</v>
      </c>
      <c r="C25" s="11" t="s">
        <v>48</v>
      </c>
      <c r="D25" s="11">
        <v>2</v>
      </c>
    </row>
    <row r="26" spans="1:4" x14ac:dyDescent="0.2">
      <c r="A26" s="8">
        <v>24</v>
      </c>
      <c r="B26" s="11" t="s">
        <v>49</v>
      </c>
      <c r="C26" s="11" t="s">
        <v>50</v>
      </c>
      <c r="D26" s="11">
        <v>2</v>
      </c>
    </row>
    <row r="27" spans="1:4" x14ac:dyDescent="0.2">
      <c r="A27" s="8">
        <v>25</v>
      </c>
      <c r="B27" s="11" t="s">
        <v>51</v>
      </c>
      <c r="C27" s="11" t="s">
        <v>52</v>
      </c>
      <c r="D27" s="11">
        <v>1</v>
      </c>
    </row>
    <row r="28" spans="1:4" x14ac:dyDescent="0.2">
      <c r="A28" s="8">
        <v>26</v>
      </c>
      <c r="B28" s="11" t="s">
        <v>53</v>
      </c>
      <c r="C28" s="11" t="s">
        <v>54</v>
      </c>
      <c r="D28" s="11">
        <v>1</v>
      </c>
    </row>
    <row r="29" spans="1:4" x14ac:dyDescent="0.2">
      <c r="A29" s="8">
        <v>27</v>
      </c>
      <c r="B29" s="11" t="s">
        <v>55</v>
      </c>
      <c r="C29" s="11" t="s">
        <v>56</v>
      </c>
      <c r="D29" s="11">
        <v>1</v>
      </c>
    </row>
    <row r="30" spans="1:4" x14ac:dyDescent="0.2">
      <c r="A30" s="8">
        <v>28</v>
      </c>
      <c r="B30" s="11" t="s">
        <v>57</v>
      </c>
      <c r="C30" s="11" t="s">
        <v>58</v>
      </c>
      <c r="D30" s="11">
        <v>2</v>
      </c>
    </row>
    <row r="31" spans="1:4" x14ac:dyDescent="0.2">
      <c r="A31" s="8">
        <v>29</v>
      </c>
      <c r="B31" s="11" t="s">
        <v>59</v>
      </c>
      <c r="C31" s="11" t="s">
        <v>60</v>
      </c>
      <c r="D31" s="11">
        <v>2</v>
      </c>
    </row>
    <row r="32" spans="1:4" x14ac:dyDescent="0.2">
      <c r="A32" s="8">
        <v>30</v>
      </c>
      <c r="B32" s="11" t="s">
        <v>61</v>
      </c>
      <c r="C32" s="11" t="s">
        <v>62</v>
      </c>
      <c r="D32" s="11">
        <v>2</v>
      </c>
    </row>
    <row r="33" spans="1:4" x14ac:dyDescent="0.2">
      <c r="A33" s="8">
        <v>31</v>
      </c>
      <c r="B33" s="11" t="s">
        <v>63</v>
      </c>
      <c r="C33" s="11" t="s">
        <v>64</v>
      </c>
      <c r="D33" s="11">
        <v>3</v>
      </c>
    </row>
    <row r="34" spans="1:4" x14ac:dyDescent="0.2">
      <c r="A34" s="8">
        <v>32</v>
      </c>
      <c r="B34" s="11" t="s">
        <v>65</v>
      </c>
      <c r="C34" s="11" t="s">
        <v>66</v>
      </c>
      <c r="D34" s="11">
        <v>4</v>
      </c>
    </row>
    <row r="35" spans="1:4" x14ac:dyDescent="0.2">
      <c r="A35" s="8">
        <v>33</v>
      </c>
      <c r="B35" s="11" t="s">
        <v>67</v>
      </c>
      <c r="C35" s="11" t="s">
        <v>68</v>
      </c>
      <c r="D35" s="11">
        <v>4</v>
      </c>
    </row>
    <row r="36" spans="1:4" x14ac:dyDescent="0.2">
      <c r="A36" s="8">
        <v>34</v>
      </c>
      <c r="B36" s="11" t="s">
        <v>69</v>
      </c>
      <c r="C36" s="11" t="s">
        <v>70</v>
      </c>
      <c r="D36" s="11">
        <v>3</v>
      </c>
    </row>
    <row r="37" spans="1:4" x14ac:dyDescent="0.2">
      <c r="A37" s="8">
        <v>35</v>
      </c>
      <c r="B37" s="11" t="s">
        <v>71</v>
      </c>
      <c r="C37" s="11" t="s">
        <v>72</v>
      </c>
      <c r="D37" s="11">
        <v>2</v>
      </c>
    </row>
    <row r="38" spans="1:4" x14ac:dyDescent="0.2">
      <c r="A38" s="8">
        <v>36</v>
      </c>
      <c r="B38" s="11" t="s">
        <v>73</v>
      </c>
      <c r="C38" s="11" t="s">
        <v>74</v>
      </c>
      <c r="D38" s="11">
        <v>3</v>
      </c>
    </row>
    <row r="39" spans="1:4" x14ac:dyDescent="0.2">
      <c r="A39" s="8">
        <v>37</v>
      </c>
      <c r="B39" s="11" t="s">
        <v>75</v>
      </c>
      <c r="C39" s="11" t="s">
        <v>54</v>
      </c>
      <c r="D39" s="11">
        <v>2</v>
      </c>
    </row>
    <row r="40" spans="1:4" x14ac:dyDescent="0.2">
      <c r="A40" s="8">
        <v>38</v>
      </c>
      <c r="B40" s="11" t="s">
        <v>76</v>
      </c>
      <c r="C40" s="11" t="s">
        <v>77</v>
      </c>
      <c r="D40" s="11">
        <v>3</v>
      </c>
    </row>
    <row r="41" spans="1:4" x14ac:dyDescent="0.2">
      <c r="A41" s="8">
        <v>39</v>
      </c>
      <c r="B41" s="11" t="s">
        <v>78</v>
      </c>
      <c r="C41" s="11" t="s">
        <v>79</v>
      </c>
      <c r="D41" s="11">
        <v>4</v>
      </c>
    </row>
    <row r="42" spans="1:4" x14ac:dyDescent="0.2">
      <c r="A42" s="8">
        <v>40</v>
      </c>
      <c r="B42" s="11" t="s">
        <v>80</v>
      </c>
      <c r="C42" s="11" t="s">
        <v>81</v>
      </c>
      <c r="D42" s="11">
        <v>1</v>
      </c>
    </row>
    <row r="43" spans="1:4" ht="16" x14ac:dyDescent="0.2">
      <c r="A43" s="8">
        <v>41</v>
      </c>
      <c r="B43" s="9" t="s">
        <v>82</v>
      </c>
      <c r="C43" s="15" t="s">
        <v>83</v>
      </c>
      <c r="D43" s="11">
        <v>2</v>
      </c>
    </row>
    <row r="44" spans="1:4" ht="16" x14ac:dyDescent="0.2">
      <c r="A44" s="8">
        <v>42</v>
      </c>
      <c r="B44" s="9" t="s">
        <v>84</v>
      </c>
      <c r="C44" s="9" t="s">
        <v>85</v>
      </c>
      <c r="D44" s="11">
        <v>2</v>
      </c>
    </row>
    <row r="45" spans="1:4" ht="16" x14ac:dyDescent="0.2">
      <c r="A45" s="8">
        <v>43</v>
      </c>
      <c r="B45" s="9" t="s">
        <v>86</v>
      </c>
      <c r="C45" s="13" t="s">
        <v>87</v>
      </c>
      <c r="D45" s="11">
        <v>1</v>
      </c>
    </row>
    <row r="46" spans="1:4" ht="16" x14ac:dyDescent="0.2">
      <c r="A46" s="8">
        <v>44</v>
      </c>
      <c r="B46" s="9" t="s">
        <v>88</v>
      </c>
      <c r="C46" s="13" t="s">
        <v>89</v>
      </c>
      <c r="D46" s="11">
        <v>3</v>
      </c>
    </row>
    <row r="47" spans="1:4" ht="16" x14ac:dyDescent="0.2">
      <c r="A47" s="8">
        <v>45</v>
      </c>
      <c r="B47" s="9" t="s">
        <v>90</v>
      </c>
      <c r="C47" s="13" t="s">
        <v>91</v>
      </c>
      <c r="D47" s="11">
        <v>4</v>
      </c>
    </row>
    <row r="48" spans="1:4" ht="16" x14ac:dyDescent="0.2">
      <c r="A48" s="8">
        <v>46</v>
      </c>
      <c r="B48" s="9" t="s">
        <v>92</v>
      </c>
      <c r="C48" s="13" t="s">
        <v>64</v>
      </c>
      <c r="D48" s="11">
        <v>3</v>
      </c>
    </row>
    <row r="49" spans="1:4" ht="16" x14ac:dyDescent="0.2">
      <c r="A49" s="8">
        <v>47</v>
      </c>
      <c r="B49" s="14" t="s">
        <v>93</v>
      </c>
      <c r="C49" s="13" t="s">
        <v>94</v>
      </c>
      <c r="D49" s="11">
        <v>1</v>
      </c>
    </row>
    <row r="50" spans="1:4" ht="16" x14ac:dyDescent="0.2">
      <c r="A50" s="8">
        <v>48</v>
      </c>
      <c r="B50" s="9" t="s">
        <v>95</v>
      </c>
      <c r="C50" s="13" t="s">
        <v>96</v>
      </c>
      <c r="D50" s="11">
        <v>2</v>
      </c>
    </row>
    <row r="51" spans="1:4" ht="16" x14ac:dyDescent="0.2">
      <c r="A51" s="8">
        <v>49</v>
      </c>
      <c r="B51" s="9" t="s">
        <v>97</v>
      </c>
      <c r="C51" s="13" t="s">
        <v>98</v>
      </c>
      <c r="D51" s="11">
        <v>2</v>
      </c>
    </row>
    <row r="52" spans="1:4" ht="16" x14ac:dyDescent="0.2">
      <c r="A52" s="8">
        <v>50</v>
      </c>
      <c r="B52" s="9" t="s">
        <v>99</v>
      </c>
      <c r="C52" s="15" t="s">
        <v>100</v>
      </c>
      <c r="D52" s="11">
        <v>1</v>
      </c>
    </row>
    <row r="53" spans="1:4" ht="16" x14ac:dyDescent="0.2">
      <c r="A53" s="8">
        <v>51</v>
      </c>
      <c r="B53" s="9" t="s">
        <v>101</v>
      </c>
      <c r="C53" s="16" t="s">
        <v>102</v>
      </c>
      <c r="D53" s="11">
        <v>1</v>
      </c>
    </row>
    <row r="54" spans="1:4" ht="16" x14ac:dyDescent="0.2">
      <c r="A54" s="8">
        <v>52</v>
      </c>
      <c r="B54" s="9" t="s">
        <v>103</v>
      </c>
      <c r="C54" s="9" t="s">
        <v>104</v>
      </c>
      <c r="D54" s="11">
        <v>4</v>
      </c>
    </row>
    <row r="55" spans="1:4" ht="16" x14ac:dyDescent="0.2">
      <c r="A55" s="8">
        <v>53</v>
      </c>
      <c r="B55" s="9" t="s">
        <v>105</v>
      </c>
      <c r="C55" s="9" t="s">
        <v>106</v>
      </c>
      <c r="D55" s="11">
        <v>4</v>
      </c>
    </row>
    <row r="56" spans="1:4" ht="16" x14ac:dyDescent="0.2">
      <c r="A56" s="8">
        <v>54</v>
      </c>
      <c r="B56" s="9" t="s">
        <v>107</v>
      </c>
      <c r="C56" s="9" t="s">
        <v>108</v>
      </c>
      <c r="D56" s="11">
        <v>3</v>
      </c>
    </row>
    <row r="57" spans="1:4" ht="16" x14ac:dyDescent="0.2">
      <c r="A57" s="8">
        <v>55</v>
      </c>
      <c r="B57" s="9" t="s">
        <v>109</v>
      </c>
      <c r="C57" s="9" t="s">
        <v>110</v>
      </c>
      <c r="D57" s="11">
        <v>1</v>
      </c>
    </row>
    <row r="58" spans="1:4" ht="16" x14ac:dyDescent="0.2">
      <c r="A58" s="8">
        <v>56</v>
      </c>
      <c r="B58" s="9" t="s">
        <v>111</v>
      </c>
      <c r="C58" s="9" t="s">
        <v>112</v>
      </c>
      <c r="D58" s="11">
        <v>1</v>
      </c>
    </row>
    <row r="59" spans="1:4" ht="16" x14ac:dyDescent="0.2">
      <c r="A59" s="8">
        <v>57</v>
      </c>
      <c r="B59" s="9" t="s">
        <v>113</v>
      </c>
      <c r="C59" s="9" t="s">
        <v>9</v>
      </c>
      <c r="D59" s="11">
        <v>2</v>
      </c>
    </row>
    <row r="60" spans="1:4" ht="16" x14ac:dyDescent="0.2">
      <c r="A60" s="8">
        <v>58</v>
      </c>
      <c r="B60" s="17" t="s">
        <v>114</v>
      </c>
      <c r="C60" s="9" t="s">
        <v>54</v>
      </c>
      <c r="D60" s="11">
        <v>3</v>
      </c>
    </row>
    <row r="61" spans="1:4" ht="16" x14ac:dyDescent="0.2">
      <c r="A61" s="8">
        <v>59</v>
      </c>
      <c r="B61" s="9" t="s">
        <v>115</v>
      </c>
      <c r="C61" s="9" t="s">
        <v>116</v>
      </c>
      <c r="D61" s="11">
        <v>3</v>
      </c>
    </row>
    <row r="62" spans="1:4" ht="16" x14ac:dyDescent="0.2">
      <c r="A62" s="8">
        <v>60</v>
      </c>
      <c r="B62" s="9" t="s">
        <v>117</v>
      </c>
      <c r="C62" s="9" t="s">
        <v>118</v>
      </c>
      <c r="D62" s="11">
        <v>3</v>
      </c>
    </row>
    <row r="63" spans="1:4" ht="16" x14ac:dyDescent="0.2">
      <c r="A63" s="8">
        <v>61</v>
      </c>
      <c r="B63" s="9" t="s">
        <v>119</v>
      </c>
      <c r="C63" s="9" t="s">
        <v>120</v>
      </c>
      <c r="D63" s="11">
        <v>3</v>
      </c>
    </row>
    <row r="64" spans="1:4" ht="16" x14ac:dyDescent="0.2">
      <c r="A64" s="8">
        <v>62</v>
      </c>
      <c r="B64" s="9" t="s">
        <v>121</v>
      </c>
      <c r="C64" s="15" t="s">
        <v>122</v>
      </c>
      <c r="D64" s="11">
        <v>3</v>
      </c>
    </row>
    <row r="65" spans="1:4" ht="16" x14ac:dyDescent="0.2">
      <c r="A65" s="8">
        <v>63</v>
      </c>
      <c r="B65" s="9" t="s">
        <v>123</v>
      </c>
      <c r="C65" s="9" t="s">
        <v>124</v>
      </c>
      <c r="D65" s="11">
        <v>4</v>
      </c>
    </row>
    <row r="66" spans="1:4" ht="16" x14ac:dyDescent="0.2">
      <c r="A66" s="8">
        <v>64</v>
      </c>
      <c r="B66" s="9" t="s">
        <v>125</v>
      </c>
      <c r="C66" s="15" t="s">
        <v>126</v>
      </c>
      <c r="D66" s="11">
        <v>4</v>
      </c>
    </row>
    <row r="67" spans="1:4" ht="16" x14ac:dyDescent="0.2">
      <c r="A67" s="8">
        <v>65</v>
      </c>
      <c r="B67" s="9" t="s">
        <v>127</v>
      </c>
      <c r="C67" s="15" t="s">
        <v>9</v>
      </c>
      <c r="D67" s="11">
        <v>4</v>
      </c>
    </row>
    <row r="68" spans="1:4" ht="16" x14ac:dyDescent="0.2">
      <c r="A68" s="8">
        <v>66</v>
      </c>
      <c r="B68" s="9" t="s">
        <v>128</v>
      </c>
      <c r="C68" s="15" t="s">
        <v>129</v>
      </c>
      <c r="D68" s="11">
        <v>1</v>
      </c>
    </row>
    <row r="69" spans="1:4" ht="16" x14ac:dyDescent="0.2">
      <c r="A69" s="8">
        <v>67</v>
      </c>
      <c r="B69" s="9" t="s">
        <v>130</v>
      </c>
      <c r="C69" s="10" t="s">
        <v>131</v>
      </c>
      <c r="D69" s="11">
        <v>2</v>
      </c>
    </row>
    <row r="70" spans="1:4" ht="16" x14ac:dyDescent="0.2">
      <c r="A70" s="8">
        <v>68</v>
      </c>
      <c r="B70" s="9" t="s">
        <v>132</v>
      </c>
      <c r="C70" s="10" t="s">
        <v>133</v>
      </c>
      <c r="D70" s="11">
        <v>2</v>
      </c>
    </row>
    <row r="71" spans="1:4" ht="16" x14ac:dyDescent="0.2">
      <c r="A71" s="8">
        <v>69</v>
      </c>
      <c r="B71" s="9" t="s">
        <v>134</v>
      </c>
      <c r="C71" s="10" t="s">
        <v>135</v>
      </c>
      <c r="D71" s="11">
        <v>1</v>
      </c>
    </row>
    <row r="72" spans="1:4" ht="16" x14ac:dyDescent="0.2">
      <c r="A72" s="8">
        <v>70</v>
      </c>
      <c r="B72" s="9" t="s">
        <v>136</v>
      </c>
      <c r="C72" s="10" t="s">
        <v>137</v>
      </c>
      <c r="D72" s="11">
        <v>2</v>
      </c>
    </row>
    <row r="73" spans="1:4" ht="16" x14ac:dyDescent="0.2">
      <c r="A73" s="8">
        <v>71</v>
      </c>
      <c r="B73" s="9" t="s">
        <v>138</v>
      </c>
      <c r="C73" s="10" t="s">
        <v>108</v>
      </c>
      <c r="D73" s="11">
        <v>3</v>
      </c>
    </row>
    <row r="74" spans="1:4" ht="16" x14ac:dyDescent="0.2">
      <c r="A74" s="8">
        <v>72</v>
      </c>
      <c r="B74" s="9" t="s">
        <v>139</v>
      </c>
      <c r="C74" s="10" t="s">
        <v>140</v>
      </c>
      <c r="D74" s="11">
        <v>4</v>
      </c>
    </row>
    <row r="75" spans="1:4" ht="16" x14ac:dyDescent="0.2">
      <c r="A75" s="8">
        <v>73</v>
      </c>
      <c r="B75" s="9" t="s">
        <v>141</v>
      </c>
      <c r="C75" s="10" t="s">
        <v>142</v>
      </c>
      <c r="D75" s="11">
        <v>1</v>
      </c>
    </row>
    <row r="76" spans="1:4" ht="16" x14ac:dyDescent="0.2">
      <c r="A76" s="8">
        <v>74</v>
      </c>
      <c r="B76" s="9" t="s">
        <v>143</v>
      </c>
      <c r="C76" s="10" t="s">
        <v>144</v>
      </c>
      <c r="D76" s="11">
        <v>3</v>
      </c>
    </row>
    <row r="77" spans="1:4" ht="16" x14ac:dyDescent="0.2">
      <c r="A77" s="8">
        <v>75</v>
      </c>
      <c r="B77" s="9" t="s">
        <v>145</v>
      </c>
      <c r="C77" s="10" t="s">
        <v>146</v>
      </c>
      <c r="D77" s="11">
        <v>1</v>
      </c>
    </row>
    <row r="78" spans="1:4" ht="16" x14ac:dyDescent="0.2">
      <c r="A78" s="8">
        <v>76</v>
      </c>
      <c r="B78" s="9" t="s">
        <v>147</v>
      </c>
      <c r="C78" s="10" t="s">
        <v>148</v>
      </c>
      <c r="D78" s="11">
        <v>1</v>
      </c>
    </row>
    <row r="79" spans="1:4" ht="16" x14ac:dyDescent="0.2">
      <c r="A79" s="8">
        <v>77</v>
      </c>
      <c r="B79" s="9" t="s">
        <v>149</v>
      </c>
      <c r="C79" s="10" t="s">
        <v>118</v>
      </c>
      <c r="D79" s="11">
        <v>2</v>
      </c>
    </row>
    <row r="80" spans="1:4" ht="16" x14ac:dyDescent="0.2">
      <c r="A80" s="8">
        <v>78</v>
      </c>
      <c r="B80" s="9" t="s">
        <v>150</v>
      </c>
      <c r="C80" s="10" t="s">
        <v>151</v>
      </c>
      <c r="D80" s="11">
        <v>4</v>
      </c>
    </row>
    <row r="81" spans="1:4" ht="16" x14ac:dyDescent="0.2">
      <c r="A81" s="8">
        <v>79</v>
      </c>
      <c r="B81" s="9" t="s">
        <v>152</v>
      </c>
      <c r="C81" s="10" t="s">
        <v>153</v>
      </c>
      <c r="D81" s="11">
        <v>3</v>
      </c>
    </row>
    <row r="82" spans="1:4" ht="16" x14ac:dyDescent="0.2">
      <c r="A82" s="8">
        <v>80</v>
      </c>
      <c r="B82" s="9" t="s">
        <v>154</v>
      </c>
      <c r="C82" s="10" t="s">
        <v>155</v>
      </c>
      <c r="D82" s="11">
        <v>4</v>
      </c>
    </row>
    <row r="83" spans="1:4" ht="16" x14ac:dyDescent="0.2">
      <c r="A83" s="8">
        <v>81</v>
      </c>
      <c r="B83" s="9" t="s">
        <v>156</v>
      </c>
      <c r="C83" s="10" t="s">
        <v>157</v>
      </c>
      <c r="D83" s="11">
        <v>2</v>
      </c>
    </row>
    <row r="84" spans="1:4" ht="16" x14ac:dyDescent="0.2">
      <c r="A84" s="8">
        <v>82</v>
      </c>
      <c r="B84" s="9" t="s">
        <v>158</v>
      </c>
      <c r="C84" s="10" t="s">
        <v>159</v>
      </c>
      <c r="D84" s="11">
        <v>1</v>
      </c>
    </row>
    <row r="85" spans="1:4" ht="16" x14ac:dyDescent="0.2">
      <c r="A85" s="8">
        <v>83</v>
      </c>
      <c r="B85" s="9" t="s">
        <v>160</v>
      </c>
      <c r="C85" s="10" t="s">
        <v>54</v>
      </c>
      <c r="D85" s="11">
        <v>1</v>
      </c>
    </row>
    <row r="86" spans="1:4" ht="16" x14ac:dyDescent="0.2">
      <c r="A86" s="8">
        <v>84</v>
      </c>
      <c r="B86" s="9" t="s">
        <v>161</v>
      </c>
      <c r="C86" s="10" t="s">
        <v>162</v>
      </c>
      <c r="D86" s="11">
        <v>4</v>
      </c>
    </row>
    <row r="87" spans="1:4" ht="16" x14ac:dyDescent="0.2">
      <c r="A87" s="8">
        <v>85</v>
      </c>
      <c r="B87" s="9" t="s">
        <v>163</v>
      </c>
      <c r="C87" s="10" t="s">
        <v>164</v>
      </c>
      <c r="D87" s="11">
        <v>2</v>
      </c>
    </row>
    <row r="88" spans="1:4" ht="16" x14ac:dyDescent="0.2">
      <c r="A88" s="8">
        <v>86</v>
      </c>
      <c r="B88" s="9" t="s">
        <v>165</v>
      </c>
      <c r="C88" s="10" t="s">
        <v>166</v>
      </c>
      <c r="D88" s="11">
        <v>3</v>
      </c>
    </row>
    <row r="89" spans="1:4" ht="16" x14ac:dyDescent="0.2">
      <c r="A89" s="8">
        <v>87</v>
      </c>
      <c r="B89" s="9" t="s">
        <v>167</v>
      </c>
      <c r="C89" s="10" t="s">
        <v>129</v>
      </c>
      <c r="D89" s="11">
        <v>3</v>
      </c>
    </row>
    <row r="90" spans="1:4" ht="16" x14ac:dyDescent="0.2">
      <c r="A90" s="8">
        <v>88</v>
      </c>
      <c r="B90" s="9" t="s">
        <v>168</v>
      </c>
      <c r="C90" s="10" t="s">
        <v>169</v>
      </c>
      <c r="D90" s="11">
        <v>4</v>
      </c>
    </row>
    <row r="91" spans="1:4" ht="16" x14ac:dyDescent="0.2">
      <c r="A91" s="8">
        <v>89</v>
      </c>
      <c r="B91" s="9" t="s">
        <v>170</v>
      </c>
      <c r="C91" s="10" t="s">
        <v>171</v>
      </c>
      <c r="D91" s="11">
        <v>4</v>
      </c>
    </row>
  </sheetData>
  <sortState ref="A3:D91">
    <sortCondition ref="A3:A9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0"/>
  <sheetViews>
    <sheetView tabSelected="1" topLeftCell="A90" zoomScale="114" zoomScaleNormal="115" zoomScalePageLayoutView="115" workbookViewId="0">
      <selection activeCell="M10" sqref="M10"/>
    </sheetView>
  </sheetViews>
  <sheetFormatPr baseColWidth="10" defaultRowHeight="14" x14ac:dyDescent="0.15"/>
  <cols>
    <col min="1" max="1" width="26.6640625" style="1" customWidth="1"/>
    <col min="2" max="2" width="22" style="1" customWidth="1"/>
    <col min="3" max="3" width="11.83203125" style="1" customWidth="1"/>
    <col min="4" max="4" width="12.1640625" style="1" customWidth="1"/>
    <col min="5" max="6" width="12.33203125" style="1" customWidth="1"/>
    <col min="7" max="7" width="10.83203125" style="1"/>
    <col min="8" max="8" width="25.33203125" style="1" bestFit="1" customWidth="1"/>
    <col min="9" max="16384" width="10.83203125" style="1"/>
  </cols>
  <sheetData>
    <row r="1" spans="1:11" ht="21" x14ac:dyDescent="0.2">
      <c r="B1" s="7" t="s">
        <v>178</v>
      </c>
      <c r="C1" s="6"/>
      <c r="D1" s="6"/>
      <c r="E1" s="6"/>
      <c r="F1" s="6"/>
    </row>
    <row r="2" spans="1:11" x14ac:dyDescent="0.15">
      <c r="B2" s="5" t="s">
        <v>174</v>
      </c>
      <c r="C2" s="4" t="s">
        <v>175</v>
      </c>
      <c r="D2" s="4" t="s">
        <v>176</v>
      </c>
      <c r="E2" s="4" t="s">
        <v>177</v>
      </c>
      <c r="F2" s="4" t="s">
        <v>188</v>
      </c>
      <c r="H2" s="1" t="s">
        <v>179</v>
      </c>
      <c r="I2" s="1" t="s">
        <v>172</v>
      </c>
      <c r="K2" s="1" t="s">
        <v>197</v>
      </c>
    </row>
    <row r="3" spans="1:11" x14ac:dyDescent="0.15">
      <c r="A3" s="21"/>
      <c r="B3" s="22">
        <v>1</v>
      </c>
      <c r="C3" s="21">
        <v>45210</v>
      </c>
      <c r="D3" s="21">
        <v>15203</v>
      </c>
      <c r="E3" s="21">
        <v>25630</v>
      </c>
      <c r="F3" s="21">
        <f>SUM(C3:E3)</f>
        <v>86043</v>
      </c>
      <c r="G3" s="21"/>
      <c r="H3" s="21" t="str">
        <f>VLOOKUP(B3,'liste des resprésentants'!$A$3:$D$91,2,FALSE)</f>
        <v>Laborde</v>
      </c>
      <c r="I3" s="21">
        <f>VLOOKUP(B3,'liste des resprésentants'!$A$3:$D$91,4,FALSE)</f>
        <v>1</v>
      </c>
      <c r="K3" s="1">
        <f>IF(F3&gt;=$C$110,ROUNDUP((F3*0.03),0),"PAS DE PRIME")</f>
        <v>2582</v>
      </c>
    </row>
    <row r="4" spans="1:11" x14ac:dyDescent="0.15">
      <c r="A4" s="21"/>
      <c r="B4" s="22">
        <v>2</v>
      </c>
      <c r="C4" s="21">
        <v>25630</v>
      </c>
      <c r="D4" s="21">
        <v>15632</v>
      </c>
      <c r="E4" s="21">
        <v>15203</v>
      </c>
      <c r="F4" s="21">
        <f t="shared" ref="F4:F67" si="0">SUM(C4:E4)</f>
        <v>56465</v>
      </c>
      <c r="G4" s="21"/>
      <c r="H4" s="21" t="str">
        <f>VLOOKUP(B4,'liste des resprésentants'!$A$3:$D$91,2,FALSE)</f>
        <v>Bossut</v>
      </c>
      <c r="I4" s="21">
        <f>VLOOKUP(B4,'liste des resprésentants'!$A$3:$D$91,4,FALSE)</f>
        <v>1</v>
      </c>
      <c r="K4" s="1" t="str">
        <f t="shared" ref="K4:K67" si="1">IF(F4&gt;=$C$110,ROUNDUP((F4*0.03),0),"PAS DE PRIME")</f>
        <v>PAS DE PRIME</v>
      </c>
    </row>
    <row r="5" spans="1:11" x14ac:dyDescent="0.15">
      <c r="A5" s="21"/>
      <c r="B5" s="22">
        <v>12</v>
      </c>
      <c r="C5" s="21">
        <v>25630</v>
      </c>
      <c r="D5" s="21">
        <v>45630</v>
      </c>
      <c r="E5" s="21">
        <v>15632</v>
      </c>
      <c r="F5" s="21">
        <f t="shared" si="0"/>
        <v>86892</v>
      </c>
      <c r="G5" s="21"/>
      <c r="H5" s="21" t="str">
        <f>VLOOKUP(B5,'liste des resprésentants'!$A$3:$D$91,2,FALSE)</f>
        <v>Demeyère</v>
      </c>
      <c r="I5" s="21">
        <f>VLOOKUP(B5,'liste des resprésentants'!$A$3:$D$91,4,FALSE)</f>
        <v>1</v>
      </c>
      <c r="K5" s="1">
        <f t="shared" si="1"/>
        <v>2607</v>
      </c>
    </row>
    <row r="6" spans="1:11" x14ac:dyDescent="0.15">
      <c r="A6" s="21"/>
      <c r="B6" s="22">
        <v>16</v>
      </c>
      <c r="C6" s="21">
        <v>15203</v>
      </c>
      <c r="D6" s="21">
        <v>12500</v>
      </c>
      <c r="E6" s="21">
        <v>45630</v>
      </c>
      <c r="F6" s="21">
        <f t="shared" si="0"/>
        <v>73333</v>
      </c>
      <c r="G6" s="21"/>
      <c r="H6" s="21" t="str">
        <f>VLOOKUP(B6,'liste des resprésentants'!$A$3:$D$91,2,FALSE)</f>
        <v>Bouchetou</v>
      </c>
      <c r="I6" s="21">
        <f>VLOOKUP(B6,'liste des resprésentants'!$A$3:$D$91,4,FALSE)</f>
        <v>1</v>
      </c>
      <c r="K6" s="1" t="str">
        <f t="shared" si="1"/>
        <v>PAS DE PRIME</v>
      </c>
    </row>
    <row r="7" spans="1:11" x14ac:dyDescent="0.15">
      <c r="A7" s="21"/>
      <c r="B7" s="23">
        <v>19</v>
      </c>
      <c r="C7" s="21">
        <v>15632</v>
      </c>
      <c r="D7" s="21">
        <v>14520</v>
      </c>
      <c r="E7" s="21">
        <v>12500</v>
      </c>
      <c r="F7" s="21">
        <f t="shared" si="0"/>
        <v>42652</v>
      </c>
      <c r="G7" s="21"/>
      <c r="H7" s="21" t="str">
        <f>VLOOKUP(B7,'liste des resprésentants'!$A$3:$D$91,2,FALSE)</f>
        <v>AZAOUAGH</v>
      </c>
      <c r="I7" s="21">
        <f>VLOOKUP(B7,'liste des resprésentants'!$A$3:$D$91,4,FALSE)</f>
        <v>1</v>
      </c>
      <c r="K7" s="1" t="str">
        <f t="shared" si="1"/>
        <v>PAS DE PRIME</v>
      </c>
    </row>
    <row r="8" spans="1:11" x14ac:dyDescent="0.15">
      <c r="A8" s="21"/>
      <c r="B8" s="23">
        <v>25</v>
      </c>
      <c r="C8" s="21">
        <v>45630</v>
      </c>
      <c r="D8" s="21">
        <v>23524</v>
      </c>
      <c r="E8" s="21">
        <v>14520</v>
      </c>
      <c r="F8" s="21">
        <f t="shared" si="0"/>
        <v>83674</v>
      </c>
      <c r="G8" s="21"/>
      <c r="H8" s="21" t="str">
        <f>VLOOKUP(B8,'liste des resprésentants'!$A$3:$D$91,2,FALSE)</f>
        <v>DESMARETZ</v>
      </c>
      <c r="I8" s="21">
        <f>VLOOKUP(B8,'liste des resprésentants'!$A$3:$D$91,4,FALSE)</f>
        <v>1</v>
      </c>
      <c r="K8" s="1">
        <f t="shared" si="1"/>
        <v>2511</v>
      </c>
    </row>
    <row r="9" spans="1:11" x14ac:dyDescent="0.15">
      <c r="A9" s="21"/>
      <c r="B9" s="23">
        <v>26</v>
      </c>
      <c r="C9" s="21">
        <v>12500</v>
      </c>
      <c r="D9" s="21">
        <v>26351</v>
      </c>
      <c r="E9" s="21">
        <v>25630</v>
      </c>
      <c r="F9" s="21">
        <f t="shared" si="0"/>
        <v>64481</v>
      </c>
      <c r="G9" s="21"/>
      <c r="H9" s="21" t="str">
        <f>VLOOKUP(B9,'liste des resprésentants'!$A$3:$D$91,2,FALSE)</f>
        <v>DESSAINT</v>
      </c>
      <c r="I9" s="21">
        <f>VLOOKUP(B9,'liste des resprésentants'!$A$3:$D$91,4,FALSE)</f>
        <v>1</v>
      </c>
      <c r="K9" s="1" t="str">
        <f t="shared" si="1"/>
        <v>PAS DE PRIME</v>
      </c>
    </row>
    <row r="10" spans="1:11" x14ac:dyDescent="0.15">
      <c r="A10" s="21"/>
      <c r="B10" s="23">
        <v>27</v>
      </c>
      <c r="C10" s="21">
        <v>14520</v>
      </c>
      <c r="D10" s="21">
        <v>25630</v>
      </c>
      <c r="E10" s="21">
        <v>45632</v>
      </c>
      <c r="F10" s="21">
        <f t="shared" si="0"/>
        <v>85782</v>
      </c>
      <c r="G10" s="21"/>
      <c r="H10" s="21" t="str">
        <f>VLOOKUP(B10,'liste des resprésentants'!$A$3:$D$91,2,FALSE)</f>
        <v>DIOUANI</v>
      </c>
      <c r="I10" s="21">
        <f>VLOOKUP(B10,'liste des resprésentants'!$A$3:$D$91,4,FALSE)</f>
        <v>1</v>
      </c>
      <c r="K10" s="1">
        <f t="shared" si="1"/>
        <v>2574</v>
      </c>
    </row>
    <row r="11" spans="1:11" x14ac:dyDescent="0.15">
      <c r="A11" s="21"/>
      <c r="B11" s="23">
        <v>40</v>
      </c>
      <c r="C11" s="21">
        <v>25630</v>
      </c>
      <c r="D11" s="21">
        <v>32140</v>
      </c>
      <c r="E11" s="21">
        <v>25630</v>
      </c>
      <c r="F11" s="21">
        <f t="shared" si="0"/>
        <v>83400</v>
      </c>
      <c r="G11" s="21"/>
      <c r="H11" s="21" t="str">
        <f>VLOOKUP(B11,'liste des resprésentants'!$A$3:$D$91,2,FALSE)</f>
        <v>VERHAEGHE</v>
      </c>
      <c r="I11" s="21">
        <f>VLOOKUP(B11,'liste des resprésentants'!$A$3:$D$91,4,FALSE)</f>
        <v>1</v>
      </c>
      <c r="K11" s="1">
        <f t="shared" si="1"/>
        <v>2502</v>
      </c>
    </row>
    <row r="12" spans="1:11" x14ac:dyDescent="0.15">
      <c r="A12" s="21"/>
      <c r="B12" s="23">
        <v>43</v>
      </c>
      <c r="C12" s="21">
        <v>45632</v>
      </c>
      <c r="D12" s="21">
        <v>45630</v>
      </c>
      <c r="E12" s="21">
        <v>25630</v>
      </c>
      <c r="F12" s="21">
        <f t="shared" si="0"/>
        <v>116892</v>
      </c>
      <c r="G12" s="21"/>
      <c r="H12" s="21" t="str">
        <f>VLOOKUP(B12,'liste des resprésentants'!$A$3:$D$91,2,FALSE)</f>
        <v>BRASSART</v>
      </c>
      <c r="I12" s="21">
        <f>VLOOKUP(B12,'liste des resprésentants'!$A$3:$D$91,4,FALSE)</f>
        <v>1</v>
      </c>
      <c r="K12" s="1">
        <f t="shared" si="1"/>
        <v>3507</v>
      </c>
    </row>
    <row r="13" spans="1:11" x14ac:dyDescent="0.15">
      <c r="A13" s="21"/>
      <c r="B13" s="23">
        <v>47</v>
      </c>
      <c r="C13" s="21">
        <v>23510</v>
      </c>
      <c r="D13" s="21">
        <v>12500</v>
      </c>
      <c r="E13" s="21">
        <v>15203</v>
      </c>
      <c r="F13" s="21">
        <f t="shared" si="0"/>
        <v>51213</v>
      </c>
      <c r="G13" s="21"/>
      <c r="H13" s="21" t="str">
        <f>VLOOKUP(B13,'liste des resprésentants'!$A$3:$D$91,2,FALSE)</f>
        <v>DE SOUSSA MONTEREIRO</v>
      </c>
      <c r="I13" s="21">
        <f>VLOOKUP(B13,'liste des resprésentants'!$A$3:$D$91,4,FALSE)</f>
        <v>1</v>
      </c>
      <c r="K13" s="1" t="str">
        <f t="shared" si="1"/>
        <v>PAS DE PRIME</v>
      </c>
    </row>
    <row r="14" spans="1:11" x14ac:dyDescent="0.15">
      <c r="A14" s="21"/>
      <c r="B14" s="23">
        <v>50</v>
      </c>
      <c r="C14" s="21">
        <v>23524</v>
      </c>
      <c r="D14" s="21">
        <v>14520</v>
      </c>
      <c r="E14" s="21">
        <v>15632</v>
      </c>
      <c r="F14" s="21">
        <f t="shared" si="0"/>
        <v>53676</v>
      </c>
      <c r="G14" s="21"/>
      <c r="H14" s="21" t="str">
        <f>VLOOKUP(B14,'liste des resprésentants'!$A$3:$D$91,2,FALSE)</f>
        <v>EL MARKAI</v>
      </c>
      <c r="I14" s="21">
        <f>VLOOKUP(B14,'liste des resprésentants'!$A$3:$D$91,4,FALSE)</f>
        <v>1</v>
      </c>
      <c r="K14" s="1" t="str">
        <f t="shared" si="1"/>
        <v>PAS DE PRIME</v>
      </c>
    </row>
    <row r="15" spans="1:11" x14ac:dyDescent="0.15">
      <c r="A15" s="21"/>
      <c r="B15" s="23">
        <v>51</v>
      </c>
      <c r="C15" s="21">
        <v>26351</v>
      </c>
      <c r="D15" s="21">
        <v>23524</v>
      </c>
      <c r="E15" s="21">
        <v>45630</v>
      </c>
      <c r="F15" s="21">
        <f t="shared" si="0"/>
        <v>95505</v>
      </c>
      <c r="G15" s="21"/>
      <c r="H15" s="21" t="str">
        <f>VLOOKUP(B15,'liste des resprésentants'!$A$3:$D$91,2,FALSE)</f>
        <v>FLORENT</v>
      </c>
      <c r="I15" s="21">
        <f>VLOOKUP(B15,'liste des resprésentants'!$A$3:$D$91,4,FALSE)</f>
        <v>1</v>
      </c>
      <c r="K15" s="1">
        <f t="shared" si="1"/>
        <v>2866</v>
      </c>
    </row>
    <row r="16" spans="1:11" x14ac:dyDescent="0.15">
      <c r="A16" s="21"/>
      <c r="B16" s="23">
        <v>55</v>
      </c>
      <c r="C16" s="21">
        <v>25630</v>
      </c>
      <c r="D16" s="21">
        <v>36510</v>
      </c>
      <c r="E16" s="21">
        <v>12500</v>
      </c>
      <c r="F16" s="21">
        <f t="shared" si="0"/>
        <v>74640</v>
      </c>
      <c r="G16" s="21"/>
      <c r="H16" s="21" t="str">
        <f>VLOOKUP(B16,'liste des resprésentants'!$A$3:$D$91,2,FALSE)</f>
        <v>LEMAIRE</v>
      </c>
      <c r="I16" s="21">
        <f>VLOOKUP(B16,'liste des resprésentants'!$A$3:$D$91,4,FALSE)</f>
        <v>1</v>
      </c>
      <c r="K16" s="1">
        <f t="shared" si="1"/>
        <v>2240</v>
      </c>
    </row>
    <row r="17" spans="1:11" x14ac:dyDescent="0.15">
      <c r="A17" s="21"/>
      <c r="B17" s="23">
        <v>56</v>
      </c>
      <c r="C17" s="21">
        <v>32140</v>
      </c>
      <c r="D17" s="21">
        <v>24520</v>
      </c>
      <c r="E17" s="21">
        <v>14520</v>
      </c>
      <c r="F17" s="21">
        <f t="shared" si="0"/>
        <v>71180</v>
      </c>
      <c r="G17" s="21"/>
      <c r="H17" s="21" t="str">
        <f>VLOOKUP(B17,'liste des resprésentants'!$A$3:$D$91,2,FALSE)</f>
        <v>LORTHIOS</v>
      </c>
      <c r="I17" s="21">
        <f>VLOOKUP(B17,'liste des resprésentants'!$A$3:$D$91,4,FALSE)</f>
        <v>1</v>
      </c>
      <c r="K17" s="1" t="str">
        <f t="shared" si="1"/>
        <v>PAS DE PRIME</v>
      </c>
    </row>
    <row r="18" spans="1:11" x14ac:dyDescent="0.15">
      <c r="A18" s="21"/>
      <c r="B18" s="23">
        <v>66</v>
      </c>
      <c r="C18" s="21">
        <v>45630</v>
      </c>
      <c r="D18" s="21">
        <v>45210</v>
      </c>
      <c r="E18" s="21">
        <v>25630</v>
      </c>
      <c r="F18" s="21">
        <f t="shared" si="0"/>
        <v>116470</v>
      </c>
      <c r="G18" s="21"/>
      <c r="H18" s="21" t="str">
        <f>VLOOKUP(B18,'liste des resprésentants'!$A$3:$D$91,2,FALSE)</f>
        <v>VINNER</v>
      </c>
      <c r="I18" s="21">
        <f>VLOOKUP(B18,'liste des resprésentants'!$A$3:$D$91,4,FALSE)</f>
        <v>1</v>
      </c>
      <c r="K18" s="1">
        <f t="shared" si="1"/>
        <v>3495</v>
      </c>
    </row>
    <row r="19" spans="1:11" x14ac:dyDescent="0.15">
      <c r="A19" s="21"/>
      <c r="B19" s="23">
        <v>69</v>
      </c>
      <c r="C19" s="21">
        <v>12500</v>
      </c>
      <c r="D19" s="21">
        <v>15203</v>
      </c>
      <c r="E19" s="21">
        <v>45632</v>
      </c>
      <c r="F19" s="21">
        <f t="shared" si="0"/>
        <v>73335</v>
      </c>
      <c r="G19" s="21"/>
      <c r="H19" s="21" t="str">
        <f>VLOOKUP(B19,'liste des resprésentants'!$A$3:$D$91,2,FALSE)</f>
        <v xml:space="preserve">COUSIN </v>
      </c>
      <c r="I19" s="21">
        <f>VLOOKUP(B19,'liste des resprésentants'!$A$3:$D$91,4,FALSE)</f>
        <v>1</v>
      </c>
      <c r="K19" s="1" t="str">
        <f t="shared" si="1"/>
        <v>PAS DE PRIME</v>
      </c>
    </row>
    <row r="20" spans="1:11" x14ac:dyDescent="0.15">
      <c r="A20" s="21"/>
      <c r="B20" s="23">
        <v>73</v>
      </c>
      <c r="C20" s="21">
        <v>14520</v>
      </c>
      <c r="D20" s="21">
        <v>15632</v>
      </c>
      <c r="E20" s="21">
        <v>23510</v>
      </c>
      <c r="F20" s="21">
        <f t="shared" si="0"/>
        <v>53662</v>
      </c>
      <c r="G20" s="21"/>
      <c r="H20" s="21" t="str">
        <f>VLOOKUP(B20,'liste des resprésentants'!$A$3:$D$91,2,FALSE)</f>
        <v>GUIDEZ</v>
      </c>
      <c r="I20" s="21">
        <f>VLOOKUP(B20,'liste des resprésentants'!$A$3:$D$91,4,FALSE)</f>
        <v>1</v>
      </c>
      <c r="K20" s="1" t="str">
        <f t="shared" si="1"/>
        <v>PAS DE PRIME</v>
      </c>
    </row>
    <row r="21" spans="1:11" x14ac:dyDescent="0.15">
      <c r="A21" s="21"/>
      <c r="B21" s="23">
        <v>75</v>
      </c>
      <c r="C21" s="21">
        <v>23524</v>
      </c>
      <c r="D21" s="21">
        <v>45630</v>
      </c>
      <c r="E21" s="21">
        <v>23524</v>
      </c>
      <c r="F21" s="21">
        <f t="shared" si="0"/>
        <v>92678</v>
      </c>
      <c r="G21" s="21"/>
      <c r="H21" s="21" t="str">
        <f>VLOOKUP(B21,'liste des resprésentants'!$A$3:$D$91,2,FALSE)</f>
        <v>HOUZELLE</v>
      </c>
      <c r="I21" s="21">
        <f>VLOOKUP(B21,'liste des resprésentants'!$A$3:$D$91,4,FALSE)</f>
        <v>1</v>
      </c>
      <c r="K21" s="1">
        <f t="shared" si="1"/>
        <v>2781</v>
      </c>
    </row>
    <row r="22" spans="1:11" x14ac:dyDescent="0.15">
      <c r="A22" s="21"/>
      <c r="B22" s="23">
        <v>76</v>
      </c>
      <c r="C22" s="21">
        <v>26351</v>
      </c>
      <c r="D22" s="21">
        <v>12500</v>
      </c>
      <c r="E22" s="21">
        <v>26351</v>
      </c>
      <c r="F22" s="21">
        <f t="shared" si="0"/>
        <v>65202</v>
      </c>
      <c r="G22" s="21"/>
      <c r="H22" s="21" t="str">
        <f>VLOOKUP(B22,'liste des resprésentants'!$A$3:$D$91,2,FALSE)</f>
        <v xml:space="preserve">LECLERCQ </v>
      </c>
      <c r="I22" s="21">
        <f>VLOOKUP(B22,'liste des resprésentants'!$A$3:$D$91,4,FALSE)</f>
        <v>1</v>
      </c>
      <c r="K22" s="1" t="str">
        <f t="shared" si="1"/>
        <v>PAS DE PRIME</v>
      </c>
    </row>
    <row r="23" spans="1:11" x14ac:dyDescent="0.15">
      <c r="A23" s="21"/>
      <c r="B23" s="23">
        <v>82</v>
      </c>
      <c r="C23" s="21">
        <v>25630</v>
      </c>
      <c r="D23" s="21">
        <v>14520</v>
      </c>
      <c r="E23" s="21">
        <v>25630</v>
      </c>
      <c r="F23" s="21">
        <f t="shared" si="0"/>
        <v>65780</v>
      </c>
      <c r="G23" s="21"/>
      <c r="H23" s="21" t="str">
        <f>VLOOKUP(B23,'liste des resprésentants'!$A$3:$D$91,2,FALSE)</f>
        <v xml:space="preserve">QUEVAL </v>
      </c>
      <c r="I23" s="21">
        <f>VLOOKUP(B23,'liste des resprésentants'!$A$3:$D$91,4,FALSE)</f>
        <v>1</v>
      </c>
      <c r="K23" s="1" t="str">
        <f t="shared" si="1"/>
        <v>PAS DE PRIME</v>
      </c>
    </row>
    <row r="24" spans="1:11" x14ac:dyDescent="0.15">
      <c r="A24" s="21"/>
      <c r="B24" s="23">
        <v>83</v>
      </c>
      <c r="C24" s="21">
        <v>32140</v>
      </c>
      <c r="D24" s="21">
        <v>23524</v>
      </c>
      <c r="E24" s="21">
        <v>32140</v>
      </c>
      <c r="F24" s="21">
        <f t="shared" si="0"/>
        <v>87804</v>
      </c>
      <c r="G24" s="21"/>
      <c r="H24" s="21" t="str">
        <f>VLOOKUP(B24,'liste des resprésentants'!$A$3:$D$91,2,FALSE)</f>
        <v xml:space="preserve">ROËLANDT </v>
      </c>
      <c r="I24" s="21">
        <f>VLOOKUP(B24,'liste des resprésentants'!$A$3:$D$91,4,FALSE)</f>
        <v>1</v>
      </c>
      <c r="K24" s="1">
        <f t="shared" si="1"/>
        <v>2635</v>
      </c>
    </row>
    <row r="25" spans="1:11" ht="18" x14ac:dyDescent="0.2">
      <c r="A25" s="26" t="s">
        <v>180</v>
      </c>
      <c r="B25" s="32"/>
      <c r="C25" s="26">
        <f>SUBTOTAL(9,C3:C24)</f>
        <v>582667</v>
      </c>
      <c r="D25" s="26">
        <f t="shared" ref="D25:E25" si="2">SUBTOTAL(9,D3:D24)</f>
        <v>540553</v>
      </c>
      <c r="E25" s="26">
        <f t="shared" si="2"/>
        <v>557539</v>
      </c>
      <c r="F25" s="33"/>
      <c r="G25" s="33"/>
      <c r="H25" s="33"/>
      <c r="I25" s="33"/>
    </row>
    <row r="26" spans="1:11" ht="18" x14ac:dyDescent="0.2">
      <c r="A26" s="29" t="s">
        <v>187</v>
      </c>
      <c r="B26" s="34"/>
      <c r="C26" s="29">
        <f>SUBTOTAL(9,C3:E24)</f>
        <v>1680759</v>
      </c>
      <c r="D26" s="29"/>
      <c r="E26" s="29"/>
      <c r="F26" s="35"/>
      <c r="G26" s="35"/>
      <c r="H26" s="35"/>
      <c r="I26" s="35"/>
    </row>
    <row r="27" spans="1:11" x14ac:dyDescent="0.15">
      <c r="B27" s="3"/>
      <c r="F27" s="21"/>
    </row>
    <row r="28" spans="1:11" x14ac:dyDescent="0.15">
      <c r="A28" s="21"/>
      <c r="B28" s="22">
        <v>3</v>
      </c>
      <c r="C28" s="21">
        <v>25630</v>
      </c>
      <c r="D28" s="21">
        <v>25630</v>
      </c>
      <c r="E28" s="21">
        <v>32140</v>
      </c>
      <c r="F28" s="21">
        <f t="shared" si="0"/>
        <v>83400</v>
      </c>
      <c r="G28" s="21"/>
      <c r="H28" s="21" t="str">
        <f>VLOOKUP(B28,'liste des resprésentants'!$A$3:$D$91,2,FALSE)</f>
        <v>Emprun</v>
      </c>
      <c r="I28" s="21">
        <f>VLOOKUP(B28,'liste des resprésentants'!$A$3:$D$91,4,FALSE)</f>
        <v>2</v>
      </c>
      <c r="K28" s="1">
        <f t="shared" si="1"/>
        <v>2502</v>
      </c>
    </row>
    <row r="29" spans="1:11" x14ac:dyDescent="0.15">
      <c r="A29" s="21"/>
      <c r="B29" s="22">
        <v>6</v>
      </c>
      <c r="C29" s="21">
        <v>32140</v>
      </c>
      <c r="D29" s="21">
        <v>32140</v>
      </c>
      <c r="E29" s="21">
        <v>12890</v>
      </c>
      <c r="F29" s="21">
        <f t="shared" si="0"/>
        <v>77170</v>
      </c>
      <c r="G29" s="21"/>
      <c r="H29" s="21" t="str">
        <f>VLOOKUP(B29,'liste des resprésentants'!$A$3:$D$91,2,FALSE)</f>
        <v>Dussueil</v>
      </c>
      <c r="I29" s="21">
        <f>VLOOKUP(B29,'liste des resprésentants'!$A$3:$D$91,4,FALSE)</f>
        <v>2</v>
      </c>
      <c r="K29" s="1">
        <f t="shared" si="1"/>
        <v>2316</v>
      </c>
    </row>
    <row r="30" spans="1:11" x14ac:dyDescent="0.15">
      <c r="A30" s="21"/>
      <c r="B30" s="22">
        <v>11</v>
      </c>
      <c r="C30" s="21">
        <v>12890</v>
      </c>
      <c r="D30" s="21">
        <v>23510</v>
      </c>
      <c r="E30" s="21">
        <v>13789</v>
      </c>
      <c r="F30" s="21">
        <f t="shared" si="0"/>
        <v>50189</v>
      </c>
      <c r="G30" s="21"/>
      <c r="H30" s="21" t="str">
        <f>VLOOKUP(B30,'liste des resprésentants'!$A$3:$D$91,2,FALSE)</f>
        <v>Carpentier</v>
      </c>
      <c r="I30" s="21">
        <f>VLOOKUP(B30,'liste des resprésentants'!$A$3:$D$91,4,FALSE)</f>
        <v>2</v>
      </c>
      <c r="K30" s="1" t="str">
        <f t="shared" si="1"/>
        <v>PAS DE PRIME</v>
      </c>
    </row>
    <row r="31" spans="1:11" x14ac:dyDescent="0.15">
      <c r="A31" s="21"/>
      <c r="B31" s="23">
        <v>17</v>
      </c>
      <c r="C31" s="21">
        <v>13789</v>
      </c>
      <c r="D31" s="21">
        <v>23524</v>
      </c>
      <c r="E31" s="21">
        <v>31792</v>
      </c>
      <c r="F31" s="21">
        <f t="shared" si="0"/>
        <v>69105</v>
      </c>
      <c r="G31" s="21"/>
      <c r="H31" s="21" t="str">
        <f>VLOOKUP(B31,'liste des resprésentants'!$A$3:$D$91,2,FALSE)</f>
        <v>Cazassus</v>
      </c>
      <c r="I31" s="21">
        <f>VLOOKUP(B31,'liste des resprésentants'!$A$3:$D$91,4,FALSE)</f>
        <v>2</v>
      </c>
      <c r="K31" s="1" t="str">
        <f t="shared" si="1"/>
        <v>PAS DE PRIME</v>
      </c>
    </row>
    <row r="32" spans="1:11" x14ac:dyDescent="0.15">
      <c r="A32" s="21"/>
      <c r="B32" s="23">
        <v>20</v>
      </c>
      <c r="C32" s="21">
        <v>31792</v>
      </c>
      <c r="D32" s="21">
        <v>26351</v>
      </c>
      <c r="E32" s="21">
        <v>24130</v>
      </c>
      <c r="F32" s="21">
        <f t="shared" si="0"/>
        <v>82273</v>
      </c>
      <c r="G32" s="21"/>
      <c r="H32" s="21" t="str">
        <f>VLOOKUP(B32,'liste des resprésentants'!$A$3:$D$91,2,FALSE)</f>
        <v>CANONNE</v>
      </c>
      <c r="I32" s="21">
        <f>VLOOKUP(B32,'liste des resprésentants'!$A$3:$D$91,4,FALSE)</f>
        <v>2</v>
      </c>
      <c r="K32" s="1">
        <f t="shared" si="1"/>
        <v>2469</v>
      </c>
    </row>
    <row r="33" spans="1:11" x14ac:dyDescent="0.15">
      <c r="A33" s="21"/>
      <c r="B33" s="23">
        <v>23</v>
      </c>
      <c r="C33" s="21">
        <v>23510</v>
      </c>
      <c r="D33" s="21">
        <v>25630</v>
      </c>
      <c r="E33" s="21">
        <v>25010</v>
      </c>
      <c r="F33" s="21">
        <f t="shared" si="0"/>
        <v>74150</v>
      </c>
      <c r="G33" s="21"/>
      <c r="H33" s="21" t="str">
        <f>VLOOKUP(B33,'liste des resprésentants'!$A$3:$D$91,2,FALSE)</f>
        <v>DANNEELS</v>
      </c>
      <c r="I33" s="21">
        <f>VLOOKUP(B33,'liste des resprésentants'!$A$3:$D$91,4,FALSE)</f>
        <v>2</v>
      </c>
      <c r="K33" s="1">
        <f t="shared" si="1"/>
        <v>2225</v>
      </c>
    </row>
    <row r="34" spans="1:11" x14ac:dyDescent="0.15">
      <c r="A34" s="21"/>
      <c r="B34" s="23">
        <v>24</v>
      </c>
      <c r="C34" s="21">
        <v>9820</v>
      </c>
      <c r="D34" s="21">
        <v>32140</v>
      </c>
      <c r="E34" s="21">
        <v>8765</v>
      </c>
      <c r="F34" s="21">
        <f t="shared" si="0"/>
        <v>50725</v>
      </c>
      <c r="G34" s="21"/>
      <c r="H34" s="21" t="str">
        <f>VLOOKUP(B34,'liste des resprésentants'!$A$3:$D$91,2,FALSE)</f>
        <v>DEROUSSEAUX</v>
      </c>
      <c r="I34" s="21">
        <f>VLOOKUP(B34,'liste des resprésentants'!$A$3:$D$91,4,FALSE)</f>
        <v>2</v>
      </c>
      <c r="K34" s="1" t="str">
        <f t="shared" si="1"/>
        <v>PAS DE PRIME</v>
      </c>
    </row>
    <row r="35" spans="1:11" x14ac:dyDescent="0.15">
      <c r="A35" s="21"/>
      <c r="B35" s="23">
        <v>28</v>
      </c>
      <c r="C35" s="21">
        <v>8365</v>
      </c>
      <c r="D35" s="21">
        <v>25630</v>
      </c>
      <c r="E35" s="21">
        <v>45210</v>
      </c>
      <c r="F35" s="21">
        <f t="shared" si="0"/>
        <v>79205</v>
      </c>
      <c r="G35" s="21"/>
      <c r="H35" s="21" t="str">
        <f>VLOOKUP(B35,'liste des resprésentants'!$A$3:$D$91,2,FALSE)</f>
        <v>FAVIER</v>
      </c>
      <c r="I35" s="21">
        <f>VLOOKUP(B35,'liste des resprésentants'!$A$3:$D$91,4,FALSE)</f>
        <v>2</v>
      </c>
      <c r="K35" s="1">
        <f t="shared" si="1"/>
        <v>2377</v>
      </c>
    </row>
    <row r="36" spans="1:11" x14ac:dyDescent="0.15">
      <c r="A36" s="21"/>
      <c r="B36" s="23">
        <v>29</v>
      </c>
      <c r="C36" s="21">
        <v>14589</v>
      </c>
      <c r="D36" s="21">
        <v>25630</v>
      </c>
      <c r="E36" s="21">
        <v>25630</v>
      </c>
      <c r="F36" s="21">
        <f t="shared" si="0"/>
        <v>65849</v>
      </c>
      <c r="G36" s="21"/>
      <c r="H36" s="21" t="str">
        <f>VLOOKUP(B36,'liste des resprésentants'!$A$3:$D$91,2,FALSE)</f>
        <v>FRUCHART</v>
      </c>
      <c r="I36" s="21">
        <f>VLOOKUP(B36,'liste des resprésentants'!$A$3:$D$91,4,FALSE)</f>
        <v>2</v>
      </c>
      <c r="K36" s="1" t="str">
        <f t="shared" si="1"/>
        <v>PAS DE PRIME</v>
      </c>
    </row>
    <row r="37" spans="1:11" x14ac:dyDescent="0.15">
      <c r="A37" s="21"/>
      <c r="B37" s="23">
        <v>30</v>
      </c>
      <c r="C37" s="21">
        <v>15870</v>
      </c>
      <c r="D37" s="21">
        <v>15203</v>
      </c>
      <c r="E37" s="21">
        <v>25630</v>
      </c>
      <c r="F37" s="21">
        <f t="shared" si="0"/>
        <v>56703</v>
      </c>
      <c r="G37" s="21"/>
      <c r="H37" s="21" t="str">
        <f>VLOOKUP(B37,'liste des resprésentants'!$A$3:$D$91,2,FALSE)</f>
        <v>GELLOT</v>
      </c>
      <c r="I37" s="21">
        <f>VLOOKUP(B37,'liste des resprésentants'!$A$3:$D$91,4,FALSE)</f>
        <v>2</v>
      </c>
      <c r="K37" s="1" t="str">
        <f t="shared" si="1"/>
        <v>PAS DE PRIME</v>
      </c>
    </row>
    <row r="38" spans="1:11" x14ac:dyDescent="0.15">
      <c r="A38" s="21"/>
      <c r="B38" s="23">
        <v>35</v>
      </c>
      <c r="C38" s="21">
        <v>23524</v>
      </c>
      <c r="D38" s="21">
        <v>15632</v>
      </c>
      <c r="E38" s="21">
        <v>15203</v>
      </c>
      <c r="F38" s="21">
        <f t="shared" si="0"/>
        <v>54359</v>
      </c>
      <c r="G38" s="21"/>
      <c r="H38" s="21" t="str">
        <f>VLOOKUP(B38,'liste des resprésentants'!$A$3:$D$91,2,FALSE)</f>
        <v>QUENU</v>
      </c>
      <c r="I38" s="21">
        <f>VLOOKUP(B38,'liste des resprésentants'!$A$3:$D$91,4,FALSE)</f>
        <v>2</v>
      </c>
      <c r="K38" s="1" t="str">
        <f t="shared" si="1"/>
        <v>PAS DE PRIME</v>
      </c>
    </row>
    <row r="39" spans="1:11" x14ac:dyDescent="0.15">
      <c r="A39" s="21"/>
      <c r="B39" s="23">
        <v>37</v>
      </c>
      <c r="C39" s="21">
        <v>26351</v>
      </c>
      <c r="D39" s="21">
        <v>45630</v>
      </c>
      <c r="E39" s="21">
        <v>15632</v>
      </c>
      <c r="F39" s="21">
        <f t="shared" si="0"/>
        <v>87613</v>
      </c>
      <c r="G39" s="21"/>
      <c r="H39" s="21" t="str">
        <f>VLOOKUP(B39,'liste des resprésentants'!$A$3:$D$91,2,FALSE)</f>
        <v>TOLMAN</v>
      </c>
      <c r="I39" s="21">
        <f>VLOOKUP(B39,'liste des resprésentants'!$A$3:$D$91,4,FALSE)</f>
        <v>2</v>
      </c>
      <c r="K39" s="1">
        <f t="shared" si="1"/>
        <v>2629</v>
      </c>
    </row>
    <row r="40" spans="1:11" x14ac:dyDescent="0.15">
      <c r="A40" s="21"/>
      <c r="B40" s="23">
        <v>41</v>
      </c>
      <c r="C40" s="21">
        <v>25630</v>
      </c>
      <c r="D40" s="21">
        <v>12500</v>
      </c>
      <c r="E40" s="21">
        <v>45630</v>
      </c>
      <c r="F40" s="21">
        <f t="shared" si="0"/>
        <v>83760</v>
      </c>
      <c r="G40" s="21"/>
      <c r="H40" s="21" t="str">
        <f>VLOOKUP(B40,'liste des resprésentants'!$A$3:$D$91,2,FALSE)</f>
        <v>BELLA</v>
      </c>
      <c r="I40" s="21">
        <f>VLOOKUP(B40,'liste des resprésentants'!$A$3:$D$91,4,FALSE)</f>
        <v>2</v>
      </c>
      <c r="K40" s="1">
        <f t="shared" si="1"/>
        <v>2513</v>
      </c>
    </row>
    <row r="41" spans="1:11" x14ac:dyDescent="0.15">
      <c r="A41" s="21"/>
      <c r="B41" s="23">
        <v>42</v>
      </c>
      <c r="C41" s="21">
        <v>32140</v>
      </c>
      <c r="D41" s="21">
        <v>14520</v>
      </c>
      <c r="E41" s="21">
        <v>12500</v>
      </c>
      <c r="F41" s="21">
        <f t="shared" si="0"/>
        <v>59160</v>
      </c>
      <c r="G41" s="21"/>
      <c r="H41" s="21" t="str">
        <f>VLOOKUP(B41,'liste des resprésentants'!$A$3:$D$91,2,FALSE)</f>
        <v>BOUROUGGA</v>
      </c>
      <c r="I41" s="21">
        <f>VLOOKUP(B41,'liste des resprésentants'!$A$3:$D$91,4,FALSE)</f>
        <v>2</v>
      </c>
      <c r="K41" s="1" t="str">
        <f t="shared" si="1"/>
        <v>PAS DE PRIME</v>
      </c>
    </row>
    <row r="42" spans="1:11" x14ac:dyDescent="0.15">
      <c r="A42" s="21"/>
      <c r="B42" s="23">
        <v>48</v>
      </c>
      <c r="C42" s="21">
        <v>25630</v>
      </c>
      <c r="D42" s="21">
        <v>25630</v>
      </c>
      <c r="E42" s="21">
        <v>14520</v>
      </c>
      <c r="F42" s="21">
        <f t="shared" si="0"/>
        <v>65780</v>
      </c>
      <c r="G42" s="21"/>
      <c r="H42" s="21" t="str">
        <f>VLOOKUP(B42,'liste des resprésentants'!$A$3:$D$91,2,FALSE)</f>
        <v>DEROO</v>
      </c>
      <c r="I42" s="21">
        <f>VLOOKUP(B42,'liste des resprésentants'!$A$3:$D$91,4,FALSE)</f>
        <v>2</v>
      </c>
      <c r="K42" s="1" t="str">
        <f t="shared" si="1"/>
        <v>PAS DE PRIME</v>
      </c>
    </row>
    <row r="43" spans="1:11" x14ac:dyDescent="0.15">
      <c r="A43" s="21"/>
      <c r="B43" s="23">
        <v>49</v>
      </c>
      <c r="C43" s="21">
        <v>25630</v>
      </c>
      <c r="D43" s="21">
        <v>45632</v>
      </c>
      <c r="E43" s="21">
        <v>25630</v>
      </c>
      <c r="F43" s="21">
        <f t="shared" si="0"/>
        <v>96892</v>
      </c>
      <c r="G43" s="21"/>
      <c r="H43" s="21" t="str">
        <f>VLOOKUP(B43,'liste des resprésentants'!$A$3:$D$91,2,FALSE)</f>
        <v>DUQUESNE</v>
      </c>
      <c r="I43" s="21">
        <f>VLOOKUP(B43,'liste des resprésentants'!$A$3:$D$91,4,FALSE)</f>
        <v>2</v>
      </c>
      <c r="K43" s="1">
        <f t="shared" si="1"/>
        <v>2907</v>
      </c>
    </row>
    <row r="44" spans="1:11" x14ac:dyDescent="0.15">
      <c r="A44" s="21"/>
      <c r="B44" s="23">
        <v>57</v>
      </c>
      <c r="C44" s="21">
        <v>15203</v>
      </c>
      <c r="D44" s="21">
        <v>23510</v>
      </c>
      <c r="E44" s="21">
        <v>45632</v>
      </c>
      <c r="F44" s="21">
        <f t="shared" si="0"/>
        <v>84345</v>
      </c>
      <c r="G44" s="21"/>
      <c r="H44" s="21" t="str">
        <f>VLOOKUP(B44,'liste des resprésentants'!$A$3:$D$91,2,FALSE)</f>
        <v>MAHIEU</v>
      </c>
      <c r="I44" s="21">
        <f>VLOOKUP(B44,'liste des resprésentants'!$A$3:$D$91,4,FALSE)</f>
        <v>2</v>
      </c>
      <c r="K44" s="1">
        <f t="shared" si="1"/>
        <v>2531</v>
      </c>
    </row>
    <row r="45" spans="1:11" x14ac:dyDescent="0.15">
      <c r="A45" s="21"/>
      <c r="B45" s="23">
        <v>67</v>
      </c>
      <c r="C45" s="21">
        <v>15632</v>
      </c>
      <c r="D45" s="21">
        <v>23524</v>
      </c>
      <c r="E45" s="21">
        <v>23510</v>
      </c>
      <c r="F45" s="21">
        <f t="shared" si="0"/>
        <v>62666</v>
      </c>
      <c r="G45" s="21"/>
      <c r="H45" s="21" t="str">
        <f>VLOOKUP(B45,'liste des resprésentants'!$A$3:$D$91,2,FALSE)</f>
        <v xml:space="preserve">BENNEOUALA </v>
      </c>
      <c r="I45" s="21">
        <f>VLOOKUP(B45,'liste des resprésentants'!$A$3:$D$91,4,FALSE)</f>
        <v>2</v>
      </c>
      <c r="K45" s="1" t="str">
        <f t="shared" si="1"/>
        <v>PAS DE PRIME</v>
      </c>
    </row>
    <row r="46" spans="1:11" x14ac:dyDescent="0.15">
      <c r="A46" s="21"/>
      <c r="B46" s="23">
        <v>68</v>
      </c>
      <c r="C46" s="21">
        <v>45630</v>
      </c>
      <c r="D46" s="21">
        <v>26351</v>
      </c>
      <c r="E46" s="21">
        <v>23524</v>
      </c>
      <c r="F46" s="21">
        <f t="shared" si="0"/>
        <v>95505</v>
      </c>
      <c r="G46" s="21"/>
      <c r="H46" s="21" t="str">
        <f>VLOOKUP(B46,'liste des resprésentants'!$A$3:$D$91,2,FALSE)</f>
        <v xml:space="preserve">CARRETTE </v>
      </c>
      <c r="I46" s="21">
        <f>VLOOKUP(B46,'liste des resprésentants'!$A$3:$D$91,4,FALSE)</f>
        <v>2</v>
      </c>
      <c r="K46" s="1">
        <f t="shared" si="1"/>
        <v>2866</v>
      </c>
    </row>
    <row r="47" spans="1:11" x14ac:dyDescent="0.15">
      <c r="A47" s="21"/>
      <c r="B47" s="23">
        <v>70</v>
      </c>
      <c r="C47" s="21">
        <v>12500</v>
      </c>
      <c r="D47" s="21">
        <v>25630</v>
      </c>
      <c r="E47" s="21">
        <v>26351</v>
      </c>
      <c r="F47" s="21">
        <f t="shared" si="0"/>
        <v>64481</v>
      </c>
      <c r="G47" s="21"/>
      <c r="H47" s="21" t="str">
        <f>VLOOKUP(B47,'liste des resprésentants'!$A$3:$D$91,2,FALSE)</f>
        <v xml:space="preserve">DELESPINE </v>
      </c>
      <c r="I47" s="21">
        <f>VLOOKUP(B47,'liste des resprésentants'!$A$3:$D$91,4,FALSE)</f>
        <v>2</v>
      </c>
      <c r="K47" s="1" t="str">
        <f t="shared" si="1"/>
        <v>PAS DE PRIME</v>
      </c>
    </row>
    <row r="48" spans="1:11" x14ac:dyDescent="0.15">
      <c r="A48" s="21"/>
      <c r="B48" s="23">
        <v>77</v>
      </c>
      <c r="C48" s="21">
        <v>14520</v>
      </c>
      <c r="D48" s="21">
        <v>32140</v>
      </c>
      <c r="E48" s="21">
        <v>25630</v>
      </c>
      <c r="F48" s="21">
        <f t="shared" si="0"/>
        <v>72290</v>
      </c>
      <c r="G48" s="21"/>
      <c r="H48" s="21" t="str">
        <f>VLOOKUP(B48,'liste des resprésentants'!$A$3:$D$91,2,FALSE)</f>
        <v xml:space="preserve">LEFRENE </v>
      </c>
      <c r="I48" s="21">
        <f>VLOOKUP(B48,'liste des resprésentants'!$A$3:$D$91,4,FALSE)</f>
        <v>2</v>
      </c>
      <c r="K48" s="1" t="str">
        <f t="shared" si="1"/>
        <v>PAS DE PRIME</v>
      </c>
    </row>
    <row r="49" spans="1:11" x14ac:dyDescent="0.15">
      <c r="A49" s="21"/>
      <c r="B49" s="23">
        <v>81</v>
      </c>
      <c r="C49" s="21">
        <v>25630</v>
      </c>
      <c r="D49" s="21">
        <v>23560</v>
      </c>
      <c r="E49" s="21">
        <v>32140</v>
      </c>
      <c r="F49" s="21">
        <f t="shared" si="0"/>
        <v>81330</v>
      </c>
      <c r="G49" s="21"/>
      <c r="H49" s="21" t="str">
        <f>VLOOKUP(B49,'liste des resprésentants'!$A$3:$D$91,2,FALSE)</f>
        <v xml:space="preserve">PREIRA </v>
      </c>
      <c r="I49" s="21">
        <f>VLOOKUP(B49,'liste des resprésentants'!$A$3:$D$91,4,FALSE)</f>
        <v>2</v>
      </c>
      <c r="K49" s="1">
        <f t="shared" si="1"/>
        <v>2440</v>
      </c>
    </row>
    <row r="50" spans="1:11" x14ac:dyDescent="0.15">
      <c r="A50" s="21"/>
      <c r="B50" s="23">
        <v>85</v>
      </c>
      <c r="C50" s="21">
        <v>45632</v>
      </c>
      <c r="D50" s="21">
        <v>21450</v>
      </c>
      <c r="E50" s="21">
        <v>26351</v>
      </c>
      <c r="F50" s="21">
        <f t="shared" si="0"/>
        <v>93433</v>
      </c>
      <c r="G50" s="21"/>
      <c r="H50" s="21" t="str">
        <f>VLOOKUP(B50,'liste des resprésentants'!$A$3:$D$91,2,FALSE)</f>
        <v xml:space="preserve">SOSSOU </v>
      </c>
      <c r="I50" s="21">
        <f>VLOOKUP(B50,'liste des resprésentants'!$A$3:$D$91,4,FALSE)</f>
        <v>2</v>
      </c>
      <c r="K50" s="1">
        <f t="shared" si="1"/>
        <v>2803</v>
      </c>
    </row>
    <row r="51" spans="1:11" ht="18" x14ac:dyDescent="0.2">
      <c r="A51" s="26" t="s">
        <v>181</v>
      </c>
      <c r="B51" s="27"/>
      <c r="C51" s="26">
        <f>SUBTOTAL(9,C28:C50)</f>
        <v>522047</v>
      </c>
      <c r="D51" s="26">
        <f t="shared" ref="D51:E51" si="3">SUBTOTAL(9,D28:D50)</f>
        <v>591097</v>
      </c>
      <c r="E51" s="26">
        <f t="shared" si="3"/>
        <v>577239</v>
      </c>
      <c r="F51" s="33"/>
      <c r="G51" s="28"/>
      <c r="H51" s="28"/>
      <c r="I51" s="28"/>
    </row>
    <row r="52" spans="1:11" ht="18" x14ac:dyDescent="0.2">
      <c r="A52" s="29" t="s">
        <v>182</v>
      </c>
      <c r="B52" s="30"/>
      <c r="C52" s="29">
        <f>SUBTOTAL(9,C28:E50)</f>
        <v>1690383</v>
      </c>
      <c r="D52" s="29"/>
      <c r="E52" s="29"/>
      <c r="F52" s="35"/>
      <c r="G52" s="31"/>
      <c r="H52" s="31"/>
      <c r="I52" s="31"/>
    </row>
    <row r="53" spans="1:11" ht="18" x14ac:dyDescent="0.2">
      <c r="A53" s="24"/>
      <c r="B53" s="23"/>
      <c r="C53" s="21"/>
      <c r="D53" s="21"/>
      <c r="E53" s="21"/>
      <c r="F53" s="21"/>
      <c r="G53" s="21"/>
      <c r="H53" s="21"/>
      <c r="I53" s="21"/>
    </row>
    <row r="54" spans="1:11" x14ac:dyDescent="0.15">
      <c r="B54" s="2">
        <v>5</v>
      </c>
      <c r="C54" s="1">
        <v>23524</v>
      </c>
      <c r="D54" s="1">
        <v>26351</v>
      </c>
      <c r="E54" s="1">
        <v>32140</v>
      </c>
      <c r="F54" s="21">
        <f t="shared" si="0"/>
        <v>82015</v>
      </c>
      <c r="H54" s="1" t="str">
        <f>VLOOKUP(B54,'liste des resprésentants'!$A$3:$D$91,2,FALSE)</f>
        <v>Praud</v>
      </c>
      <c r="I54" s="1">
        <f>VLOOKUP(B54,'liste des resprésentants'!$A$3:$D$91,4,FALSE)</f>
        <v>3</v>
      </c>
      <c r="K54" s="1">
        <f t="shared" si="1"/>
        <v>2461</v>
      </c>
    </row>
    <row r="55" spans="1:11" x14ac:dyDescent="0.15">
      <c r="B55" s="2">
        <v>10</v>
      </c>
      <c r="C55" s="1">
        <v>26351</v>
      </c>
      <c r="D55" s="1">
        <v>25630</v>
      </c>
      <c r="E55" s="1">
        <v>25630</v>
      </c>
      <c r="F55" s="21">
        <f t="shared" si="0"/>
        <v>77611</v>
      </c>
      <c r="H55" s="1" t="str">
        <f>VLOOKUP(B55,'liste des resprésentants'!$A$3:$D$91,2,FALSE)</f>
        <v>Bourgoin</v>
      </c>
      <c r="I55" s="1">
        <f>VLOOKUP(B55,'liste des resprésentants'!$A$3:$D$91,4,FALSE)</f>
        <v>3</v>
      </c>
      <c r="K55" s="1">
        <f t="shared" si="1"/>
        <v>2329</v>
      </c>
    </row>
    <row r="56" spans="1:11" x14ac:dyDescent="0.15">
      <c r="B56" s="2">
        <v>14</v>
      </c>
      <c r="C56" s="1">
        <v>25630</v>
      </c>
      <c r="D56" s="1">
        <v>32140</v>
      </c>
      <c r="E56" s="1">
        <v>25630</v>
      </c>
      <c r="F56" s="21">
        <f t="shared" si="0"/>
        <v>83400</v>
      </c>
      <c r="H56" s="1" t="str">
        <f>VLOOKUP(B56,'liste des resprésentants'!$A$3:$D$91,2,FALSE)</f>
        <v>Courbon</v>
      </c>
      <c r="I56" s="1">
        <f>VLOOKUP(B56,'liste des resprésentants'!$A$3:$D$91,4,FALSE)</f>
        <v>3</v>
      </c>
      <c r="K56" s="1">
        <f t="shared" si="1"/>
        <v>2502</v>
      </c>
    </row>
    <row r="57" spans="1:11" x14ac:dyDescent="0.15">
      <c r="B57" s="2">
        <v>15</v>
      </c>
      <c r="C57" s="1">
        <v>32140</v>
      </c>
      <c r="D57" s="1">
        <v>25630</v>
      </c>
      <c r="E57" s="1">
        <v>15203</v>
      </c>
      <c r="F57" s="21">
        <f t="shared" si="0"/>
        <v>72973</v>
      </c>
      <c r="H57" s="1" t="str">
        <f>VLOOKUP(B57,'liste des resprésentants'!$A$3:$D$91,2,FALSE)</f>
        <v>Amarouche</v>
      </c>
      <c r="I57" s="1">
        <f>VLOOKUP(B57,'liste des resprésentants'!$A$3:$D$91,4,FALSE)</f>
        <v>3</v>
      </c>
      <c r="K57" s="1" t="str">
        <f t="shared" si="1"/>
        <v>PAS DE PRIME</v>
      </c>
    </row>
    <row r="58" spans="1:11" x14ac:dyDescent="0.15">
      <c r="B58" s="3">
        <v>21</v>
      </c>
      <c r="C58" s="1">
        <v>5232</v>
      </c>
      <c r="D58" s="1">
        <v>25630</v>
      </c>
      <c r="E58" s="1">
        <v>15632</v>
      </c>
      <c r="F58" s="21">
        <f t="shared" si="0"/>
        <v>46494</v>
      </c>
      <c r="H58" s="1" t="str">
        <f>VLOOKUP(B58,'liste des resprésentants'!$A$3:$D$91,2,FALSE)</f>
        <v>CAPPON</v>
      </c>
      <c r="I58" s="1">
        <f>VLOOKUP(B58,'liste des resprésentants'!$A$3:$D$91,4,FALSE)</f>
        <v>3</v>
      </c>
      <c r="K58" s="1" t="str">
        <f t="shared" si="1"/>
        <v>PAS DE PRIME</v>
      </c>
    </row>
    <row r="59" spans="1:11" x14ac:dyDescent="0.15">
      <c r="B59" s="3">
        <v>31</v>
      </c>
      <c r="C59" s="1">
        <v>15632</v>
      </c>
      <c r="D59" s="1">
        <v>15203</v>
      </c>
      <c r="E59" s="1">
        <v>45630</v>
      </c>
      <c r="F59" s="21">
        <f t="shared" si="0"/>
        <v>76465</v>
      </c>
      <c r="H59" s="1" t="str">
        <f>VLOOKUP(B59,'liste des resprésentants'!$A$3:$D$91,2,FALSE)</f>
        <v>HAULTCOEUR</v>
      </c>
      <c r="I59" s="1">
        <f>VLOOKUP(B59,'liste des resprésentants'!$A$3:$D$91,4,FALSE)</f>
        <v>3</v>
      </c>
      <c r="K59" s="1">
        <f t="shared" si="1"/>
        <v>2294</v>
      </c>
    </row>
    <row r="60" spans="1:11" x14ac:dyDescent="0.15">
      <c r="B60" s="3">
        <v>34</v>
      </c>
      <c r="C60" s="1">
        <v>32112</v>
      </c>
      <c r="D60" s="1">
        <v>15632</v>
      </c>
      <c r="E60" s="1">
        <v>32140</v>
      </c>
      <c r="F60" s="21">
        <f t="shared" si="0"/>
        <v>79884</v>
      </c>
      <c r="H60" s="1" t="str">
        <f>VLOOKUP(B60,'liste des resprésentants'!$A$3:$D$91,2,FALSE)</f>
        <v>MAALEM</v>
      </c>
      <c r="I60" s="1">
        <f>VLOOKUP(B60,'liste des resprésentants'!$A$3:$D$91,4,FALSE)</f>
        <v>3</v>
      </c>
      <c r="K60" s="1">
        <f t="shared" si="1"/>
        <v>2397</v>
      </c>
    </row>
    <row r="61" spans="1:11" x14ac:dyDescent="0.15">
      <c r="B61" s="3">
        <v>36</v>
      </c>
      <c r="C61" s="1">
        <v>24530</v>
      </c>
      <c r="D61" s="1">
        <v>45630</v>
      </c>
      <c r="E61" s="1">
        <v>25630</v>
      </c>
      <c r="F61" s="21">
        <f t="shared" si="0"/>
        <v>95790</v>
      </c>
      <c r="H61" s="1" t="str">
        <f>VLOOKUP(B61,'liste des resprésentants'!$A$3:$D$91,2,FALSE)</f>
        <v>THOMPSON</v>
      </c>
      <c r="I61" s="1">
        <f>VLOOKUP(B61,'liste des resprésentants'!$A$3:$D$91,4,FALSE)</f>
        <v>3</v>
      </c>
      <c r="K61" s="1">
        <f t="shared" si="1"/>
        <v>2874</v>
      </c>
    </row>
    <row r="62" spans="1:11" x14ac:dyDescent="0.15">
      <c r="B62" s="3">
        <v>38</v>
      </c>
      <c r="C62" s="1">
        <v>21530</v>
      </c>
      <c r="D62" s="1">
        <v>12500</v>
      </c>
      <c r="E62" s="1">
        <v>25630</v>
      </c>
      <c r="F62" s="21">
        <f t="shared" si="0"/>
        <v>59660</v>
      </c>
      <c r="H62" s="1" t="str">
        <f>VLOOKUP(B62,'liste des resprésentants'!$A$3:$D$91,2,FALSE)</f>
        <v>VAN LAER</v>
      </c>
      <c r="I62" s="1">
        <f>VLOOKUP(B62,'liste des resprésentants'!$A$3:$D$91,4,FALSE)</f>
        <v>3</v>
      </c>
      <c r="K62" s="1" t="str">
        <f t="shared" si="1"/>
        <v>PAS DE PRIME</v>
      </c>
    </row>
    <row r="63" spans="1:11" x14ac:dyDescent="0.15">
      <c r="B63" s="3">
        <v>44</v>
      </c>
      <c r="C63" s="1">
        <v>42630</v>
      </c>
      <c r="D63" s="1">
        <v>14520</v>
      </c>
      <c r="E63" s="1">
        <v>15203</v>
      </c>
      <c r="F63" s="21">
        <f t="shared" si="0"/>
        <v>72353</v>
      </c>
      <c r="H63" s="1" t="str">
        <f>VLOOKUP(B63,'liste des resprésentants'!$A$3:$D$91,2,FALSE)</f>
        <v>CHEDAD</v>
      </c>
      <c r="I63" s="1">
        <f>VLOOKUP(B63,'liste des resprésentants'!$A$3:$D$91,4,FALSE)</f>
        <v>3</v>
      </c>
      <c r="K63" s="1" t="str">
        <f t="shared" si="1"/>
        <v>PAS DE PRIME</v>
      </c>
    </row>
    <row r="64" spans="1:11" x14ac:dyDescent="0.15">
      <c r="B64" s="3">
        <v>46</v>
      </c>
      <c r="C64" s="1">
        <v>24510</v>
      </c>
      <c r="D64" s="1">
        <v>25630</v>
      </c>
      <c r="E64" s="1">
        <v>15632</v>
      </c>
      <c r="F64" s="21">
        <f t="shared" si="0"/>
        <v>65772</v>
      </c>
      <c r="H64" s="1" t="str">
        <f>VLOOKUP(B64,'liste des resprésentants'!$A$3:$D$91,2,FALSE)</f>
        <v>DAUBENFILD</v>
      </c>
      <c r="I64" s="1">
        <f>VLOOKUP(B64,'liste des resprésentants'!$A$3:$D$91,4,FALSE)</f>
        <v>3</v>
      </c>
      <c r="K64" s="1" t="str">
        <f t="shared" si="1"/>
        <v>PAS DE PRIME</v>
      </c>
    </row>
    <row r="65" spans="1:11" x14ac:dyDescent="0.15">
      <c r="B65" s="3">
        <v>54</v>
      </c>
      <c r="C65" s="1">
        <v>6350</v>
      </c>
      <c r="D65" s="1">
        <v>45632</v>
      </c>
      <c r="E65" s="1">
        <v>45630</v>
      </c>
      <c r="F65" s="21">
        <f t="shared" si="0"/>
        <v>97612</v>
      </c>
      <c r="H65" s="1" t="str">
        <f>VLOOKUP(B65,'liste des resprésentants'!$A$3:$D$91,2,FALSE)</f>
        <v>LECLERQ</v>
      </c>
      <c r="I65" s="1">
        <f>VLOOKUP(B65,'liste des resprésentants'!$A$3:$D$91,4,FALSE)</f>
        <v>3</v>
      </c>
      <c r="K65" s="1">
        <f t="shared" si="1"/>
        <v>2929</v>
      </c>
    </row>
    <row r="66" spans="1:11" x14ac:dyDescent="0.15">
      <c r="B66" s="3">
        <v>58</v>
      </c>
      <c r="C66" s="1">
        <v>15630</v>
      </c>
      <c r="D66" s="1">
        <v>23510</v>
      </c>
      <c r="E66" s="1">
        <v>12500</v>
      </c>
      <c r="F66" s="21">
        <f t="shared" si="0"/>
        <v>51640</v>
      </c>
      <c r="H66" s="1" t="str">
        <f>VLOOKUP(B66,'liste des resprésentants'!$A$3:$D$91,2,FALSE)</f>
        <v>MAETIE</v>
      </c>
      <c r="I66" s="1">
        <f>VLOOKUP(B66,'liste des resprésentants'!$A$3:$D$91,4,FALSE)</f>
        <v>3</v>
      </c>
      <c r="K66" s="1" t="str">
        <f t="shared" si="1"/>
        <v>PAS DE PRIME</v>
      </c>
    </row>
    <row r="67" spans="1:11" x14ac:dyDescent="0.15">
      <c r="B67" s="3">
        <v>59</v>
      </c>
      <c r="C67" s="1">
        <v>24530</v>
      </c>
      <c r="D67" s="1">
        <v>23524</v>
      </c>
      <c r="E67" s="1">
        <v>14520</v>
      </c>
      <c r="F67" s="21">
        <f t="shared" si="0"/>
        <v>62574</v>
      </c>
      <c r="H67" s="1" t="str">
        <f>VLOOKUP(B67,'liste des resprésentants'!$A$3:$D$91,2,FALSE)</f>
        <v>OUALEMBO</v>
      </c>
      <c r="I67" s="1">
        <f>VLOOKUP(B67,'liste des resprésentants'!$A$3:$D$91,4,FALSE)</f>
        <v>3</v>
      </c>
      <c r="K67" s="1" t="str">
        <f t="shared" si="1"/>
        <v>PAS DE PRIME</v>
      </c>
    </row>
    <row r="68" spans="1:11" x14ac:dyDescent="0.15">
      <c r="B68" s="3">
        <v>60</v>
      </c>
      <c r="C68" s="1">
        <v>12563</v>
      </c>
      <c r="D68" s="1">
        <v>26351</v>
      </c>
      <c r="E68" s="1">
        <v>25630</v>
      </c>
      <c r="F68" s="21">
        <f t="shared" ref="F68:F100" si="4">SUM(C68:E68)</f>
        <v>64544</v>
      </c>
      <c r="H68" s="1" t="str">
        <f>VLOOKUP(B68,'liste des resprésentants'!$A$3:$D$91,2,FALSE)</f>
        <v>PICHON</v>
      </c>
      <c r="I68" s="1">
        <f>VLOOKUP(B68,'liste des resprésentants'!$A$3:$D$91,4,FALSE)</f>
        <v>3</v>
      </c>
      <c r="K68" s="1" t="str">
        <f t="shared" ref="K68:K100" si="5">IF(F68&gt;=$C$110,ROUNDUP((F68*0.03),0),"PAS DE PRIME")</f>
        <v>PAS DE PRIME</v>
      </c>
    </row>
    <row r="69" spans="1:11" x14ac:dyDescent="0.15">
      <c r="B69" s="3">
        <v>61</v>
      </c>
      <c r="C69" s="1">
        <v>12345</v>
      </c>
      <c r="D69" s="1">
        <v>25630</v>
      </c>
      <c r="E69" s="1">
        <v>45632</v>
      </c>
      <c r="F69" s="21">
        <f t="shared" si="4"/>
        <v>83607</v>
      </c>
      <c r="H69" s="1" t="str">
        <f>VLOOKUP(B69,'liste des resprésentants'!$A$3:$D$91,2,FALSE)</f>
        <v>PONTLEVOY</v>
      </c>
      <c r="I69" s="1">
        <f>VLOOKUP(B69,'liste des resprésentants'!$A$3:$D$91,4,FALSE)</f>
        <v>3</v>
      </c>
      <c r="K69" s="1">
        <f t="shared" si="5"/>
        <v>2509</v>
      </c>
    </row>
    <row r="70" spans="1:11" x14ac:dyDescent="0.15">
      <c r="B70" s="3">
        <v>62</v>
      </c>
      <c r="C70" s="1">
        <v>24153</v>
      </c>
      <c r="D70" s="1">
        <v>32140</v>
      </c>
      <c r="E70" s="1">
        <v>23510</v>
      </c>
      <c r="F70" s="21">
        <f t="shared" si="4"/>
        <v>79803</v>
      </c>
      <c r="H70" s="1" t="str">
        <f>VLOOKUP(B70,'liste des resprésentants'!$A$3:$D$91,2,FALSE)</f>
        <v>QUESADA</v>
      </c>
      <c r="I70" s="1">
        <f>VLOOKUP(B70,'liste des resprésentants'!$A$3:$D$91,4,FALSE)</f>
        <v>3</v>
      </c>
      <c r="K70" s="1">
        <f t="shared" si="5"/>
        <v>2395</v>
      </c>
    </row>
    <row r="71" spans="1:11" x14ac:dyDescent="0.15">
      <c r="B71" s="3">
        <v>71</v>
      </c>
      <c r="C71" s="1">
        <v>12563</v>
      </c>
      <c r="D71" s="1">
        <v>25630</v>
      </c>
      <c r="E71" s="1">
        <v>23524</v>
      </c>
      <c r="F71" s="21">
        <f t="shared" si="4"/>
        <v>61717</v>
      </c>
      <c r="H71" s="1" t="str">
        <f>VLOOKUP(B71,'liste des resprésentants'!$A$3:$D$91,2,FALSE)</f>
        <v xml:space="preserve">DEWIERE </v>
      </c>
      <c r="I71" s="1">
        <f>VLOOKUP(B71,'liste des resprésentants'!$A$3:$D$91,4,FALSE)</f>
        <v>3</v>
      </c>
      <c r="K71" s="1" t="str">
        <f t="shared" si="5"/>
        <v>PAS DE PRIME</v>
      </c>
    </row>
    <row r="72" spans="1:11" x14ac:dyDescent="0.15">
      <c r="B72" s="3">
        <v>74</v>
      </c>
      <c r="C72" s="1">
        <v>45200</v>
      </c>
      <c r="D72" s="1">
        <v>25630</v>
      </c>
      <c r="E72" s="1">
        <v>26351</v>
      </c>
      <c r="F72" s="21">
        <f t="shared" si="4"/>
        <v>97181</v>
      </c>
      <c r="H72" s="1" t="str">
        <f>VLOOKUP(B72,'liste des resprésentants'!$A$3:$D$91,2,FALSE)</f>
        <v xml:space="preserve">HEBERT </v>
      </c>
      <c r="I72" s="1">
        <f>VLOOKUP(B72,'liste des resprésentants'!$A$3:$D$91,4,FALSE)</f>
        <v>3</v>
      </c>
      <c r="K72" s="1">
        <f t="shared" si="5"/>
        <v>2916</v>
      </c>
    </row>
    <row r="73" spans="1:11" x14ac:dyDescent="0.15">
      <c r="B73" s="3">
        <v>79</v>
      </c>
      <c r="C73" s="1">
        <v>35210</v>
      </c>
      <c r="D73" s="1">
        <v>15203</v>
      </c>
      <c r="E73" s="1">
        <v>25630</v>
      </c>
      <c r="F73" s="21">
        <f t="shared" si="4"/>
        <v>76043</v>
      </c>
      <c r="H73" s="1" t="str">
        <f>VLOOKUP(B73,'liste des resprésentants'!$A$3:$D$91,2,FALSE)</f>
        <v xml:space="preserve">PIAT </v>
      </c>
      <c r="I73" s="1">
        <f>VLOOKUP(B73,'liste des resprésentants'!$A$3:$D$91,4,FALSE)</f>
        <v>3</v>
      </c>
      <c r="K73" s="1">
        <f t="shared" si="5"/>
        <v>2282</v>
      </c>
    </row>
    <row r="74" spans="1:11" x14ac:dyDescent="0.15">
      <c r="B74" s="3">
        <v>86</v>
      </c>
      <c r="C74" s="1">
        <v>31100</v>
      </c>
      <c r="D74" s="1">
        <v>15632</v>
      </c>
      <c r="E74" s="1">
        <v>32140</v>
      </c>
      <c r="F74" s="21">
        <f t="shared" si="4"/>
        <v>78872</v>
      </c>
      <c r="H74" s="1" t="str">
        <f>VLOOKUP(B74,'liste des resprésentants'!$A$3:$D$91,2,FALSE)</f>
        <v xml:space="preserve">TISON </v>
      </c>
      <c r="I74" s="1">
        <f>VLOOKUP(B74,'liste des resprésentants'!$A$3:$D$91,4,FALSE)</f>
        <v>3</v>
      </c>
      <c r="K74" s="1">
        <f t="shared" si="5"/>
        <v>2367</v>
      </c>
    </row>
    <row r="75" spans="1:11" x14ac:dyDescent="0.15">
      <c r="B75" s="3">
        <v>87</v>
      </c>
      <c r="C75" s="1">
        <v>9810</v>
      </c>
      <c r="D75" s="1">
        <v>45630</v>
      </c>
      <c r="E75" s="1">
        <v>19870</v>
      </c>
      <c r="F75" s="21">
        <f t="shared" si="4"/>
        <v>75310</v>
      </c>
      <c r="H75" s="1" t="str">
        <f>VLOOKUP(B75,'liste des resprésentants'!$A$3:$D$91,2,FALSE)</f>
        <v xml:space="preserve">VANEUIL </v>
      </c>
      <c r="I75" s="1">
        <f>VLOOKUP(B75,'liste des resprésentants'!$A$3:$D$91,4,FALSE)</f>
        <v>3</v>
      </c>
      <c r="K75" s="1">
        <f t="shared" si="5"/>
        <v>2260</v>
      </c>
    </row>
    <row r="76" spans="1:11" ht="18" x14ac:dyDescent="0.2">
      <c r="A76" s="26" t="s">
        <v>183</v>
      </c>
      <c r="B76" s="36"/>
      <c r="C76" s="26">
        <f>SUBTOTAL(9,C54:C75)</f>
        <v>503275</v>
      </c>
      <c r="D76" s="26">
        <f t="shared" ref="D76:E76" si="6">SUBTOTAL(9,D54:D75)</f>
        <v>569008</v>
      </c>
      <c r="E76" s="26">
        <f t="shared" si="6"/>
        <v>569037</v>
      </c>
      <c r="F76" s="33"/>
      <c r="G76" s="26"/>
      <c r="H76" s="26"/>
      <c r="I76" s="26"/>
    </row>
    <row r="77" spans="1:11" ht="18" x14ac:dyDescent="0.2">
      <c r="A77" s="29" t="s">
        <v>186</v>
      </c>
      <c r="B77" s="37"/>
      <c r="C77" s="29">
        <f>SUBTOTAL(9,C54:E75)</f>
        <v>1641320</v>
      </c>
      <c r="D77" s="29"/>
      <c r="E77" s="29"/>
      <c r="F77" s="35"/>
      <c r="G77" s="29"/>
      <c r="H77" s="29"/>
      <c r="I77" s="29"/>
    </row>
    <row r="78" spans="1:11" x14ac:dyDescent="0.15">
      <c r="B78" s="3"/>
      <c r="F78" s="21"/>
    </row>
    <row r="79" spans="1:11" x14ac:dyDescent="0.15">
      <c r="B79" s="2">
        <v>4</v>
      </c>
      <c r="C79" s="1">
        <v>25630</v>
      </c>
      <c r="D79" s="1">
        <v>14520</v>
      </c>
      <c r="E79" s="1">
        <v>25630</v>
      </c>
      <c r="F79" s="21">
        <f t="shared" si="4"/>
        <v>65780</v>
      </c>
      <c r="H79" s="1" t="str">
        <f>VLOOKUP(B79,'liste des resprésentants'!$A$3:$D$91,2,FALSE)</f>
        <v>Barmou</v>
      </c>
      <c r="I79" s="1">
        <f>VLOOKUP(B79,'liste des resprésentants'!$A$3:$D$91,4,FALSE)</f>
        <v>4</v>
      </c>
      <c r="K79" s="1" t="str">
        <f t="shared" si="5"/>
        <v>PAS DE PRIME</v>
      </c>
    </row>
    <row r="80" spans="1:11" x14ac:dyDescent="0.15">
      <c r="B80" s="2">
        <v>7</v>
      </c>
      <c r="C80" s="1">
        <v>25630</v>
      </c>
      <c r="D80" s="1">
        <v>25630</v>
      </c>
      <c r="E80" s="1">
        <v>25630</v>
      </c>
      <c r="F80" s="21">
        <f t="shared" si="4"/>
        <v>76890</v>
      </c>
      <c r="H80" s="1" t="str">
        <f>VLOOKUP(B80,'liste des resprésentants'!$A$3:$D$91,2,FALSE)</f>
        <v>Forest</v>
      </c>
      <c r="I80" s="1">
        <f>VLOOKUP(B80,'liste des resprésentants'!$A$3:$D$91,4,FALSE)</f>
        <v>4</v>
      </c>
      <c r="K80" s="1">
        <f t="shared" si="5"/>
        <v>2307</v>
      </c>
    </row>
    <row r="81" spans="2:11" x14ac:dyDescent="0.15">
      <c r="B81" s="2">
        <v>8</v>
      </c>
      <c r="C81" s="1">
        <v>15203</v>
      </c>
      <c r="D81" s="1">
        <v>45632</v>
      </c>
      <c r="E81" s="1">
        <v>15203</v>
      </c>
      <c r="F81" s="21">
        <f t="shared" si="4"/>
        <v>76038</v>
      </c>
      <c r="H81" s="1" t="str">
        <f>VLOOKUP(B81,'liste des resprésentants'!$A$3:$D$91,2,FALSE)</f>
        <v>Balme</v>
      </c>
      <c r="I81" s="1">
        <f>VLOOKUP(B81,'liste des resprésentants'!$A$3:$D$91,4,FALSE)</f>
        <v>4</v>
      </c>
      <c r="K81" s="1">
        <f t="shared" si="5"/>
        <v>2282</v>
      </c>
    </row>
    <row r="82" spans="2:11" x14ac:dyDescent="0.15">
      <c r="B82" s="2">
        <v>9</v>
      </c>
      <c r="C82" s="1">
        <v>15632</v>
      </c>
      <c r="D82" s="1">
        <v>23510</v>
      </c>
      <c r="E82" s="1">
        <v>15632</v>
      </c>
      <c r="F82" s="21">
        <f t="shared" si="4"/>
        <v>54774</v>
      </c>
      <c r="H82" s="1" t="str">
        <f>VLOOKUP(B82,'liste des resprésentants'!$A$3:$D$91,2,FALSE)</f>
        <v>Blondeau</v>
      </c>
      <c r="I82" s="1">
        <f>VLOOKUP(B82,'liste des resprésentants'!$A$3:$D$91,4,FALSE)</f>
        <v>4</v>
      </c>
      <c r="K82" s="1" t="str">
        <f t="shared" si="5"/>
        <v>PAS DE PRIME</v>
      </c>
    </row>
    <row r="83" spans="2:11" x14ac:dyDescent="0.15">
      <c r="B83" s="2">
        <v>13</v>
      </c>
      <c r="C83" s="1">
        <v>45630</v>
      </c>
      <c r="D83" s="1">
        <v>23524</v>
      </c>
      <c r="E83" s="1">
        <v>45630</v>
      </c>
      <c r="F83" s="21">
        <f t="shared" si="4"/>
        <v>114784</v>
      </c>
      <c r="H83" s="1" t="str">
        <f>VLOOKUP(B83,'liste des resprésentants'!$A$3:$D$91,2,FALSE)</f>
        <v>Doudry</v>
      </c>
      <c r="I83" s="1">
        <f>VLOOKUP(B83,'liste des resprésentants'!$A$3:$D$91,4,FALSE)</f>
        <v>4</v>
      </c>
      <c r="K83" s="1">
        <f t="shared" si="5"/>
        <v>3444</v>
      </c>
    </row>
    <row r="84" spans="2:11" x14ac:dyDescent="0.15">
      <c r="B84" s="3">
        <v>18</v>
      </c>
      <c r="C84" s="1">
        <v>12500</v>
      </c>
      <c r="D84" s="1">
        <v>26351</v>
      </c>
      <c r="E84" s="1">
        <v>12500</v>
      </c>
      <c r="F84" s="21">
        <f t="shared" si="4"/>
        <v>51351</v>
      </c>
      <c r="H84" s="1" t="str">
        <f>VLOOKUP(B84,'liste des resprésentants'!$A$3:$D$91,2,FALSE)</f>
        <v>AHMED HADJALA</v>
      </c>
      <c r="I84" s="1">
        <f>VLOOKUP(B84,'liste des resprésentants'!$A$3:$D$91,4,FALSE)</f>
        <v>4</v>
      </c>
      <c r="K84" s="1" t="str">
        <f t="shared" si="5"/>
        <v>PAS DE PRIME</v>
      </c>
    </row>
    <row r="85" spans="2:11" x14ac:dyDescent="0.15">
      <c r="B85" s="3">
        <v>22</v>
      </c>
      <c r="C85" s="1">
        <v>14520</v>
      </c>
      <c r="D85" s="1">
        <v>25630</v>
      </c>
      <c r="E85" s="1">
        <v>14520</v>
      </c>
      <c r="F85" s="21">
        <f t="shared" si="4"/>
        <v>54670</v>
      </c>
      <c r="H85" s="1" t="str">
        <f>VLOOKUP(B85,'liste des resprésentants'!$A$3:$D$91,2,FALSE)</f>
        <v>CHATIOUI</v>
      </c>
      <c r="I85" s="1">
        <f>VLOOKUP(B85,'liste des resprésentants'!$A$3:$D$91,4,FALSE)</f>
        <v>4</v>
      </c>
      <c r="K85" s="1" t="str">
        <f t="shared" si="5"/>
        <v>PAS DE PRIME</v>
      </c>
    </row>
    <row r="86" spans="2:11" x14ac:dyDescent="0.15">
      <c r="B86" s="3">
        <v>32</v>
      </c>
      <c r="C86" s="1">
        <v>25630</v>
      </c>
      <c r="D86" s="1">
        <v>32140</v>
      </c>
      <c r="E86" s="1">
        <v>25630</v>
      </c>
      <c r="F86" s="21">
        <f t="shared" si="4"/>
        <v>83400</v>
      </c>
      <c r="H86" s="1" t="str">
        <f>VLOOKUP(B86,'liste des resprésentants'!$A$3:$D$91,2,FALSE)</f>
        <v>HUGOT</v>
      </c>
      <c r="I86" s="1">
        <f>VLOOKUP(B86,'liste des resprésentants'!$A$3:$D$91,4,FALSE)</f>
        <v>4</v>
      </c>
      <c r="K86" s="1">
        <f t="shared" si="5"/>
        <v>2502</v>
      </c>
    </row>
    <row r="87" spans="2:11" x14ac:dyDescent="0.15">
      <c r="B87" s="3">
        <v>33</v>
      </c>
      <c r="C87" s="1">
        <v>45632</v>
      </c>
      <c r="D87" s="1">
        <v>15632</v>
      </c>
      <c r="E87" s="1">
        <v>45632</v>
      </c>
      <c r="F87" s="21">
        <f t="shared" si="4"/>
        <v>106896</v>
      </c>
      <c r="H87" s="1" t="str">
        <f>VLOOKUP(B87,'liste des resprésentants'!$A$3:$D$91,2,FALSE)</f>
        <v>LEDUC</v>
      </c>
      <c r="I87" s="1">
        <f>VLOOKUP(B87,'liste des resprésentants'!$A$3:$D$91,4,FALSE)</f>
        <v>4</v>
      </c>
      <c r="K87" s="1">
        <f t="shared" si="5"/>
        <v>3207</v>
      </c>
    </row>
    <row r="88" spans="2:11" x14ac:dyDescent="0.15">
      <c r="B88" s="3">
        <v>39</v>
      </c>
      <c r="C88" s="1">
        <v>23510</v>
      </c>
      <c r="D88" s="1">
        <v>32112</v>
      </c>
      <c r="E88" s="1">
        <v>23510</v>
      </c>
      <c r="F88" s="21">
        <f t="shared" si="4"/>
        <v>79132</v>
      </c>
      <c r="H88" s="1" t="str">
        <f>VLOOKUP(B88,'liste des resprésentants'!$A$3:$D$91,2,FALSE)</f>
        <v>VANSPRANGHELS</v>
      </c>
      <c r="I88" s="1">
        <f>VLOOKUP(B88,'liste des resprésentants'!$A$3:$D$91,4,FALSE)</f>
        <v>4</v>
      </c>
      <c r="K88" s="1">
        <f t="shared" si="5"/>
        <v>2374</v>
      </c>
    </row>
    <row r="89" spans="2:11" x14ac:dyDescent="0.15">
      <c r="B89" s="3">
        <v>45</v>
      </c>
      <c r="C89" s="1">
        <v>23524</v>
      </c>
      <c r="D89" s="1">
        <v>24530</v>
      </c>
      <c r="E89" s="1">
        <v>23524</v>
      </c>
      <c r="F89" s="21">
        <f t="shared" si="4"/>
        <v>71578</v>
      </c>
      <c r="H89" s="1" t="str">
        <f>VLOOKUP(B89,'liste des resprésentants'!$A$3:$D$91,2,FALSE)</f>
        <v>CLERQUIN</v>
      </c>
      <c r="I89" s="1">
        <f>VLOOKUP(B89,'liste des resprésentants'!$A$3:$D$91,4,FALSE)</f>
        <v>4</v>
      </c>
      <c r="K89" s="1" t="str">
        <f t="shared" si="5"/>
        <v>PAS DE PRIME</v>
      </c>
    </row>
    <row r="90" spans="2:11" x14ac:dyDescent="0.15">
      <c r="B90" s="3">
        <v>52</v>
      </c>
      <c r="C90" s="1">
        <v>26351</v>
      </c>
      <c r="D90" s="1">
        <v>21530</v>
      </c>
      <c r="E90" s="1">
        <v>26351</v>
      </c>
      <c r="F90" s="21">
        <f t="shared" si="4"/>
        <v>74232</v>
      </c>
      <c r="H90" s="1" t="str">
        <f>VLOOKUP(B90,'liste des resprésentants'!$A$3:$D$91,2,FALSE)</f>
        <v>GANSARLAT</v>
      </c>
      <c r="I90" s="1">
        <f>VLOOKUP(B90,'liste des resprésentants'!$A$3:$D$91,4,FALSE)</f>
        <v>4</v>
      </c>
      <c r="K90" s="1">
        <f t="shared" si="5"/>
        <v>2227</v>
      </c>
    </row>
    <row r="91" spans="2:11" x14ac:dyDescent="0.15">
      <c r="B91" s="3">
        <v>53</v>
      </c>
      <c r="C91" s="1">
        <v>25630</v>
      </c>
      <c r="D91" s="1">
        <v>42630</v>
      </c>
      <c r="E91" s="1">
        <v>25630</v>
      </c>
      <c r="F91" s="21">
        <f t="shared" si="4"/>
        <v>93890</v>
      </c>
      <c r="H91" s="1" t="str">
        <f>VLOOKUP(B91,'liste des resprésentants'!$A$3:$D$91,2,FALSE)</f>
        <v>HARLE</v>
      </c>
      <c r="I91" s="1">
        <f>VLOOKUP(B91,'liste des resprésentants'!$A$3:$D$91,4,FALSE)</f>
        <v>4</v>
      </c>
      <c r="K91" s="1">
        <f t="shared" si="5"/>
        <v>2817</v>
      </c>
    </row>
    <row r="92" spans="2:11" x14ac:dyDescent="0.15">
      <c r="B92" s="3">
        <v>63</v>
      </c>
      <c r="C92" s="1">
        <v>32140</v>
      </c>
      <c r="D92" s="1">
        <v>24510</v>
      </c>
      <c r="E92" s="1">
        <v>32140</v>
      </c>
      <c r="F92" s="21">
        <f t="shared" si="4"/>
        <v>88790</v>
      </c>
      <c r="H92" s="1" t="str">
        <f>VLOOKUP(B92,'liste des resprésentants'!$A$3:$D$91,2,FALSE)</f>
        <v>TAAM</v>
      </c>
      <c r="I92" s="1">
        <f>VLOOKUP(B92,'liste des resprésentants'!$A$3:$D$91,4,FALSE)</f>
        <v>4</v>
      </c>
      <c r="K92" s="1">
        <f t="shared" si="5"/>
        <v>2664</v>
      </c>
    </row>
    <row r="93" spans="2:11" x14ac:dyDescent="0.15">
      <c r="B93" s="3">
        <v>64</v>
      </c>
      <c r="C93" s="1">
        <v>15230</v>
      </c>
      <c r="D93" s="1">
        <v>6350</v>
      </c>
      <c r="E93" s="1">
        <v>12890</v>
      </c>
      <c r="F93" s="21">
        <f t="shared" si="4"/>
        <v>34470</v>
      </c>
      <c r="H93" s="1" t="str">
        <f>VLOOKUP(B93,'liste des resprésentants'!$A$3:$D$91,2,FALSE)</f>
        <v>TISON</v>
      </c>
      <c r="I93" s="1">
        <f>VLOOKUP(B93,'liste des resprésentants'!$A$3:$D$91,4,FALSE)</f>
        <v>4</v>
      </c>
      <c r="K93" s="1" t="str">
        <f t="shared" si="5"/>
        <v>PAS DE PRIME</v>
      </c>
    </row>
    <row r="94" spans="2:11" x14ac:dyDescent="0.15">
      <c r="B94" s="3">
        <v>65</v>
      </c>
      <c r="C94" s="1">
        <v>24510</v>
      </c>
      <c r="D94" s="1">
        <v>15630</v>
      </c>
      <c r="E94" s="1">
        <v>13789</v>
      </c>
      <c r="F94" s="21">
        <f t="shared" si="4"/>
        <v>53929</v>
      </c>
      <c r="H94" s="1" t="str">
        <f>VLOOKUP(B94,'liste des resprésentants'!$A$3:$D$91,2,FALSE)</f>
        <v>VANDERCRUYSSEN</v>
      </c>
      <c r="I94" s="1">
        <f>VLOOKUP(B94,'liste des resprésentants'!$A$3:$D$91,4,FALSE)</f>
        <v>4</v>
      </c>
      <c r="K94" s="1" t="str">
        <f t="shared" si="5"/>
        <v>PAS DE PRIME</v>
      </c>
    </row>
    <row r="95" spans="2:11" x14ac:dyDescent="0.15">
      <c r="B95" s="3">
        <v>72</v>
      </c>
      <c r="C95" s="1">
        <v>6350</v>
      </c>
      <c r="D95" s="1">
        <v>24530</v>
      </c>
      <c r="E95" s="1">
        <v>31792</v>
      </c>
      <c r="F95" s="21">
        <f t="shared" si="4"/>
        <v>62672</v>
      </c>
      <c r="H95" s="1" t="str">
        <f>VLOOKUP(B95,'liste des resprésentants'!$A$3:$D$91,2,FALSE)</f>
        <v xml:space="preserve">EL ALLOUCHI </v>
      </c>
      <c r="I95" s="1">
        <f>VLOOKUP(B95,'liste des resprésentants'!$A$3:$D$91,4,FALSE)</f>
        <v>4</v>
      </c>
      <c r="K95" s="1" t="str">
        <f t="shared" si="5"/>
        <v>PAS DE PRIME</v>
      </c>
    </row>
    <row r="96" spans="2:11" x14ac:dyDescent="0.15">
      <c r="B96" s="3">
        <v>78</v>
      </c>
      <c r="C96" s="1">
        <v>15630</v>
      </c>
      <c r="D96" s="1">
        <v>12563</v>
      </c>
      <c r="E96" s="1">
        <v>36578</v>
      </c>
      <c r="F96" s="21">
        <f t="shared" si="4"/>
        <v>64771</v>
      </c>
      <c r="H96" s="1" t="str">
        <f>VLOOKUP(B96,'liste des resprésentants'!$A$3:$D$91,2,FALSE)</f>
        <v xml:space="preserve">MASSA </v>
      </c>
      <c r="I96" s="1">
        <f>VLOOKUP(B96,'liste des resprésentants'!$A$3:$D$91,4,FALSE)</f>
        <v>4</v>
      </c>
      <c r="K96" s="1" t="str">
        <f t="shared" si="5"/>
        <v>PAS DE PRIME</v>
      </c>
    </row>
    <row r="97" spans="1:11" x14ac:dyDescent="0.15">
      <c r="B97" s="3">
        <v>80</v>
      </c>
      <c r="C97" s="1">
        <v>24530</v>
      </c>
      <c r="D97" s="1">
        <v>12345</v>
      </c>
      <c r="E97" s="1">
        <v>24598</v>
      </c>
      <c r="F97" s="21">
        <f t="shared" si="4"/>
        <v>61473</v>
      </c>
      <c r="H97" s="1" t="str">
        <f>VLOOKUP(B97,'liste des resprésentants'!$A$3:$D$91,2,FALSE)</f>
        <v xml:space="preserve">POITREY </v>
      </c>
      <c r="I97" s="1">
        <f>VLOOKUP(B97,'liste des resprésentants'!$A$3:$D$91,4,FALSE)</f>
        <v>4</v>
      </c>
      <c r="K97" s="1" t="str">
        <f t="shared" si="5"/>
        <v>PAS DE PRIME</v>
      </c>
    </row>
    <row r="98" spans="1:11" x14ac:dyDescent="0.15">
      <c r="B98" s="3">
        <v>84</v>
      </c>
      <c r="C98" s="1">
        <v>12563</v>
      </c>
      <c r="D98" s="1">
        <v>24153</v>
      </c>
      <c r="E98" s="1">
        <v>25631</v>
      </c>
      <c r="F98" s="21">
        <f t="shared" si="4"/>
        <v>62347</v>
      </c>
      <c r="H98" s="1" t="str">
        <f>VLOOKUP(B98,'liste des resprésentants'!$A$3:$D$91,2,FALSE)</f>
        <v xml:space="preserve">SAGNIEZ </v>
      </c>
      <c r="I98" s="1">
        <f>VLOOKUP(B98,'liste des resprésentants'!$A$3:$D$91,4,FALSE)</f>
        <v>4</v>
      </c>
      <c r="K98" s="1" t="str">
        <f t="shared" si="5"/>
        <v>PAS DE PRIME</v>
      </c>
    </row>
    <row r="99" spans="1:11" x14ac:dyDescent="0.15">
      <c r="B99" s="3">
        <v>88</v>
      </c>
      <c r="C99" s="1">
        <v>12345</v>
      </c>
      <c r="D99" s="1">
        <v>24598</v>
      </c>
      <c r="E99" s="1">
        <v>35620</v>
      </c>
      <c r="F99" s="21">
        <f t="shared" si="4"/>
        <v>72563</v>
      </c>
      <c r="H99" s="1" t="str">
        <f>VLOOKUP(B99,'liste des resprésentants'!$A$3:$D$91,2,FALSE)</f>
        <v xml:space="preserve">VERBEKE </v>
      </c>
      <c r="I99" s="1">
        <f>VLOOKUP(B99,'liste des resprésentants'!$A$3:$D$91,4,FALSE)</f>
        <v>4</v>
      </c>
      <c r="K99" s="1" t="str">
        <f t="shared" si="5"/>
        <v>PAS DE PRIME</v>
      </c>
    </row>
    <row r="100" spans="1:11" x14ac:dyDescent="0.15">
      <c r="B100" s="3">
        <v>89</v>
      </c>
      <c r="C100" s="1">
        <v>24153</v>
      </c>
      <c r="D100" s="1">
        <v>25631</v>
      </c>
      <c r="E100" s="1">
        <v>25634</v>
      </c>
      <c r="F100" s="21">
        <f t="shared" si="4"/>
        <v>75418</v>
      </c>
      <c r="H100" s="1" t="str">
        <f>VLOOKUP(B100,'liste des resprésentants'!$A$3:$D$91,2,FALSE)</f>
        <v xml:space="preserve">VIARD </v>
      </c>
      <c r="I100" s="1">
        <f>VLOOKUP(B100,'liste des resprésentants'!$A$3:$D$91,4,FALSE)</f>
        <v>4</v>
      </c>
      <c r="K100" s="1">
        <f t="shared" si="5"/>
        <v>2263</v>
      </c>
    </row>
    <row r="101" spans="1:11" ht="18" x14ac:dyDescent="0.2">
      <c r="A101" s="26" t="s">
        <v>184</v>
      </c>
      <c r="B101" s="26"/>
      <c r="C101" s="26">
        <f>SUBTOTAL(9,C79:C100)</f>
        <v>492473</v>
      </c>
      <c r="D101" s="26">
        <f t="shared" ref="D101:E101" si="7">SUBTOTAL(9,D79:D100)</f>
        <v>523681</v>
      </c>
      <c r="E101" s="26">
        <f t="shared" si="7"/>
        <v>563694</v>
      </c>
      <c r="F101" s="26"/>
      <c r="G101" s="26"/>
      <c r="H101" s="26"/>
      <c r="I101" s="26"/>
    </row>
    <row r="102" spans="1:11" ht="18" x14ac:dyDescent="0.2">
      <c r="A102" s="29" t="s">
        <v>185</v>
      </c>
      <c r="B102" s="37"/>
      <c r="C102" s="29">
        <f>SUBTOTAL(9,C79:E100)</f>
        <v>1579848</v>
      </c>
      <c r="D102" s="29"/>
      <c r="E102" s="29"/>
      <c r="F102" s="29"/>
      <c r="G102" s="29"/>
      <c r="H102" s="29"/>
      <c r="I102" s="29"/>
    </row>
    <row r="103" spans="1:11" x14ac:dyDescent="0.15">
      <c r="A103" s="40"/>
      <c r="B103" s="40"/>
      <c r="C103" s="40"/>
      <c r="D103" s="40"/>
      <c r="E103" s="40"/>
      <c r="F103" s="40"/>
      <c r="G103" s="40"/>
      <c r="H103" s="40"/>
      <c r="I103" s="40"/>
    </row>
    <row r="104" spans="1:11" ht="19" x14ac:dyDescent="0.2">
      <c r="A104" s="38" t="s">
        <v>189</v>
      </c>
      <c r="B104" s="38"/>
      <c r="C104" s="38">
        <f>SUM(C25,C51,C76,C101)</f>
        <v>2100462</v>
      </c>
      <c r="D104" s="38">
        <f>SUM(D25,D51,D76,,)</f>
        <v>1700658</v>
      </c>
      <c r="E104" s="38">
        <f>SUM(E25,E51,E76,E101,)</f>
        <v>2267509</v>
      </c>
      <c r="F104" s="38"/>
      <c r="G104" s="38"/>
      <c r="H104" s="38"/>
      <c r="I104" s="38"/>
    </row>
    <row r="105" spans="1:11" ht="19" x14ac:dyDescent="0.2">
      <c r="A105" s="39" t="s">
        <v>190</v>
      </c>
      <c r="B105" s="39"/>
      <c r="C105" s="39">
        <f>SUM(C52,C102,C77,C26)</f>
        <v>6592310</v>
      </c>
      <c r="D105" s="39"/>
      <c r="E105" s="39"/>
      <c r="F105" s="39"/>
      <c r="G105" s="39"/>
      <c r="H105" s="39"/>
      <c r="I105" s="39"/>
    </row>
    <row r="106" spans="1:11" x14ac:dyDescent="0.15">
      <c r="A106" s="40"/>
      <c r="B106" s="40"/>
      <c r="C106" s="40"/>
      <c r="E106" s="40"/>
      <c r="F106" s="40"/>
      <c r="G106" s="40"/>
      <c r="H106" s="40"/>
    </row>
    <row r="107" spans="1:11" ht="18" x14ac:dyDescent="0.2">
      <c r="A107" s="20" t="s">
        <v>191</v>
      </c>
      <c r="B107" s="20"/>
      <c r="C107" s="20">
        <f>AVERAGE(C3:C24,C28:C50,C54:C75,C79:C100)</f>
        <v>23600.696629213482</v>
      </c>
      <c r="E107" s="41" t="s">
        <v>196</v>
      </c>
      <c r="F107" s="41"/>
      <c r="G107" s="41"/>
      <c r="H107" s="41">
        <f>MIN(F3:F24,F28:F50,F54:F75,F79:F100)</f>
        <v>34470</v>
      </c>
    </row>
    <row r="108" spans="1:11" ht="18" x14ac:dyDescent="0.2">
      <c r="A108" s="20" t="s">
        <v>194</v>
      </c>
      <c r="B108" s="20"/>
      <c r="C108" s="20">
        <f>AVERAGE(D3:D24,D28:D50,D54:D75,D79:D100)</f>
        <v>24992.573033707864</v>
      </c>
      <c r="E108" s="42" t="s">
        <v>195</v>
      </c>
      <c r="F108" s="42"/>
      <c r="G108" s="42"/>
      <c r="H108" s="42">
        <f>MAX(F3:F24,F28:F50,F54:F75,F79:F100)</f>
        <v>116892</v>
      </c>
    </row>
    <row r="109" spans="1:11" ht="18" x14ac:dyDescent="0.2">
      <c r="A109" s="25" t="s">
        <v>193</v>
      </c>
      <c r="B109" s="25"/>
      <c r="C109" s="25">
        <f>AVERAGE(E3:E24,E28:E50,E54:E75,E79:E100)</f>
        <v>25477.629213483146</v>
      </c>
    </row>
    <row r="110" spans="1:11" ht="18" x14ac:dyDescent="0.2">
      <c r="A110" s="31" t="s">
        <v>192</v>
      </c>
      <c r="B110" s="31"/>
      <c r="C110" s="31">
        <f>AVERAGE(F3:F24,F28:F50,F54:F75,F79:F100)</f>
        <v>74070.898876404492</v>
      </c>
    </row>
  </sheetData>
  <autoFilter ref="B2:I2">
    <sortState ref="B3:I91">
      <sortCondition ref="I2"/>
    </sortState>
  </autoFilter>
  <sortState ref="B3:E94">
    <sortCondition ref="B3:B9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resprésentants</vt:lpstr>
      <vt:lpstr>ventes du premier trimestre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 de Microsoft Office</cp:lastModifiedBy>
  <dcterms:created xsi:type="dcterms:W3CDTF">2014-10-06T07:50:26Z</dcterms:created>
  <dcterms:modified xsi:type="dcterms:W3CDTF">2018-11-04T20:28:29Z</dcterms:modified>
</cp:coreProperties>
</file>