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igmat\Desktop\"/>
    </mc:Choice>
  </mc:AlternateContent>
  <xr:revisionPtr revIDLastSave="0" documentId="13_ncr:1_{024693B3-F8DE-48F6-BA0B-338C18F59FF3}" xr6:coauthVersionLast="38" xr6:coauthVersionMax="38" xr10:uidLastSave="{00000000-0000-0000-0000-000000000000}"/>
  <bookViews>
    <workbookView xWindow="0" yWindow="0" windowWidth="23040" windowHeight="8490" xr2:uid="{00000000-000D-0000-FFFF-FFFF00000000}"/>
  </bookViews>
  <sheets>
    <sheet name="Menu" sheetId="6" r:id="rId1"/>
    <sheet name="Récap" sheetId="2" r:id="rId2"/>
    <sheet name="Suivi_litige" sheetId="1" r:id="rId3"/>
    <sheet name="Listes" sheetId="7" r:id="rId4"/>
  </sheets>
  <functionGroups builtInGroupCount="19"/>
  <definedNames>
    <definedName name="cial">OFFSET(Listes!$A$2,,,COUNTA(Listes!$A:$A)-1)</definedName>
    <definedName name="No_litige">OFFSET(Récap!$A$4,,,COUNTA(Récap!$A:$A)-1)</definedName>
    <definedName name="Situation">OFFSET(Listes!$E$2,,,COUNTA(Listes!$E:$E)-1)</definedName>
    <definedName name="_xlnm.Print_Area" localSheetId="1">Tableau1[#All]</definedName>
    <definedName name="_xlnm.Print_Area" localSheetId="2">Suivi_litige!$A$1:$E$33</definedName>
  </definedNames>
  <calcPr calcId="162913"/>
</workbook>
</file>

<file path=xl/calcChain.xml><?xml version="1.0" encoding="utf-8"?>
<calcChain xmlns="http://schemas.openxmlformats.org/spreadsheetml/2006/main">
  <c r="D5" i="1" l="1"/>
  <c r="C12" i="1"/>
  <c r="A25" i="1"/>
  <c r="A16" i="1"/>
  <c r="C13" i="1"/>
  <c r="C11" i="1"/>
  <c r="C10" i="1"/>
  <c r="C8" i="1"/>
  <c r="C7" i="1"/>
  <c r="B5" i="1"/>
</calcChain>
</file>

<file path=xl/sharedStrings.xml><?xml version="1.0" encoding="utf-8"?>
<sst xmlns="http://schemas.openxmlformats.org/spreadsheetml/2006/main" count="163" uniqueCount="83">
  <si>
    <t>Nom du client</t>
  </si>
  <si>
    <t>Chantier</t>
  </si>
  <si>
    <t>Objet du litige</t>
  </si>
  <si>
    <t>Décision direction</t>
  </si>
  <si>
    <t>Commercial</t>
  </si>
  <si>
    <t>Situation:</t>
  </si>
  <si>
    <t>En cours</t>
  </si>
  <si>
    <t>Objet du litige:</t>
  </si>
  <si>
    <t>Chantier:</t>
  </si>
  <si>
    <t>Commercial:</t>
  </si>
  <si>
    <t>Date création litige:</t>
  </si>
  <si>
    <t>Justif apportés par le Client</t>
  </si>
  <si>
    <t>Montant du litige</t>
  </si>
  <si>
    <t>Montant initial facture</t>
  </si>
  <si>
    <t>Récapitulatif des litiges</t>
  </si>
  <si>
    <t>Numéro litige:</t>
  </si>
  <si>
    <t>N° du litige</t>
  </si>
  <si>
    <t>DUPONT</t>
  </si>
  <si>
    <t>Suivi litige</t>
  </si>
  <si>
    <t>Litige clos</t>
  </si>
  <si>
    <t>Demande client refusée</t>
  </si>
  <si>
    <t>Avoir à établir</t>
  </si>
  <si>
    <t>Essai1</t>
  </si>
  <si>
    <t>N° téléphone</t>
  </si>
  <si>
    <t>Commentaires</t>
  </si>
  <si>
    <t>Remboursement En Cours</t>
  </si>
  <si>
    <t>06 00 00 00 00</t>
  </si>
  <si>
    <t>DURAND</t>
  </si>
  <si>
    <t>06 01 01 01 01</t>
  </si>
  <si>
    <t>Durand</t>
  </si>
  <si>
    <t>Reçu Photos</t>
  </si>
  <si>
    <t>Refus</t>
  </si>
  <si>
    <t>Actions à faire</t>
  </si>
  <si>
    <t>Date création litige</t>
  </si>
  <si>
    <t>DUBOIS</t>
  </si>
  <si>
    <t>06 03 03 03 03</t>
  </si>
  <si>
    <t>Dubois</t>
  </si>
  <si>
    <t>Fuite</t>
  </si>
  <si>
    <t>Photos</t>
  </si>
  <si>
    <t>Date facture</t>
  </si>
  <si>
    <t>N° facture</t>
  </si>
  <si>
    <t>DULAC</t>
  </si>
  <si>
    <t>06 04 04 04 04</t>
  </si>
  <si>
    <t>Dulac</t>
  </si>
  <si>
    <t>Justificatifs Réclamés</t>
  </si>
  <si>
    <t>liste des commerciaux</t>
  </si>
  <si>
    <t>Liste des litiges</t>
  </si>
  <si>
    <t xml:space="preserve">Liste Libéllés des colonnes </t>
  </si>
  <si>
    <t>Matthieu M</t>
  </si>
  <si>
    <t>Yann B</t>
  </si>
  <si>
    <t>Thibault B</t>
  </si>
  <si>
    <t>Grégoire B</t>
  </si>
  <si>
    <t>Corentin F</t>
  </si>
  <si>
    <t>Daniel B</t>
  </si>
  <si>
    <t>Thierry G</t>
  </si>
  <si>
    <t>Mickaël P</t>
  </si>
  <si>
    <t>Guillaume M</t>
  </si>
  <si>
    <t>Ferdinand G</t>
  </si>
  <si>
    <t>Christophe G</t>
  </si>
  <si>
    <t>Franck G</t>
  </si>
  <si>
    <t>Retard Liv</t>
  </si>
  <si>
    <t>Facturation Non Conforme</t>
  </si>
  <si>
    <t>Rappeler Le Client</t>
  </si>
  <si>
    <t>Ras</t>
  </si>
  <si>
    <t>Constat Huissier</t>
  </si>
  <si>
    <t>Accord Trouvé</t>
  </si>
  <si>
    <t>Pose Non Conforme</t>
  </si>
  <si>
    <t>adresse email commerciaux</t>
  </si>
  <si>
    <t>adresse email direction</t>
  </si>
  <si>
    <t>thibault@excel.com</t>
  </si>
  <si>
    <t>yann@excel.com</t>
  </si>
  <si>
    <t>matthieu@excel.com</t>
  </si>
  <si>
    <t>grégoire@excel.com</t>
  </si>
  <si>
    <t>corentin@excel.com</t>
  </si>
  <si>
    <t>daniel@excel.com</t>
  </si>
  <si>
    <t>thierry@excel.com</t>
  </si>
  <si>
    <t>mickaël@excel.com</t>
  </si>
  <si>
    <t>guillaume@excel.com</t>
  </si>
  <si>
    <t>ferdinand@excel.com</t>
  </si>
  <si>
    <t>christophe@excel.com</t>
  </si>
  <si>
    <t>franck@excel.com</t>
  </si>
  <si>
    <t>N° litige</t>
  </si>
  <si>
    <t>Situation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</si>
</sst>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#&quot; &quot;##&quot; &quot;##&quot; &quot;##&quot; &quot;##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u/>
      <sz val="11"/>
      <color theme="10"/>
      <name val="Calibri"/>
      <family val="2"/>
    </font>
    <font>
      <b/>
      <sz val="2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4"/>
      </patternFill>
    </fill>
  </fills>
  <borders count="1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 style="hair">
        <color theme="0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/>
    <xf numFmtId="0" fontId="0" fillId="0" borderId="0" xfId="0" applyBorder="1"/>
    <xf numFmtId="0" fontId="1" fillId="2" borderId="10" xfId="0" applyFont="1" applyFill="1" applyBorder="1"/>
    <xf numFmtId="0" fontId="1" fillId="2" borderId="11" xfId="0" applyFont="1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0" xfId="0" applyFont="1"/>
    <xf numFmtId="0" fontId="1" fillId="2" borderId="12" xfId="0" applyFont="1" applyFill="1" applyBorder="1"/>
    <xf numFmtId="164" fontId="0" fillId="0" borderId="0" xfId="0" applyNumberFormat="1"/>
    <xf numFmtId="0" fontId="0" fillId="3" borderId="0" xfId="0" applyFill="1" applyAlignment="1">
      <alignment horizontal="center"/>
    </xf>
    <xf numFmtId="14" fontId="0" fillId="0" borderId="0" xfId="0" applyNumberFormat="1"/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164" fontId="5" fillId="0" borderId="9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5" fontId="5" fillId="0" borderId="9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0" xfId="1" applyAlignment="1" applyProtection="1"/>
    <xf numFmtId="0" fontId="2" fillId="0" borderId="0" xfId="0" applyFont="1" applyAlignment="1">
      <alignment vertical="center"/>
    </xf>
    <xf numFmtId="0" fontId="0" fillId="4" borderId="0" xfId="0" applyFill="1"/>
    <xf numFmtId="0" fontId="5" fillId="5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vertical="center"/>
    </xf>
    <xf numFmtId="165" fontId="5" fillId="5" borderId="8" xfId="0" applyNumberFormat="1" applyFont="1" applyFill="1" applyBorder="1" applyAlignment="1">
      <alignment horizontal="center" vertical="center"/>
    </xf>
    <xf numFmtId="164" fontId="5" fillId="5" borderId="8" xfId="0" applyNumberFormat="1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0" fillId="0" borderId="9" xfId="0" applyBorder="1"/>
    <xf numFmtId="0" fontId="0" fillId="0" borderId="6" xfId="0" applyBorder="1"/>
    <xf numFmtId="0" fontId="0" fillId="0" borderId="7" xfId="0" applyBorder="1"/>
    <xf numFmtId="0" fontId="6" fillId="0" borderId="9" xfId="1" applyBorder="1" applyAlignment="1" applyProtection="1"/>
    <xf numFmtId="0" fontId="6" fillId="0" borderId="6" xfId="1" applyBorder="1" applyAlignment="1" applyProtection="1"/>
    <xf numFmtId="0" fontId="6" fillId="0" borderId="7" xfId="1" applyBorder="1" applyAlignment="1" applyProtection="1"/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4" fontId="4" fillId="0" borderId="9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165" fontId="4" fillId="0" borderId="9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10" fillId="0" borderId="7" xfId="0" applyFont="1" applyFill="1" applyBorder="1" applyAlignment="1">
      <alignment horizontal="center" vertical="center"/>
    </xf>
    <xf numFmtId="165" fontId="10" fillId="0" borderId="7" xfId="0" applyNumberFormat="1" applyFont="1" applyFill="1" applyBorder="1" applyAlignment="1">
      <alignment horizontal="center" vertical="center"/>
    </xf>
    <xf numFmtId="164" fontId="10" fillId="0" borderId="7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</cellXfs>
  <cellStyles count="2">
    <cellStyle name="Lien hypertexte" xfId="1" builtinId="8"/>
    <cellStyle name="Normal" xfId="0" builtinId="0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right style="hair">
          <color indexed="64"/>
        </right>
        <top style="hair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hair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7</xdr:row>
      <xdr:rowOff>31750</xdr:rowOff>
    </xdr:from>
    <xdr:to>
      <xdr:col>7</xdr:col>
      <xdr:colOff>146050</xdr:colOff>
      <xdr:row>11</xdr:row>
      <xdr:rowOff>76200</xdr:rowOff>
    </xdr:to>
    <xdr:sp macro="[0]!essai2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038600" y="1320800"/>
          <a:ext cx="2355850" cy="7810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APPEL FORMULAIRE</a:t>
          </a:r>
        </a:p>
        <a:p>
          <a:pPr algn="ctr"/>
          <a:endParaRPr lang="fr-FR" sz="1100"/>
        </a:p>
        <a:p>
          <a:pPr algn="ctr"/>
          <a:r>
            <a:rPr lang="fr-FR" sz="1100"/>
            <a:t>Saisie</a:t>
          </a:r>
          <a:r>
            <a:rPr lang="fr-FR" sz="1100" baseline="0"/>
            <a:t> d'un litige</a:t>
          </a:r>
          <a:endParaRPr lang="fr-FR" sz="1100"/>
        </a:p>
      </xdr:txBody>
    </xdr:sp>
    <xdr:clientData/>
  </xdr:twoCellAnchor>
  <xdr:twoCellAnchor>
    <xdr:from>
      <xdr:col>7</xdr:col>
      <xdr:colOff>749300</xdr:colOff>
      <xdr:row>7</xdr:row>
      <xdr:rowOff>6350</xdr:rowOff>
    </xdr:from>
    <xdr:to>
      <xdr:col>11</xdr:col>
      <xdr:colOff>285750</xdr:colOff>
      <xdr:row>11</xdr:row>
      <xdr:rowOff>44450</xdr:rowOff>
    </xdr:to>
    <xdr:sp macro="[0]!essai3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997700" y="1295400"/>
          <a:ext cx="2584450" cy="7747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IMPRESSION DES LITIGES</a:t>
          </a:r>
        </a:p>
        <a:p>
          <a:pPr algn="ctr"/>
          <a:r>
            <a:rPr lang="fr-FR" sz="1100"/>
            <a:t>-Impression globale</a:t>
          </a:r>
        </a:p>
        <a:p>
          <a:pPr algn="ctr"/>
          <a:r>
            <a:rPr lang="fr-FR" sz="1100"/>
            <a:t>-Impression par commercial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</xdr:colOff>
      <xdr:row>7</xdr:row>
      <xdr:rowOff>114300</xdr:rowOff>
    </xdr:from>
    <xdr:to>
      <xdr:col>8</xdr:col>
      <xdr:colOff>419100</xdr:colOff>
      <xdr:row>9</xdr:row>
      <xdr:rowOff>107950</xdr:rowOff>
    </xdr:to>
    <xdr:sp macro="" textlink="">
      <xdr:nvSpPr>
        <xdr:cNvPr id="3" name="Flèche gauch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5721350" y="1403350"/>
          <a:ext cx="2654300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Liste déroulante des Nos de litige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P8" totalsRowShown="0" headerRowDxfId="0" dataDxfId="18" headerRowBorderDxfId="19" tableBorderDxfId="17">
  <tableColumns count="16">
    <tableColumn id="1" xr3:uid="{00000000-0010-0000-0000-000001000000}" name="N° litige" dataDxfId="16"/>
    <tableColumn id="2" xr3:uid="{00000000-0010-0000-0000-000002000000}" name="Date création litige" dataDxfId="15"/>
    <tableColumn id="3" xr3:uid="{00000000-0010-0000-0000-000003000000}" name="Nom du client" dataDxfId="14"/>
    <tableColumn id="12" xr3:uid="{00000000-0010-0000-0000-00000C000000}" name="N° téléphone" dataDxfId="13"/>
    <tableColumn id="4" xr3:uid="{00000000-0010-0000-0000-000004000000}" name="Chantier" dataDxfId="12"/>
    <tableColumn id="5" xr3:uid="{00000000-0010-0000-0000-000005000000}" name="Objet du litige" dataDxfId="11"/>
    <tableColumn id="6" xr3:uid="{00000000-0010-0000-0000-000006000000}" name="Montant du litige" dataDxfId="10"/>
    <tableColumn id="7" xr3:uid="{00000000-0010-0000-0000-000007000000}" name="Montant initial facture" dataDxfId="9"/>
    <tableColumn id="8" xr3:uid="{00000000-0010-0000-0000-000008000000}" name="Situation" dataDxfId="8"/>
    <tableColumn id="9" xr3:uid="{00000000-0010-0000-0000-000009000000}" name="Justif apportés par le Client" dataDxfId="7"/>
    <tableColumn id="10" xr3:uid="{00000000-0010-0000-0000-00000A000000}" name="Décision direction" dataDxfId="6"/>
    <tableColumn id="11" xr3:uid="{00000000-0010-0000-0000-00000B000000}" name="Commercial" dataDxfId="5"/>
    <tableColumn id="13" xr3:uid="{00000000-0010-0000-0000-00000D000000}" name="Commentaires" dataDxfId="4"/>
    <tableColumn id="14" xr3:uid="{00000000-0010-0000-0000-00000E000000}" name="Actions à faire" dataDxfId="3"/>
    <tableColumn id="15" xr3:uid="{00000000-0010-0000-0000-00000F000000}" name="Date facture" dataDxfId="2"/>
    <tableColumn id="16" xr3:uid="{00000000-0010-0000-0000-000010000000}" name="N° factur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micka&#235;l@excel.com" TargetMode="External"/><Relationship Id="rId13" Type="http://schemas.openxmlformats.org/officeDocument/2006/relationships/hyperlink" Target="mailto:yann@excel.com" TargetMode="External"/><Relationship Id="rId3" Type="http://schemas.openxmlformats.org/officeDocument/2006/relationships/hyperlink" Target="mailto:matthieu@excel.com" TargetMode="External"/><Relationship Id="rId7" Type="http://schemas.openxmlformats.org/officeDocument/2006/relationships/hyperlink" Target="mailto:thierry@excel.com" TargetMode="External"/><Relationship Id="rId12" Type="http://schemas.openxmlformats.org/officeDocument/2006/relationships/hyperlink" Target="mailto:franck@excel.com" TargetMode="External"/><Relationship Id="rId2" Type="http://schemas.openxmlformats.org/officeDocument/2006/relationships/hyperlink" Target="mailto:yann@excel.com" TargetMode="External"/><Relationship Id="rId1" Type="http://schemas.openxmlformats.org/officeDocument/2006/relationships/hyperlink" Target="mailto:thibault@excel.com" TargetMode="External"/><Relationship Id="rId6" Type="http://schemas.openxmlformats.org/officeDocument/2006/relationships/hyperlink" Target="mailto:daniel@excel.com" TargetMode="External"/><Relationship Id="rId11" Type="http://schemas.openxmlformats.org/officeDocument/2006/relationships/hyperlink" Target="mailto:christophe@excel.com" TargetMode="External"/><Relationship Id="rId5" Type="http://schemas.openxmlformats.org/officeDocument/2006/relationships/hyperlink" Target="mailto:corentin@excel.com" TargetMode="External"/><Relationship Id="rId10" Type="http://schemas.openxmlformats.org/officeDocument/2006/relationships/hyperlink" Target="mailto:ferdinand@excel.com" TargetMode="External"/><Relationship Id="rId4" Type="http://schemas.openxmlformats.org/officeDocument/2006/relationships/hyperlink" Target="mailto:gr&#233;goire@excel.com" TargetMode="External"/><Relationship Id="rId9" Type="http://schemas.openxmlformats.org/officeDocument/2006/relationships/hyperlink" Target="mailto:guillaume@excel.com" TargetMode="External"/><Relationship Id="rId14" Type="http://schemas.openxmlformats.org/officeDocument/2006/relationships/hyperlink" Target="mailto:daniel@exce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/>
  </sheetPr>
  <dimension ref="A1:I25"/>
  <sheetViews>
    <sheetView showGridLines="0" showRowColHeaders="0" tabSelected="1" workbookViewId="0">
      <selection activeCell="E20" sqref="E20"/>
    </sheetView>
  </sheetViews>
  <sheetFormatPr baseColWidth="10" defaultRowHeight="15" x14ac:dyDescent="0.25"/>
  <cols>
    <col min="1" max="1" width="24" customWidth="1"/>
  </cols>
  <sheetData>
    <row r="1" spans="1:9" x14ac:dyDescent="0.25">
      <c r="I1" s="21"/>
    </row>
    <row r="16" spans="1:9" x14ac:dyDescent="0.25">
      <c r="A16" s="14"/>
    </row>
    <row r="17" spans="1:1" x14ac:dyDescent="0.25">
      <c r="A17" s="14"/>
    </row>
    <row r="18" spans="1:1" x14ac:dyDescent="0.25">
      <c r="A18" s="14"/>
    </row>
    <row r="19" spans="1:1" x14ac:dyDescent="0.25">
      <c r="A19" s="14"/>
    </row>
    <row r="21" spans="1:1" x14ac:dyDescent="0.25">
      <c r="A21" s="14"/>
    </row>
    <row r="22" spans="1:1" x14ac:dyDescent="0.25">
      <c r="A22" s="14"/>
    </row>
    <row r="23" spans="1:1" x14ac:dyDescent="0.25">
      <c r="A23" s="14"/>
    </row>
    <row r="24" spans="1:1" x14ac:dyDescent="0.25">
      <c r="A24" s="14"/>
    </row>
    <row r="25" spans="1:1" x14ac:dyDescent="0.25">
      <c r="A25" s="1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70C0"/>
    <pageSetUpPr fitToPage="1"/>
  </sheetPr>
  <dimension ref="A1:BC9"/>
  <sheetViews>
    <sheetView showGridLines="0" workbookViewId="0">
      <pane ySplit="4" topLeftCell="A5" activePane="bottomLeft" state="frozen"/>
      <selection pane="bottomLeft" activeCell="H23" sqref="H23"/>
    </sheetView>
  </sheetViews>
  <sheetFormatPr baseColWidth="10" defaultRowHeight="15" x14ac:dyDescent="0.25"/>
  <cols>
    <col min="1" max="1" width="7.42578125" style="29" customWidth="1"/>
    <col min="2" max="2" width="14.7109375" style="29" customWidth="1"/>
    <col min="3" max="3" width="21" style="29" customWidth="1"/>
    <col min="4" max="4" width="12.7109375" style="32" customWidth="1"/>
    <col min="5" max="6" width="13.28515625" style="29" customWidth="1"/>
    <col min="7" max="7" width="14.85546875" style="33" customWidth="1"/>
    <col min="8" max="8" width="17.85546875" style="33" customWidth="1"/>
    <col min="9" max="9" width="17" style="29" customWidth="1"/>
    <col min="10" max="10" width="23.28515625" style="29" customWidth="1"/>
    <col min="11" max="11" width="15.28515625" style="29" customWidth="1"/>
    <col min="12" max="12" width="14.7109375" style="29" customWidth="1"/>
    <col min="13" max="13" width="22.85546875" style="29" customWidth="1"/>
    <col min="14" max="14" width="15.28515625" style="29" customWidth="1"/>
    <col min="15" max="22" width="11.42578125" style="29"/>
    <col min="23" max="55" width="11.42578125" style="30"/>
  </cols>
  <sheetData>
    <row r="1" spans="1:55" x14ac:dyDescent="0.25">
      <c r="B1" s="50" t="s">
        <v>14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55" x14ac:dyDescent="0.25"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55" s="60" customFormat="1" x14ac:dyDescent="0.25">
      <c r="A3" s="54" t="s">
        <v>81</v>
      </c>
      <c r="B3" s="54" t="s">
        <v>33</v>
      </c>
      <c r="C3" s="54" t="s">
        <v>0</v>
      </c>
      <c r="D3" s="55" t="s">
        <v>23</v>
      </c>
      <c r="E3" s="54" t="s">
        <v>1</v>
      </c>
      <c r="F3" s="54" t="s">
        <v>2</v>
      </c>
      <c r="G3" s="56" t="s">
        <v>12</v>
      </c>
      <c r="H3" s="56" t="s">
        <v>13</v>
      </c>
      <c r="I3" s="54" t="s">
        <v>82</v>
      </c>
      <c r="J3" s="54" t="s">
        <v>11</v>
      </c>
      <c r="K3" s="54" t="s">
        <v>3</v>
      </c>
      <c r="L3" s="57" t="s">
        <v>4</v>
      </c>
      <c r="M3" s="54" t="s">
        <v>24</v>
      </c>
      <c r="N3" s="54" t="s">
        <v>32</v>
      </c>
      <c r="O3" s="54" t="s">
        <v>39</v>
      </c>
      <c r="P3" s="54" t="s">
        <v>40</v>
      </c>
      <c r="Q3" s="58"/>
      <c r="R3" s="58"/>
      <c r="S3" s="58"/>
      <c r="T3" s="58"/>
      <c r="U3" s="58"/>
      <c r="V3" s="58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</row>
    <row r="4" spans="1:55" s="9" customFormat="1" ht="0.4" customHeight="1" x14ac:dyDescent="0.25">
      <c r="A4" s="15">
        <v>0</v>
      </c>
      <c r="B4" s="16"/>
      <c r="C4" s="16"/>
      <c r="D4" s="19"/>
      <c r="E4" s="16"/>
      <c r="F4" s="16"/>
      <c r="G4" s="17"/>
      <c r="H4" s="17"/>
      <c r="I4" s="16"/>
      <c r="J4" s="16"/>
      <c r="K4" s="16"/>
      <c r="L4" s="18"/>
      <c r="M4" s="20"/>
      <c r="N4" s="20"/>
      <c r="O4" s="20"/>
      <c r="P4" s="20"/>
      <c r="Q4" s="49"/>
      <c r="R4" s="49"/>
      <c r="S4" s="49"/>
      <c r="T4" s="49"/>
      <c r="U4" s="49"/>
      <c r="V4" s="49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</row>
    <row r="5" spans="1:55" s="47" customFormat="1" x14ac:dyDescent="0.25">
      <c r="A5" s="14">
        <v>1</v>
      </c>
      <c r="B5" s="42">
        <v>43374</v>
      </c>
      <c r="C5" s="40" t="s">
        <v>17</v>
      </c>
      <c r="D5" s="43" t="s">
        <v>26</v>
      </c>
      <c r="E5" s="40" t="s">
        <v>22</v>
      </c>
      <c r="F5" s="40" t="s">
        <v>60</v>
      </c>
      <c r="G5" s="44">
        <v>1500</v>
      </c>
      <c r="H5" s="44">
        <v>150000</v>
      </c>
      <c r="I5" s="40" t="s">
        <v>6</v>
      </c>
      <c r="J5" s="40" t="s">
        <v>64</v>
      </c>
      <c r="K5" s="40" t="s">
        <v>65</v>
      </c>
      <c r="L5" s="45" t="s">
        <v>49</v>
      </c>
      <c r="M5" s="41" t="s">
        <v>25</v>
      </c>
      <c r="N5" s="41" t="s">
        <v>62</v>
      </c>
      <c r="O5" s="41"/>
      <c r="P5" s="41"/>
      <c r="Q5" s="29"/>
      <c r="R5" s="29"/>
      <c r="S5" s="29"/>
      <c r="T5" s="29"/>
      <c r="U5" s="29"/>
      <c r="V5" s="29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</row>
    <row r="6" spans="1:55" s="47" customFormat="1" x14ac:dyDescent="0.25">
      <c r="A6" s="14">
        <v>2</v>
      </c>
      <c r="B6" s="42">
        <v>43406</v>
      </c>
      <c r="C6" s="40" t="s">
        <v>27</v>
      </c>
      <c r="D6" s="48" t="s">
        <v>28</v>
      </c>
      <c r="E6" s="40" t="s">
        <v>29</v>
      </c>
      <c r="F6" s="40" t="s">
        <v>61</v>
      </c>
      <c r="G6" s="44">
        <v>2000</v>
      </c>
      <c r="H6" s="44">
        <v>17500</v>
      </c>
      <c r="I6" s="40" t="s">
        <v>21</v>
      </c>
      <c r="J6" s="40"/>
      <c r="K6" s="40" t="s">
        <v>31</v>
      </c>
      <c r="L6" s="45" t="s">
        <v>51</v>
      </c>
      <c r="M6" s="40" t="s">
        <v>30</v>
      </c>
      <c r="N6" s="41"/>
      <c r="O6" s="41"/>
      <c r="P6" s="41"/>
      <c r="Q6" s="29"/>
      <c r="R6" s="29"/>
      <c r="S6" s="29"/>
      <c r="T6" s="29"/>
      <c r="U6" s="29"/>
      <c r="V6" s="29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</row>
    <row r="7" spans="1:55" s="47" customFormat="1" x14ac:dyDescent="0.25">
      <c r="A7" s="14">
        <v>3</v>
      </c>
      <c r="B7" s="42">
        <v>43408</v>
      </c>
      <c r="C7" s="40" t="s">
        <v>34</v>
      </c>
      <c r="D7" s="48" t="s">
        <v>35</v>
      </c>
      <c r="E7" s="40" t="s">
        <v>36</v>
      </c>
      <c r="F7" s="40" t="s">
        <v>37</v>
      </c>
      <c r="G7" s="44">
        <v>1700</v>
      </c>
      <c r="H7" s="44">
        <v>28400</v>
      </c>
      <c r="I7" s="40" t="s">
        <v>19</v>
      </c>
      <c r="J7" s="40" t="s">
        <v>38</v>
      </c>
      <c r="K7" s="40"/>
      <c r="L7" s="45" t="s">
        <v>53</v>
      </c>
      <c r="M7" s="40" t="s">
        <v>63</v>
      </c>
      <c r="N7" s="40"/>
      <c r="O7" s="41"/>
      <c r="P7" s="41"/>
      <c r="Q7" s="29"/>
      <c r="R7" s="29"/>
      <c r="S7" s="29"/>
      <c r="T7" s="29"/>
      <c r="U7" s="29"/>
      <c r="V7" s="29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</row>
    <row r="8" spans="1:55" s="47" customFormat="1" x14ac:dyDescent="0.25">
      <c r="A8" s="14">
        <v>4</v>
      </c>
      <c r="B8" s="42">
        <v>43411</v>
      </c>
      <c r="C8" s="40" t="s">
        <v>41</v>
      </c>
      <c r="D8" s="48" t="s">
        <v>42</v>
      </c>
      <c r="E8" s="40" t="s">
        <v>43</v>
      </c>
      <c r="F8" s="40" t="s">
        <v>66</v>
      </c>
      <c r="G8" s="44">
        <v>100</v>
      </c>
      <c r="H8" s="44">
        <v>500</v>
      </c>
      <c r="I8" s="40" t="s">
        <v>6</v>
      </c>
      <c r="J8" s="40"/>
      <c r="K8" s="40"/>
      <c r="L8" s="45" t="s">
        <v>55</v>
      </c>
      <c r="M8" s="40"/>
      <c r="N8" s="40" t="s">
        <v>44</v>
      </c>
      <c r="O8" s="40"/>
      <c r="P8" s="40"/>
      <c r="Q8" s="29"/>
      <c r="R8" s="29"/>
      <c r="S8" s="29"/>
      <c r="T8" s="29"/>
      <c r="U8" s="29"/>
      <c r="V8" s="29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</row>
    <row r="9" spans="1:55" s="47" customFormat="1" x14ac:dyDescent="0.25">
      <c r="A9" s="29"/>
      <c r="B9" s="29"/>
      <c r="C9" s="29"/>
      <c r="D9" s="32"/>
      <c r="E9" s="29"/>
      <c r="F9" s="29"/>
      <c r="G9" s="33"/>
      <c r="H9" s="33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</row>
  </sheetData>
  <mergeCells count="1">
    <mergeCell ref="B1:L2"/>
  </mergeCells>
  <dataValidations count="1">
    <dataValidation type="list" allowBlank="1" showInputMessage="1" showErrorMessage="1" sqref="I5:I7" xr:uid="{00000000-0002-0000-0100-000000000000}">
      <formula1>Situation</formula1>
    </dataValidation>
  </dataValidations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&amp;C&amp;"-,Italique"&amp;14Récapitulatif des litiges</oddHeader>
    <oddFooter>&amp;C&amp;D&amp;R&amp;P/&amp;N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C00000"/>
  </sheetPr>
  <dimension ref="A2:H33"/>
  <sheetViews>
    <sheetView showGridLines="0" workbookViewId="0">
      <selection activeCell="B40" sqref="B40"/>
    </sheetView>
  </sheetViews>
  <sheetFormatPr baseColWidth="10" defaultRowHeight="15" x14ac:dyDescent="0.25"/>
  <cols>
    <col min="1" max="1" width="24.42578125" customWidth="1"/>
    <col min="2" max="2" width="22" customWidth="1"/>
    <col min="3" max="3" width="12.28515625" customWidth="1"/>
    <col min="4" max="4" width="12.85546875" customWidth="1"/>
  </cols>
  <sheetData>
    <row r="2" spans="1:8" x14ac:dyDescent="0.25">
      <c r="A2" s="51" t="s">
        <v>18</v>
      </c>
      <c r="B2" s="51"/>
      <c r="C2" s="51"/>
      <c r="D2" s="51"/>
      <c r="E2" s="51"/>
      <c r="F2" s="22"/>
      <c r="G2" s="22"/>
      <c r="H2" s="22"/>
    </row>
    <row r="3" spans="1:8" x14ac:dyDescent="0.25">
      <c r="A3" s="51"/>
      <c r="B3" s="51"/>
      <c r="C3" s="51"/>
      <c r="D3" s="51"/>
      <c r="E3" s="51"/>
      <c r="F3" s="22"/>
      <c r="G3" s="22"/>
      <c r="H3" s="22"/>
    </row>
    <row r="5" spans="1:8" x14ac:dyDescent="0.25">
      <c r="A5" s="2" t="s">
        <v>10</v>
      </c>
      <c r="B5" s="13">
        <f>VLOOKUP(C9,Tableau1[],2,FALSE)</f>
        <v>43408</v>
      </c>
      <c r="C5" s="2" t="s">
        <v>0</v>
      </c>
      <c r="D5" s="52" t="str">
        <f>VLOOKUP(C9,Tableau1[],3,FALSE)</f>
        <v>DUBOIS</v>
      </c>
      <c r="E5" s="53"/>
    </row>
    <row r="7" spans="1:8" x14ac:dyDescent="0.25">
      <c r="B7" s="2" t="s">
        <v>8</v>
      </c>
      <c r="C7" t="str">
        <f>VLOOKUP(C9,Tableau1[],5,FALSE)</f>
        <v>Dubois</v>
      </c>
    </row>
    <row r="8" spans="1:8" x14ac:dyDescent="0.25">
      <c r="B8" s="2" t="s">
        <v>7</v>
      </c>
      <c r="C8" t="str">
        <f>VLOOKUP(C9,Tableau1[],6,FALSE)</f>
        <v>Fuite</v>
      </c>
    </row>
    <row r="9" spans="1:8" x14ac:dyDescent="0.25">
      <c r="B9" s="2" t="s">
        <v>15</v>
      </c>
      <c r="C9" s="12">
        <v>3</v>
      </c>
    </row>
    <row r="10" spans="1:8" x14ac:dyDescent="0.25">
      <c r="B10" s="2" t="s">
        <v>12</v>
      </c>
      <c r="C10" s="11">
        <f>VLOOKUP(C9,Tableau1[],7,FALSE)</f>
        <v>1700</v>
      </c>
    </row>
    <row r="11" spans="1:8" x14ac:dyDescent="0.25">
      <c r="B11" s="10" t="s">
        <v>13</v>
      </c>
      <c r="C11" s="11">
        <f>VLOOKUP(C9,Tableau1[],8,FALSE)</f>
        <v>28400</v>
      </c>
    </row>
    <row r="12" spans="1:8" x14ac:dyDescent="0.25">
      <c r="B12" s="2" t="s">
        <v>5</v>
      </c>
      <c r="C12" s="11" t="str">
        <f>VLOOKUP(C9,Tableau1[],9,FALSE)</f>
        <v>Litige clos</v>
      </c>
    </row>
    <row r="13" spans="1:8" x14ac:dyDescent="0.25">
      <c r="B13" s="2" t="s">
        <v>9</v>
      </c>
      <c r="C13" t="str">
        <f>VLOOKUP(C9,Tableau1[],12,FALSE)</f>
        <v>Daniel B</v>
      </c>
    </row>
    <row r="15" spans="1:8" x14ac:dyDescent="0.25">
      <c r="A15" s="3" t="s">
        <v>11</v>
      </c>
    </row>
    <row r="16" spans="1:8" x14ac:dyDescent="0.25">
      <c r="A16" s="4" t="str">
        <f>VLOOKUP(C9,Tableau1[],10,FALSE)</f>
        <v>Photos</v>
      </c>
      <c r="B16" s="5"/>
      <c r="C16" s="5"/>
      <c r="D16" s="5"/>
      <c r="E16" s="5"/>
    </row>
    <row r="17" spans="1:5" x14ac:dyDescent="0.25">
      <c r="A17" s="6"/>
      <c r="B17" s="1"/>
      <c r="C17" s="1"/>
      <c r="D17" s="1"/>
      <c r="E17" s="1"/>
    </row>
    <row r="18" spans="1:5" x14ac:dyDescent="0.25">
      <c r="A18" s="6"/>
      <c r="B18" s="1"/>
      <c r="C18" s="1"/>
      <c r="D18" s="1"/>
      <c r="E18" s="1"/>
    </row>
    <row r="19" spans="1:5" x14ac:dyDescent="0.25">
      <c r="A19" s="6"/>
      <c r="B19" s="1"/>
      <c r="C19" s="1"/>
      <c r="D19" s="1"/>
      <c r="E19" s="1"/>
    </row>
    <row r="20" spans="1:5" x14ac:dyDescent="0.25">
      <c r="A20" s="6"/>
      <c r="B20" s="1"/>
      <c r="C20" s="1"/>
      <c r="D20" s="1"/>
      <c r="E20" s="1"/>
    </row>
    <row r="21" spans="1:5" x14ac:dyDescent="0.25">
      <c r="A21" s="6"/>
      <c r="B21" s="1"/>
      <c r="C21" s="1"/>
      <c r="D21" s="1"/>
      <c r="E21" s="1"/>
    </row>
    <row r="22" spans="1:5" x14ac:dyDescent="0.25">
      <c r="A22" s="7"/>
      <c r="B22" s="8"/>
      <c r="C22" s="8"/>
      <c r="D22" s="8"/>
      <c r="E22" s="8"/>
    </row>
    <row r="24" spans="1:5" x14ac:dyDescent="0.25">
      <c r="A24" s="3" t="s">
        <v>3</v>
      </c>
    </row>
    <row r="25" spans="1:5" x14ac:dyDescent="0.25">
      <c r="A25" s="4">
        <f>VLOOKUP(C9,Tableau1[],11,FALSE)</f>
        <v>0</v>
      </c>
      <c r="B25" s="5"/>
      <c r="C25" s="5"/>
      <c r="D25" s="5"/>
      <c r="E25" s="5"/>
    </row>
    <row r="26" spans="1:5" x14ac:dyDescent="0.25">
      <c r="A26" s="6"/>
      <c r="B26" s="1"/>
      <c r="C26" s="1"/>
      <c r="D26" s="1"/>
      <c r="E26" s="1"/>
    </row>
    <row r="27" spans="1:5" x14ac:dyDescent="0.25">
      <c r="A27" s="6"/>
      <c r="B27" s="1"/>
      <c r="C27" s="1"/>
      <c r="D27" s="1"/>
      <c r="E27" s="1"/>
    </row>
    <row r="28" spans="1:5" x14ac:dyDescent="0.25">
      <c r="A28" s="6"/>
      <c r="B28" s="1"/>
      <c r="C28" s="1"/>
      <c r="D28" s="1"/>
      <c r="E28" s="1"/>
    </row>
    <row r="29" spans="1:5" x14ac:dyDescent="0.25">
      <c r="A29" s="6"/>
      <c r="B29" s="1"/>
      <c r="C29" s="1"/>
      <c r="D29" s="1"/>
      <c r="E29" s="1"/>
    </row>
    <row r="30" spans="1:5" x14ac:dyDescent="0.25">
      <c r="A30" s="6"/>
      <c r="B30" s="1"/>
      <c r="C30" s="1"/>
      <c r="D30" s="1"/>
      <c r="E30" s="1"/>
    </row>
    <row r="31" spans="1:5" x14ac:dyDescent="0.25">
      <c r="A31" s="6"/>
      <c r="B31" s="1"/>
      <c r="C31" s="1"/>
      <c r="D31" s="1"/>
      <c r="E31" s="1"/>
    </row>
    <row r="32" spans="1:5" x14ac:dyDescent="0.25">
      <c r="A32" s="6"/>
      <c r="B32" s="1"/>
      <c r="C32" s="1"/>
      <c r="D32" s="1"/>
      <c r="E32" s="1"/>
    </row>
    <row r="33" spans="1:5" x14ac:dyDescent="0.25">
      <c r="A33" s="7"/>
      <c r="B33" s="8"/>
      <c r="C33" s="8"/>
      <c r="D33" s="8"/>
      <c r="E33" s="8"/>
    </row>
  </sheetData>
  <mergeCells count="2">
    <mergeCell ref="A2:E3"/>
    <mergeCell ref="D5:E5"/>
  </mergeCells>
  <dataValidations count="1">
    <dataValidation type="list" allowBlank="1" showInputMessage="1" showErrorMessage="1" sqref="C9" xr:uid="{00000000-0002-0000-0200-000000000000}">
      <formula1>No_litige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39997558519241921"/>
  </sheetPr>
  <dimension ref="A1:G17"/>
  <sheetViews>
    <sheetView showGridLines="0" showRowColHeaders="0" workbookViewId="0">
      <selection activeCell="D24" sqref="D24"/>
    </sheetView>
  </sheetViews>
  <sheetFormatPr baseColWidth="10" defaultRowHeight="15" x14ac:dyDescent="0.25"/>
  <cols>
    <col min="1" max="1" width="21.7109375" customWidth="1"/>
    <col min="2" max="2" width="26" customWidth="1"/>
    <col min="3" max="3" width="21.7109375" customWidth="1"/>
    <col min="5" max="5" width="15.28515625" customWidth="1"/>
    <col min="7" max="7" width="22.7109375" customWidth="1"/>
  </cols>
  <sheetData>
    <row r="1" spans="1:7" x14ac:dyDescent="0.25">
      <c r="A1" s="23" t="s">
        <v>45</v>
      </c>
      <c r="B1" s="23" t="s">
        <v>67</v>
      </c>
      <c r="C1" s="23" t="s">
        <v>68</v>
      </c>
      <c r="E1" s="23" t="s">
        <v>46</v>
      </c>
      <c r="G1" s="23" t="s">
        <v>47</v>
      </c>
    </row>
    <row r="2" spans="1:7" x14ac:dyDescent="0.25">
      <c r="A2" s="34" t="s">
        <v>50</v>
      </c>
      <c r="B2" s="37" t="s">
        <v>69</v>
      </c>
      <c r="C2" s="34"/>
      <c r="E2" s="40" t="s">
        <v>6</v>
      </c>
      <c r="G2" s="24" t="s">
        <v>16</v>
      </c>
    </row>
    <row r="3" spans="1:7" x14ac:dyDescent="0.25">
      <c r="A3" s="35" t="s">
        <v>49</v>
      </c>
      <c r="B3" s="38" t="s">
        <v>70</v>
      </c>
      <c r="C3" s="38" t="s">
        <v>70</v>
      </c>
      <c r="E3" s="41" t="s">
        <v>19</v>
      </c>
      <c r="G3" s="25" t="s">
        <v>33</v>
      </c>
    </row>
    <row r="4" spans="1:7" x14ac:dyDescent="0.25">
      <c r="A4" s="35" t="s">
        <v>48</v>
      </c>
      <c r="B4" s="38" t="s">
        <v>71</v>
      </c>
      <c r="C4" s="35"/>
      <c r="E4" s="41" t="s">
        <v>20</v>
      </c>
      <c r="G4" s="24" t="s">
        <v>0</v>
      </c>
    </row>
    <row r="5" spans="1:7" x14ac:dyDescent="0.25">
      <c r="A5" s="35" t="s">
        <v>51</v>
      </c>
      <c r="B5" s="38" t="s">
        <v>72</v>
      </c>
      <c r="C5" s="35"/>
      <c r="E5" s="41" t="s">
        <v>21</v>
      </c>
      <c r="G5" s="26" t="s">
        <v>23</v>
      </c>
    </row>
    <row r="6" spans="1:7" x14ac:dyDescent="0.25">
      <c r="A6" s="35" t="s">
        <v>52</v>
      </c>
      <c r="B6" s="38" t="s">
        <v>73</v>
      </c>
      <c r="C6" s="35"/>
      <c r="E6" s="35"/>
      <c r="G6" s="24" t="s">
        <v>1</v>
      </c>
    </row>
    <row r="7" spans="1:7" x14ac:dyDescent="0.25">
      <c r="A7" s="35" t="s">
        <v>53</v>
      </c>
      <c r="B7" s="38" t="s">
        <v>74</v>
      </c>
      <c r="C7" s="38" t="s">
        <v>74</v>
      </c>
      <c r="E7" s="35"/>
      <c r="G7" s="24" t="s">
        <v>2</v>
      </c>
    </row>
    <row r="8" spans="1:7" x14ac:dyDescent="0.25">
      <c r="A8" s="35" t="s">
        <v>54</v>
      </c>
      <c r="B8" s="38" t="s">
        <v>75</v>
      </c>
      <c r="C8" s="35"/>
      <c r="E8" s="35"/>
      <c r="G8" s="27" t="s">
        <v>12</v>
      </c>
    </row>
    <row r="9" spans="1:7" x14ac:dyDescent="0.25">
      <c r="A9" s="35" t="s">
        <v>55</v>
      </c>
      <c r="B9" s="38" t="s">
        <v>76</v>
      </c>
      <c r="C9" s="35"/>
      <c r="E9" s="35"/>
      <c r="G9" s="27" t="s">
        <v>13</v>
      </c>
    </row>
    <row r="10" spans="1:7" x14ac:dyDescent="0.25">
      <c r="A10" s="35" t="s">
        <v>56</v>
      </c>
      <c r="B10" s="38" t="s">
        <v>77</v>
      </c>
      <c r="C10" s="35"/>
      <c r="E10" s="35"/>
      <c r="G10" s="24" t="s">
        <v>5</v>
      </c>
    </row>
    <row r="11" spans="1:7" x14ac:dyDescent="0.25">
      <c r="A11" s="35" t="s">
        <v>57</v>
      </c>
      <c r="B11" s="38" t="s">
        <v>78</v>
      </c>
      <c r="C11" s="35"/>
      <c r="E11" s="35"/>
      <c r="G11" s="24" t="s">
        <v>11</v>
      </c>
    </row>
    <row r="12" spans="1:7" x14ac:dyDescent="0.25">
      <c r="A12" s="35" t="s">
        <v>58</v>
      </c>
      <c r="B12" s="38" t="s">
        <v>79</v>
      </c>
      <c r="C12" s="35"/>
      <c r="E12" s="35"/>
      <c r="G12" s="24" t="s">
        <v>3</v>
      </c>
    </row>
    <row r="13" spans="1:7" x14ac:dyDescent="0.25">
      <c r="A13" s="36" t="s">
        <v>59</v>
      </c>
      <c r="B13" s="39" t="s">
        <v>80</v>
      </c>
      <c r="C13" s="36"/>
      <c r="E13" s="35"/>
      <c r="G13" s="28" t="s">
        <v>4</v>
      </c>
    </row>
    <row r="14" spans="1:7" x14ac:dyDescent="0.25">
      <c r="E14" s="36"/>
      <c r="G14" s="24" t="s">
        <v>24</v>
      </c>
    </row>
    <row r="15" spans="1:7" x14ac:dyDescent="0.25">
      <c r="G15" s="24" t="s">
        <v>32</v>
      </c>
    </row>
    <row r="16" spans="1:7" x14ac:dyDescent="0.25">
      <c r="G16" s="24" t="s">
        <v>39</v>
      </c>
    </row>
    <row r="17" spans="7:7" x14ac:dyDescent="0.25">
      <c r="G17" s="24" t="s">
        <v>40</v>
      </c>
    </row>
  </sheetData>
  <hyperlinks>
    <hyperlink ref="B2" r:id="rId1" xr:uid="{87DAF2AF-671E-40AB-AAF7-07FCB3094C7D}"/>
    <hyperlink ref="B3" r:id="rId2" xr:uid="{A260C689-25A4-4970-9C58-C6C0EC50DC63}"/>
    <hyperlink ref="B4" r:id="rId3" xr:uid="{69F6A76F-194C-4727-A671-15A73E367254}"/>
    <hyperlink ref="B5" r:id="rId4" xr:uid="{47D88365-FA73-41AC-82BE-021C6ACF2CD8}"/>
    <hyperlink ref="B6" r:id="rId5" xr:uid="{45FE85A4-A5D4-41EE-AE48-314C91116C7F}"/>
    <hyperlink ref="B7" r:id="rId6" xr:uid="{228140D0-B519-4F2A-8B76-C67A3EA8DC87}"/>
    <hyperlink ref="B8" r:id="rId7" xr:uid="{CA182D1F-8407-4C37-B835-F3A88622016A}"/>
    <hyperlink ref="B9" r:id="rId8" xr:uid="{DD1536E2-F7ED-4C4E-A5BA-BACD8D95C1BF}"/>
    <hyperlink ref="B10" r:id="rId9" xr:uid="{A6045A06-2C1A-4608-97A7-218EB127197F}"/>
    <hyperlink ref="B11" r:id="rId10" xr:uid="{C2F22700-8753-4B5B-8560-B655D615AD76}"/>
    <hyperlink ref="B12" r:id="rId11" xr:uid="{724C70AB-5A6C-48F8-9FEE-9C2262EB75E3}"/>
    <hyperlink ref="B13" r:id="rId12" xr:uid="{371DAC7C-E52E-486D-8120-FACC4FFA07A1}"/>
    <hyperlink ref="C3" r:id="rId13" xr:uid="{84EEA8B3-81EB-4700-A73E-43E0237CE4C7}"/>
    <hyperlink ref="C7" r:id="rId14" xr:uid="{2637B980-9D95-4834-AB4D-A95B92E65CB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Menu</vt:lpstr>
      <vt:lpstr>Récap</vt:lpstr>
      <vt:lpstr>Suivi_litige</vt:lpstr>
      <vt:lpstr>Listes</vt:lpstr>
      <vt:lpstr>Récap!Zone_d_impression</vt:lpstr>
      <vt:lpstr>Suivi_litige!Zone_d_impression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Bigmat;AFEH</dc:creator>
  <cp:lastModifiedBy>Bigmat</cp:lastModifiedBy>
  <cp:lastPrinted>2018-11-07T19:00:33Z</cp:lastPrinted>
  <dcterms:created xsi:type="dcterms:W3CDTF">2018-11-02T13:41:30Z</dcterms:created>
  <dcterms:modified xsi:type="dcterms:W3CDTF">2018-11-09T16:01:07Z</dcterms:modified>
</cp:coreProperties>
</file>