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5315" windowHeight="9015"/>
  </bookViews>
  <sheets>
    <sheet name="Feuil1" sheetId="1" r:id="rId1"/>
  </sheets>
  <definedNames>
    <definedName name="journee_next" localSheetId="0">Feuil1!$DT$4</definedName>
  </definedNames>
  <calcPr calcId="125725"/>
</workbook>
</file>

<file path=xl/calcChain.xml><?xml version="1.0" encoding="utf-8"?>
<calcChain xmlns="http://schemas.openxmlformats.org/spreadsheetml/2006/main">
  <c r="DP28" i="1"/>
  <c r="DO5"/>
  <c r="DQ5" s="1"/>
  <c r="DP6"/>
  <c r="DP7"/>
  <c r="DP8"/>
  <c r="DP9"/>
  <c r="DP10"/>
  <c r="DP11"/>
  <c r="DP12"/>
  <c r="DP13"/>
  <c r="DP14"/>
  <c r="DP15"/>
  <c r="DP16"/>
  <c r="DP17"/>
  <c r="DP18"/>
  <c r="DP19"/>
  <c r="DP20"/>
  <c r="DP21"/>
  <c r="DP22"/>
  <c r="DP23"/>
  <c r="DQ23" s="1"/>
  <c r="DP5"/>
  <c r="DO6"/>
  <c r="DO7"/>
  <c r="DO8"/>
  <c r="DO9"/>
  <c r="DO10"/>
  <c r="DO11"/>
  <c r="DO12"/>
  <c r="DO13"/>
  <c r="DO14"/>
  <c r="DO15"/>
  <c r="DO16"/>
  <c r="DO17"/>
  <c r="DO18"/>
  <c r="DO19"/>
  <c r="DO20"/>
  <c r="DO21"/>
  <c r="DO22"/>
  <c r="DO23"/>
  <c r="DO24"/>
  <c r="DP24"/>
  <c r="DL6"/>
  <c r="DM6"/>
  <c r="DL7"/>
  <c r="DM7"/>
  <c r="DL8"/>
  <c r="DM8"/>
  <c r="DL9"/>
  <c r="DM9"/>
  <c r="DL10"/>
  <c r="DM10"/>
  <c r="DL11"/>
  <c r="DM11"/>
  <c r="DL12"/>
  <c r="DM12"/>
  <c r="DL13"/>
  <c r="DM13"/>
  <c r="DL14"/>
  <c r="DM14"/>
  <c r="DL15"/>
  <c r="DM15"/>
  <c r="DL16"/>
  <c r="DM16"/>
  <c r="DL17"/>
  <c r="DM17"/>
  <c r="DL18"/>
  <c r="DM18"/>
  <c r="DL19"/>
  <c r="DM19"/>
  <c r="DL20"/>
  <c r="DM20"/>
  <c r="DL21"/>
  <c r="DM21"/>
  <c r="DL22"/>
  <c r="DM22"/>
  <c r="DL23"/>
  <c r="DM23"/>
  <c r="DL24"/>
  <c r="DM24"/>
  <c r="DM5"/>
  <c r="DL5"/>
  <c r="DF29"/>
  <c r="DF28"/>
  <c r="DE28" s="1"/>
  <c r="DA28"/>
  <c r="DF27"/>
  <c r="DA27"/>
  <c r="DE25"/>
  <c r="DD25"/>
  <c r="DC25"/>
  <c r="DQ12"/>
  <c r="DJ12" s="1"/>
  <c r="DQ17"/>
  <c r="DJ17" s="1"/>
  <c r="CZ28"/>
  <c r="CY28" s="1"/>
  <c r="CZ29"/>
  <c r="CZ27"/>
  <c r="CU28"/>
  <c r="CU27"/>
  <c r="CY25"/>
  <c r="CX25"/>
  <c r="CW25"/>
  <c r="DQ7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5"/>
  <c r="DQ6"/>
  <c r="DJ6" s="1"/>
  <c r="DQ9"/>
  <c r="DQ10"/>
  <c r="DJ10" s="1"/>
  <c r="DQ11"/>
  <c r="DQ14"/>
  <c r="DJ14" s="1"/>
  <c r="DQ16"/>
  <c r="DQ18"/>
  <c r="DJ18" s="1"/>
  <c r="DQ20"/>
  <c r="DQ22"/>
  <c r="DJ22" s="1"/>
  <c r="DQ24"/>
  <c r="CT29"/>
  <c r="CT28"/>
  <c r="CS28" s="1"/>
  <c r="CO28"/>
  <c r="CT27"/>
  <c r="CS27" s="1"/>
  <c r="CO27"/>
  <c r="CS25"/>
  <c r="CR25"/>
  <c r="CQ25"/>
  <c r="CM25"/>
  <c r="CL25"/>
  <c r="CK25"/>
  <c r="CN29"/>
  <c r="CN28"/>
  <c r="CM28" s="1"/>
  <c r="CI28"/>
  <c r="CN27"/>
  <c r="CM27" s="1"/>
  <c r="CM29" s="1"/>
  <c r="CI27"/>
  <c r="CH29"/>
  <c r="CH28"/>
  <c r="CG28" s="1"/>
  <c r="CC28"/>
  <c r="CH27"/>
  <c r="CC27"/>
  <c r="CG25"/>
  <c r="CF25"/>
  <c r="CE25"/>
  <c r="CB29"/>
  <c r="CB28"/>
  <c r="CA28" s="1"/>
  <c r="BW28"/>
  <c r="CB27"/>
  <c r="CA27" s="1"/>
  <c r="BW27"/>
  <c r="CA25"/>
  <c r="BZ25"/>
  <c r="BY25"/>
  <c r="BV29"/>
  <c r="BV28"/>
  <c r="BU28" s="1"/>
  <c r="BQ28"/>
  <c r="BV27"/>
  <c r="BQ27"/>
  <c r="BK27"/>
  <c r="BU25"/>
  <c r="BT25"/>
  <c r="BS25"/>
  <c r="BP29"/>
  <c r="BP28"/>
  <c r="BO28" s="1"/>
  <c r="BK28"/>
  <c r="BP27"/>
  <c r="BO25"/>
  <c r="BN25"/>
  <c r="BM25"/>
  <c r="BJ29"/>
  <c r="BJ28"/>
  <c r="BI28" s="1"/>
  <c r="BE28"/>
  <c r="BJ27"/>
  <c r="BE27"/>
  <c r="BI25"/>
  <c r="BH25"/>
  <c r="BG25"/>
  <c r="BD29"/>
  <c r="BD28"/>
  <c r="BC28" s="1"/>
  <c r="AY28"/>
  <c r="BD27"/>
  <c r="BC27" s="1"/>
  <c r="AY27"/>
  <c r="AX29"/>
  <c r="AX28"/>
  <c r="AW28" s="1"/>
  <c r="AS28"/>
  <c r="AX27"/>
  <c r="AS27"/>
  <c r="BC25"/>
  <c r="BB25"/>
  <c r="BA25"/>
  <c r="AW25"/>
  <c r="AV25"/>
  <c r="AU25"/>
  <c r="AR29"/>
  <c r="AR28"/>
  <c r="AQ28" s="1"/>
  <c r="AM28"/>
  <c r="AR27"/>
  <c r="AM27"/>
  <c r="AQ25"/>
  <c r="AP25"/>
  <c r="AO25"/>
  <c r="AL29"/>
  <c r="AL28"/>
  <c r="AK28" s="1"/>
  <c r="AG28"/>
  <c r="AL27"/>
  <c r="AG27"/>
  <c r="AK25"/>
  <c r="AJ25"/>
  <c r="AI25"/>
  <c r="AF29"/>
  <c r="AF28"/>
  <c r="AE28" s="1"/>
  <c r="AA28"/>
  <c r="AF27"/>
  <c r="AA27"/>
  <c r="AE25"/>
  <c r="AD25"/>
  <c r="AC25"/>
  <c r="Z29"/>
  <c r="Z28"/>
  <c r="Y28" s="1"/>
  <c r="Z27"/>
  <c r="Y27" s="1"/>
  <c r="Y25"/>
  <c r="X25"/>
  <c r="W25"/>
  <c r="T29"/>
  <c r="T28"/>
  <c r="S28" s="1"/>
  <c r="T27"/>
  <c r="S27" s="1"/>
  <c r="S25"/>
  <c r="R25"/>
  <c r="Q25"/>
  <c r="M25"/>
  <c r="L25"/>
  <c r="K25"/>
  <c r="U28"/>
  <c r="U27"/>
  <c r="O28"/>
  <c r="O27"/>
  <c r="I28"/>
  <c r="I27"/>
  <c r="C28"/>
  <c r="C27"/>
  <c r="H27"/>
  <c r="G25"/>
  <c r="F25"/>
  <c r="N29"/>
  <c r="N28"/>
  <c r="M28" s="1"/>
  <c r="N27"/>
  <c r="M27" s="1"/>
  <c r="G27"/>
  <c r="H29"/>
  <c r="CS34" s="1"/>
  <c r="H28"/>
  <c r="E25"/>
  <c r="DJ23" l="1"/>
  <c r="CS33"/>
  <c r="CS32"/>
  <c r="DJ24"/>
  <c r="DJ20"/>
  <c r="DJ16"/>
  <c r="DJ11"/>
  <c r="DJ9"/>
  <c r="DJ7"/>
  <c r="DF30"/>
  <c r="DJ5"/>
  <c r="DQ19"/>
  <c r="DJ19" s="1"/>
  <c r="DQ15"/>
  <c r="DJ15" s="1"/>
  <c r="DQ13"/>
  <c r="DJ13" s="1"/>
  <c r="DE27"/>
  <c r="DE29"/>
  <c r="DN5"/>
  <c r="DP25"/>
  <c r="M29"/>
  <c r="CZ30"/>
  <c r="CY27"/>
  <c r="CY29" s="1"/>
  <c r="DN10"/>
  <c r="DN24"/>
  <c r="DN22"/>
  <c r="DN20"/>
  <c r="DN18"/>
  <c r="DN17"/>
  <c r="DN16"/>
  <c r="DN15"/>
  <c r="DN13"/>
  <c r="DN12"/>
  <c r="DN11"/>
  <c r="DN7"/>
  <c r="DN6"/>
  <c r="AR30"/>
  <c r="DN9"/>
  <c r="DQ8"/>
  <c r="DJ8" s="1"/>
  <c r="DN19"/>
  <c r="DN23"/>
  <c r="DN8"/>
  <c r="DN14"/>
  <c r="DQ21"/>
  <c r="DJ21" s="1"/>
  <c r="DN21"/>
  <c r="CT30"/>
  <c r="CS29"/>
  <c r="CH30"/>
  <c r="CG27"/>
  <c r="CN30"/>
  <c r="CG29"/>
  <c r="CA29"/>
  <c r="CB30"/>
  <c r="BV30"/>
  <c r="BU27"/>
  <c r="BU29" s="1"/>
  <c r="BP30"/>
  <c r="BO27"/>
  <c r="BO29" s="1"/>
  <c r="BJ30"/>
  <c r="BI27"/>
  <c r="BI29" s="1"/>
  <c r="AX30"/>
  <c r="AW27"/>
  <c r="AW29" s="1"/>
  <c r="BD30"/>
  <c r="BC29"/>
  <c r="AQ27"/>
  <c r="AQ29" s="1"/>
  <c r="AL30"/>
  <c r="AK27"/>
  <c r="AK29" s="1"/>
  <c r="AF30"/>
  <c r="AE27"/>
  <c r="AE29" s="1"/>
  <c r="Y29"/>
  <c r="S29"/>
  <c r="G28"/>
  <c r="G29" s="1"/>
  <c r="DM25"/>
  <c r="N30"/>
  <c r="T30"/>
  <c r="Z30"/>
  <c r="H30"/>
  <c r="DO25"/>
  <c r="DP27" s="1"/>
  <c r="DL25"/>
  <c r="DI35" l="1"/>
  <c r="DH35" s="1"/>
  <c r="DI30"/>
  <c r="DI38"/>
  <c r="DI42"/>
  <c r="DI46"/>
  <c r="DI31"/>
  <c r="DI33"/>
  <c r="DI49"/>
  <c r="DI41"/>
  <c r="DI32"/>
  <c r="DI43"/>
  <c r="DI36"/>
  <c r="DI40"/>
  <c r="DI44"/>
  <c r="DI48"/>
  <c r="DI37"/>
  <c r="DI45"/>
  <c r="DI34"/>
  <c r="DI47"/>
  <c r="DH47" s="1"/>
  <c r="DI39"/>
  <c r="DH39" s="1"/>
  <c r="DJ35"/>
  <c r="DJ39"/>
  <c r="DJ47"/>
  <c r="DH44"/>
  <c r="DJ44"/>
  <c r="DH38"/>
  <c r="DJ38"/>
  <c r="DH42"/>
  <c r="DJ42"/>
  <c r="DH46"/>
  <c r="DJ46"/>
  <c r="DH31"/>
  <c r="DJ31"/>
  <c r="DH36"/>
  <c r="DJ36"/>
  <c r="DH40"/>
  <c r="DJ40"/>
  <c r="DH48"/>
  <c r="DJ48"/>
  <c r="DI5"/>
  <c r="CS36"/>
  <c r="CU32" s="1"/>
  <c r="DI14"/>
  <c r="DI23"/>
  <c r="DI11"/>
  <c r="DI8"/>
  <c r="DI7"/>
  <c r="DI17"/>
  <c r="DI9"/>
  <c r="DI16"/>
  <c r="DI20"/>
  <c r="DI24"/>
  <c r="DI22"/>
  <c r="DI10"/>
  <c r="DI19"/>
  <c r="DI6"/>
  <c r="DI15"/>
  <c r="DI13"/>
  <c r="DI18"/>
  <c r="DI12"/>
  <c r="DI21"/>
  <c r="DN25"/>
  <c r="DJ25"/>
  <c r="DH34" l="1"/>
  <c r="DJ34"/>
  <c r="DH37"/>
  <c r="DJ37"/>
  <c r="DH43"/>
  <c r="DJ43"/>
  <c r="DH41"/>
  <c r="DJ41"/>
  <c r="DH33"/>
  <c r="DJ33"/>
  <c r="DH45"/>
  <c r="DJ45"/>
  <c r="DH30"/>
  <c r="DJ30"/>
  <c r="DH32"/>
  <c r="DJ32"/>
  <c r="DH49"/>
  <c r="DJ49"/>
  <c r="CU33"/>
</calcChain>
</file>

<file path=xl/sharedStrings.xml><?xml version="1.0" encoding="utf-8"?>
<sst xmlns="http://schemas.openxmlformats.org/spreadsheetml/2006/main" count="1047" uniqueCount="68">
  <si>
    <t>LOSC</t>
  </si>
  <si>
    <t>PSG</t>
  </si>
  <si>
    <t>BASTIA</t>
  </si>
  <si>
    <t>LYON</t>
  </si>
  <si>
    <t>CAEN</t>
  </si>
  <si>
    <t>ANGERS</t>
  </si>
  <si>
    <t>ST-ETIENNE</t>
  </si>
  <si>
    <t>NICE</t>
  </si>
  <si>
    <t>LORIENT</t>
  </si>
  <si>
    <t>RENNES</t>
  </si>
  <si>
    <t>MONACO</t>
  </si>
  <si>
    <t>NANTES</t>
  </si>
  <si>
    <t>BORDEAUX</t>
  </si>
  <si>
    <t>GUINGAMP</t>
  </si>
  <si>
    <t>MARSEILLE</t>
  </si>
  <si>
    <t>REIMS</t>
  </si>
  <si>
    <t>MONTPELLIER</t>
  </si>
  <si>
    <t>GFC AJACCIO</t>
  </si>
  <si>
    <t>TOULOUSE</t>
  </si>
  <si>
    <t>TROYES</t>
  </si>
  <si>
    <t>sem. 2</t>
  </si>
  <si>
    <t>sem. 1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</si>
  <si>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</si>
  <si>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</si>
  <si>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</si>
  <si>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</si>
  <si>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</si>
  <si>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</si>
  <si>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</si>
  <si>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</si>
  <si>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VILLES</t>
  </si>
  <si>
    <t>sem. 11</t>
  </si>
  <si>
    <t>sem. 12</t>
  </si>
  <si>
    <t>sem. 13</t>
  </si>
  <si>
    <t>sem. 14</t>
  </si>
  <si>
    <t>pts</t>
  </si>
  <si>
    <t>V</t>
  </si>
  <si>
    <t>N</t>
  </si>
  <si>
    <t>D</t>
  </si>
  <si>
    <t>pos</t>
  </si>
  <si>
    <t>sem. 15</t>
  </si>
  <si>
    <t>E</t>
  </si>
  <si>
    <t>bm</t>
  </si>
  <si>
    <t>be</t>
  </si>
  <si>
    <t>sem. 16</t>
  </si>
  <si>
    <t>AJACCIO</t>
  </si>
  <si>
    <t>clas.</t>
  </si>
  <si>
    <t>J.</t>
  </si>
  <si>
    <t>G</t>
  </si>
  <si>
    <t>P</t>
  </si>
  <si>
    <t>diff.</t>
  </si>
  <si>
    <t>Bp</t>
  </si>
  <si>
    <t>Bc</t>
  </si>
  <si>
    <t>CLUB</t>
  </si>
  <si>
    <t>sem. 17</t>
  </si>
  <si>
    <t xml:space="preserve">REIMS </t>
  </si>
  <si>
    <t>sem. 18</t>
  </si>
  <si>
    <t>sem. 19</t>
  </si>
  <si>
    <t xml:space="preserve"> </t>
  </si>
  <si>
    <t>sem. 20</t>
  </si>
  <si>
    <t xml:space="preserve">Nbre de buts en moyenne par journée de machts  </t>
  </si>
  <si>
    <t>sur</t>
  </si>
  <si>
    <t>journées</t>
  </si>
  <si>
    <t>marqués pour chaque club des cellules</t>
  </si>
  <si>
    <t>(DO5:DO24) dans les cellules correspondant</t>
  </si>
  <si>
    <t xml:space="preserve">(DK30:DK49) dans l'ordre pour chaque club </t>
  </si>
  <si>
    <t>je cherche à reporter le nombre de buts</t>
  </si>
  <si>
    <t>ici dans l'exemple (40)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</si>
</sst>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ourier"/>
      <family val="3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Fill="1"/>
    <xf numFmtId="0" fontId="0" fillId="0" borderId="0" xfId="0" applyBorder="1"/>
    <xf numFmtId="0" fontId="0" fillId="3" borderId="2" xfId="0" applyFill="1" applyBorder="1"/>
    <xf numFmtId="0" fontId="0" fillId="0" borderId="0" xfId="0" applyFill="1" applyBorder="1"/>
    <xf numFmtId="0" fontId="0" fillId="0" borderId="0" xfId="0" applyFont="1" applyFill="1" applyBorder="1"/>
    <xf numFmtId="0" fontId="0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" fillId="8" borderId="6" xfId="0" applyFont="1" applyFill="1" applyBorder="1"/>
    <xf numFmtId="0" fontId="2" fillId="8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6" xfId="0" applyBorder="1"/>
    <xf numFmtId="0" fontId="0" fillId="3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2" borderId="1" xfId="0" applyFont="1" applyFill="1" applyBorder="1"/>
    <xf numFmtId="0" fontId="1" fillId="5" borderId="1" xfId="0" applyFont="1" applyFill="1" applyBorder="1"/>
    <xf numFmtId="0" fontId="1" fillId="11" borderId="1" xfId="0" applyFont="1" applyFill="1" applyBorder="1"/>
    <xf numFmtId="0" fontId="1" fillId="4" borderId="1" xfId="0" applyFont="1" applyFill="1" applyBorder="1"/>
    <xf numFmtId="0" fontId="1" fillId="12" borderId="1" xfId="0" applyFont="1" applyFill="1" applyBorder="1"/>
    <xf numFmtId="0" fontId="1" fillId="13" borderId="1" xfId="0" applyFont="1" applyFill="1" applyBorder="1"/>
    <xf numFmtId="0" fontId="1" fillId="14" borderId="1" xfId="0" applyFont="1" applyFill="1" applyBorder="1"/>
    <xf numFmtId="0" fontId="1" fillId="15" borderId="1" xfId="0" applyFont="1" applyFill="1" applyBorder="1"/>
    <xf numFmtId="0" fontId="1" fillId="16" borderId="1" xfId="0" applyFont="1" applyFill="1" applyBorder="1"/>
    <xf numFmtId="0" fontId="1" fillId="6" borderId="1" xfId="0" applyFont="1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9" xfId="0" applyBorder="1"/>
    <xf numFmtId="0" fontId="2" fillId="2" borderId="0" xfId="0" applyFont="1" applyFill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" fillId="0" borderId="0" xfId="0" applyFont="1" applyFill="1" applyBorder="1"/>
    <xf numFmtId="0" fontId="0" fillId="7" borderId="6" xfId="0" applyFill="1" applyBorder="1" applyAlignment="1"/>
    <xf numFmtId="0" fontId="1" fillId="2" borderId="9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9" borderId="6" xfId="0" applyFont="1" applyFill="1" applyBorder="1"/>
    <xf numFmtId="0" fontId="1" fillId="10" borderId="6" xfId="0" applyFont="1" applyFill="1" applyBorder="1" applyAlignment="1">
      <alignment horizontal="center"/>
    </xf>
    <xf numFmtId="0" fontId="1" fillId="6" borderId="6" xfId="0" applyFont="1" applyFill="1" applyBorder="1"/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6" xfId="0" applyFill="1" applyBorder="1"/>
    <xf numFmtId="0" fontId="1" fillId="0" borderId="0" xfId="0" applyFont="1" applyFill="1" applyAlignment="1">
      <alignment horizontal="center"/>
    </xf>
    <xf numFmtId="0" fontId="2" fillId="17" borderId="6" xfId="0" applyFont="1" applyFill="1" applyBorder="1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2" borderId="0" xfId="0" applyFont="1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5" fillId="0" borderId="0" xfId="0" applyFont="1" applyFill="1"/>
    <xf numFmtId="0" fontId="2" fillId="0" borderId="6" xfId="0" applyFont="1" applyFill="1" applyBorder="1" applyAlignment="1">
      <alignment horizontal="center"/>
    </xf>
    <xf numFmtId="0" fontId="2" fillId="0" borderId="6" xfId="0" applyFont="1" applyBorder="1"/>
    <xf numFmtId="0" fontId="7" fillId="0" borderId="0" xfId="0" applyFont="1" applyFill="1" applyAlignment="1">
      <alignment horizontal="center"/>
    </xf>
    <xf numFmtId="0" fontId="0" fillId="17" borderId="6" xfId="0" applyFont="1" applyFill="1" applyBorder="1" applyAlignment="1">
      <alignment horizontal="center"/>
    </xf>
    <xf numFmtId="0" fontId="0" fillId="17" borderId="0" xfId="0" applyFill="1"/>
    <xf numFmtId="0" fontId="0" fillId="17" borderId="0" xfId="0" applyFill="1" applyAlignment="1">
      <alignment horizontal="center"/>
    </xf>
    <xf numFmtId="0" fontId="1" fillId="6" borderId="0" xfId="0" applyFont="1" applyFill="1" applyBorder="1"/>
    <xf numFmtId="0" fontId="6" fillId="2" borderId="0" xfId="0" applyFont="1" applyFill="1"/>
    <xf numFmtId="0" fontId="0" fillId="2" borderId="0" xfId="0" applyFill="1"/>
    <xf numFmtId="0" fontId="6" fillId="2" borderId="0" xfId="0" applyFont="1" applyFill="1" applyBorder="1"/>
    <xf numFmtId="0" fontId="5" fillId="2" borderId="0" xfId="0" applyFont="1" applyFill="1"/>
    <xf numFmtId="0" fontId="6" fillId="2" borderId="0" xfId="0" applyFont="1" applyFill="1" applyBorder="1" applyAlignment="1">
      <alignment horizontal="center"/>
    </xf>
    <xf numFmtId="0" fontId="8" fillId="17" borderId="1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8"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3" tint="0.39994506668294322"/>
      </font>
      <fill>
        <patternFill>
          <bgColor theme="0" tint="-4.9989318521683403E-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3" tint="0.39991454817346722"/>
      </font>
      <fill>
        <patternFill>
          <bgColor theme="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115</xdr:col>
      <xdr:colOff>13584</xdr:colOff>
      <xdr:row>28</xdr:row>
      <xdr:rowOff>194116</xdr:rowOff>
    </xdr:from>
    <xdr:to>
      <xdr:col>118</xdr:col>
      <xdr:colOff>190876</xdr:colOff>
      <xdr:row>30</xdr:row>
      <xdr:rowOff>32191</xdr:rowOff>
    </xdr:to>
    <xdr:sp macro="" textlink="">
      <xdr:nvSpPr>
        <xdr:cNvPr id="2" name="Flèche vers le bas 1"/>
        <xdr:cNvSpPr/>
      </xdr:nvSpPr>
      <xdr:spPr>
        <a:xfrm rot="5885661">
          <a:off x="35997192" y="5396608"/>
          <a:ext cx="257175" cy="103454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116</xdr:col>
      <xdr:colOff>82089</xdr:colOff>
      <xdr:row>17</xdr:row>
      <xdr:rowOff>174216</xdr:rowOff>
    </xdr:from>
    <xdr:to>
      <xdr:col>116</xdr:col>
      <xdr:colOff>186626</xdr:colOff>
      <xdr:row>29</xdr:row>
      <xdr:rowOff>83713</xdr:rowOff>
    </xdr:to>
    <xdr:sp macro="" textlink="">
      <xdr:nvSpPr>
        <xdr:cNvPr id="3" name="Flèche vers le bas 2"/>
        <xdr:cNvSpPr/>
      </xdr:nvSpPr>
      <xdr:spPr>
        <a:xfrm rot="12509815">
          <a:off x="35962764" y="3565116"/>
          <a:ext cx="104537" cy="2319322"/>
        </a:xfrm>
        <a:prstGeom prst="downArrow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Y80"/>
  <sheetViews>
    <sheetView tabSelected="1" topLeftCell="DA17" zoomScaleNormal="100" workbookViewId="0">
      <selection activeCell="DQ29" sqref="DQ29"/>
    </sheetView>
  </sheetViews>
  <sheetFormatPr baseColWidth="10" defaultRowHeight="15"/>
  <cols>
    <col min="1" max="1" width="3.42578125" customWidth="1"/>
    <col min="2" max="2" width="15.28515625" customWidth="1"/>
    <col min="3" max="3" width="6.28515625" customWidth="1"/>
    <col min="4" max="4" width="2.85546875" customWidth="1"/>
    <col min="5" max="7" width="4.28515625" customWidth="1"/>
    <col min="8" max="8" width="4.28515625" style="11" customWidth="1"/>
    <col min="9" max="9" width="6.28515625" customWidth="1"/>
    <col min="10" max="10" width="2.85546875" customWidth="1"/>
    <col min="11" max="14" width="4.28515625" customWidth="1"/>
    <col min="15" max="15" width="6.28515625" customWidth="1"/>
    <col min="16" max="16" width="2.85546875" customWidth="1"/>
    <col min="17" max="20" width="4.28515625" customWidth="1"/>
    <col min="21" max="21" width="6.28515625" customWidth="1"/>
    <col min="22" max="22" width="2.85546875" customWidth="1"/>
    <col min="23" max="26" width="4.28515625" customWidth="1"/>
    <col min="27" max="27" width="6.28515625" customWidth="1"/>
    <col min="28" max="28" width="2.85546875" customWidth="1"/>
    <col min="29" max="32" width="4.28515625" customWidth="1"/>
    <col min="33" max="33" width="6.28515625" customWidth="1"/>
    <col min="34" max="34" width="2.85546875" customWidth="1"/>
    <col min="35" max="38" width="4.28515625" customWidth="1"/>
    <col min="39" max="39" width="6.28515625" customWidth="1"/>
    <col min="40" max="40" width="2.85546875" customWidth="1"/>
    <col min="41" max="44" width="4.28515625" customWidth="1"/>
    <col min="45" max="45" width="6.28515625" customWidth="1"/>
    <col min="46" max="46" width="2.85546875" customWidth="1"/>
    <col min="47" max="50" width="4.28515625" customWidth="1"/>
    <col min="51" max="51" width="6.28515625" customWidth="1"/>
    <col min="52" max="52" width="2.85546875" customWidth="1"/>
    <col min="53" max="56" width="4.28515625" customWidth="1"/>
    <col min="57" max="57" width="7.5703125" customWidth="1"/>
    <col min="58" max="58" width="2.85546875" customWidth="1"/>
    <col min="59" max="62" width="4.28515625" customWidth="1"/>
    <col min="63" max="63" width="7.5703125" customWidth="1"/>
    <col min="64" max="64" width="2.85546875" customWidth="1"/>
    <col min="65" max="68" width="4.28515625" customWidth="1"/>
    <col min="69" max="69" width="7.5703125" customWidth="1"/>
    <col min="70" max="71" width="2.85546875" customWidth="1"/>
    <col min="72" max="74" width="4.28515625" customWidth="1"/>
    <col min="75" max="75" width="7.5703125" customWidth="1"/>
    <col min="76" max="76" width="2.85546875" customWidth="1"/>
    <col min="77" max="80" width="4.28515625" customWidth="1"/>
    <col min="81" max="81" width="7.5703125" customWidth="1"/>
    <col min="82" max="82" width="2.85546875" customWidth="1"/>
    <col min="83" max="86" width="4.28515625" customWidth="1"/>
    <col min="87" max="87" width="7.5703125" customWidth="1"/>
    <col min="88" max="88" width="2.85546875" customWidth="1"/>
    <col min="89" max="92" width="4.28515625" customWidth="1"/>
    <col min="93" max="93" width="7.5703125" customWidth="1"/>
    <col min="94" max="94" width="2.85546875" customWidth="1"/>
    <col min="95" max="98" width="4.28515625" customWidth="1"/>
    <col min="99" max="99" width="7.5703125" customWidth="1"/>
    <col min="100" max="100" width="2.85546875" customWidth="1"/>
    <col min="101" max="104" width="4.28515625" customWidth="1"/>
    <col min="105" max="105" width="7.5703125" customWidth="1"/>
    <col min="106" max="106" width="2.85546875" customWidth="1"/>
    <col min="107" max="111" width="4.28515625" customWidth="1"/>
    <col min="112" max="112" width="14.7109375" customWidth="1"/>
    <col min="113" max="118" width="4.28515625" customWidth="1"/>
    <col min="119" max="119" width="5.42578125" customWidth="1"/>
    <col min="120" max="121" width="5" customWidth="1"/>
    <col min="122" max="122" width="15.28515625" customWidth="1"/>
    <col min="123" max="123" width="6.5703125" customWidth="1"/>
    <col min="124" max="124" width="3.42578125" customWidth="1"/>
    <col min="125" max="126" width="12.85546875" customWidth="1"/>
    <col min="127" max="127" width="3.140625" customWidth="1"/>
    <col min="128" max="128" width="3.140625" style="12" customWidth="1"/>
    <col min="129" max="129" width="26.140625" style="11" customWidth="1"/>
  </cols>
  <sheetData>
    <row r="1" spans="1:129">
      <c r="CU1" s="49">
        <v>6.86</v>
      </c>
      <c r="CW1" s="49">
        <v>3.57</v>
      </c>
      <c r="CX1" s="49">
        <v>3.57</v>
      </c>
      <c r="CY1" s="49">
        <v>3.57</v>
      </c>
      <c r="CZ1" s="49">
        <v>3.57</v>
      </c>
      <c r="DA1" s="49">
        <v>6.86</v>
      </c>
      <c r="DC1" s="49">
        <v>3.57</v>
      </c>
      <c r="DD1" s="49">
        <v>3.57</v>
      </c>
      <c r="DE1" s="49">
        <v>3.57</v>
      </c>
      <c r="DF1" s="49">
        <v>3.57</v>
      </c>
      <c r="DG1" s="49"/>
    </row>
    <row r="2" spans="1:129" ht="15.75">
      <c r="D2" s="26" t="s">
        <v>38</v>
      </c>
      <c r="J2" s="26" t="s">
        <v>38</v>
      </c>
      <c r="P2" s="26" t="s">
        <v>38</v>
      </c>
      <c r="V2" s="26" t="s">
        <v>38</v>
      </c>
      <c r="AB2" s="26" t="s">
        <v>38</v>
      </c>
      <c r="AH2" s="26" t="s">
        <v>38</v>
      </c>
      <c r="AN2" s="26" t="s">
        <v>38</v>
      </c>
      <c r="AT2" s="26" t="s">
        <v>38</v>
      </c>
      <c r="AZ2" s="26" t="s">
        <v>38</v>
      </c>
      <c r="BF2" s="26" t="s">
        <v>38</v>
      </c>
      <c r="BL2" s="26" t="s">
        <v>38</v>
      </c>
      <c r="BR2" s="26" t="s">
        <v>38</v>
      </c>
      <c r="BX2" s="26" t="s">
        <v>38</v>
      </c>
      <c r="CD2" s="26" t="s">
        <v>38</v>
      </c>
      <c r="CJ2" s="26" t="s">
        <v>38</v>
      </c>
      <c r="CP2" s="26" t="s">
        <v>38</v>
      </c>
      <c r="CV2" s="26" t="s">
        <v>38</v>
      </c>
      <c r="CW2" s="49">
        <v>2.14</v>
      </c>
      <c r="DB2" s="26" t="s">
        <v>38</v>
      </c>
      <c r="DC2" s="49">
        <v>2.14</v>
      </c>
    </row>
    <row r="3" spans="1:129" ht="15.75">
      <c r="D3" s="26" t="s">
        <v>41</v>
      </c>
      <c r="J3" s="26" t="s">
        <v>41</v>
      </c>
      <c r="P3" s="26" t="s">
        <v>41</v>
      </c>
      <c r="V3" s="26" t="s">
        <v>41</v>
      </c>
      <c r="AB3" s="26" t="s">
        <v>41</v>
      </c>
      <c r="AH3" s="26" t="s">
        <v>41</v>
      </c>
      <c r="AN3" s="26" t="s">
        <v>41</v>
      </c>
      <c r="AT3" s="26" t="s">
        <v>41</v>
      </c>
      <c r="AZ3" s="26" t="s">
        <v>41</v>
      </c>
      <c r="BF3" s="26" t="s">
        <v>41</v>
      </c>
      <c r="BL3" s="26" t="s">
        <v>41</v>
      </c>
      <c r="BR3" s="26" t="s">
        <v>41</v>
      </c>
      <c r="BX3" s="26" t="s">
        <v>41</v>
      </c>
      <c r="CD3" s="26" t="s">
        <v>41</v>
      </c>
      <c r="CJ3" s="26" t="s">
        <v>41</v>
      </c>
      <c r="CP3" s="26" t="s">
        <v>41</v>
      </c>
      <c r="CV3" s="26" t="s">
        <v>41</v>
      </c>
      <c r="DB3" s="26" t="s">
        <v>41</v>
      </c>
      <c r="DK3" s="40">
        <v>17</v>
      </c>
      <c r="DL3" s="25" t="s">
        <v>36</v>
      </c>
      <c r="DM3" s="25" t="s">
        <v>37</v>
      </c>
      <c r="DN3" s="25" t="s">
        <v>38</v>
      </c>
    </row>
    <row r="4" spans="1:129" ht="15.75">
      <c r="B4" s="22" t="s">
        <v>30</v>
      </c>
      <c r="C4" s="10" t="s">
        <v>21</v>
      </c>
      <c r="D4" s="10"/>
      <c r="E4" s="22" t="s">
        <v>42</v>
      </c>
      <c r="F4" s="22" t="s">
        <v>43</v>
      </c>
      <c r="G4" s="23" t="s">
        <v>35</v>
      </c>
      <c r="H4" s="24" t="s">
        <v>39</v>
      </c>
      <c r="I4" s="10" t="s">
        <v>20</v>
      </c>
      <c r="J4" s="10"/>
      <c r="K4" s="22" t="s">
        <v>42</v>
      </c>
      <c r="L4" s="22" t="s">
        <v>43</v>
      </c>
      <c r="M4" s="23" t="s">
        <v>35</v>
      </c>
      <c r="N4" s="24" t="s">
        <v>39</v>
      </c>
      <c r="O4" s="10" t="s">
        <v>22</v>
      </c>
      <c r="P4" s="10"/>
      <c r="Q4" s="22" t="s">
        <v>42</v>
      </c>
      <c r="R4" s="22" t="s">
        <v>43</v>
      </c>
      <c r="S4" s="23" t="s">
        <v>35</v>
      </c>
      <c r="T4" s="24" t="s">
        <v>39</v>
      </c>
      <c r="U4" s="10" t="s">
        <v>23</v>
      </c>
      <c r="V4" s="10"/>
      <c r="W4" s="22" t="s">
        <v>42</v>
      </c>
      <c r="X4" s="22" t="s">
        <v>43</v>
      </c>
      <c r="Y4" s="23" t="s">
        <v>35</v>
      </c>
      <c r="Z4" s="24" t="s">
        <v>39</v>
      </c>
      <c r="AA4" s="10" t="s">
        <v>24</v>
      </c>
      <c r="AB4" s="10"/>
      <c r="AC4" s="22" t="s">
        <v>42</v>
      </c>
      <c r="AD4" s="22" t="s">
        <v>43</v>
      </c>
      <c r="AE4" s="23" t="s">
        <v>35</v>
      </c>
      <c r="AF4" s="24" t="s">
        <v>39</v>
      </c>
      <c r="AG4" s="10" t="s">
        <v>25</v>
      </c>
      <c r="AH4" s="10"/>
      <c r="AI4" s="22" t="s">
        <v>42</v>
      </c>
      <c r="AJ4" s="22" t="s">
        <v>43</v>
      </c>
      <c r="AK4" s="23" t="s">
        <v>35</v>
      </c>
      <c r="AL4" s="24" t="s">
        <v>39</v>
      </c>
      <c r="AM4" s="10" t="s">
        <v>26</v>
      </c>
      <c r="AN4" s="10"/>
      <c r="AO4" s="22" t="s">
        <v>42</v>
      </c>
      <c r="AP4" s="22" t="s">
        <v>43</v>
      </c>
      <c r="AQ4" s="23" t="s">
        <v>35</v>
      </c>
      <c r="AR4" s="24" t="s">
        <v>39</v>
      </c>
      <c r="AS4" s="10" t="s">
        <v>27</v>
      </c>
      <c r="AT4" s="10"/>
      <c r="AU4" s="22" t="s">
        <v>42</v>
      </c>
      <c r="AV4" s="22" t="s">
        <v>43</v>
      </c>
      <c r="AW4" s="23" t="s">
        <v>35</v>
      </c>
      <c r="AX4" s="24" t="s">
        <v>39</v>
      </c>
      <c r="AY4" s="10" t="s">
        <v>28</v>
      </c>
      <c r="AZ4" s="10"/>
      <c r="BA4" s="22" t="s">
        <v>42</v>
      </c>
      <c r="BB4" s="22" t="s">
        <v>43</v>
      </c>
      <c r="BC4" s="23" t="s">
        <v>35</v>
      </c>
      <c r="BD4" s="24" t="s">
        <v>39</v>
      </c>
      <c r="BE4" s="10" t="s">
        <v>29</v>
      </c>
      <c r="BF4" s="10"/>
      <c r="BG4" s="22" t="s">
        <v>42</v>
      </c>
      <c r="BH4" s="22" t="s">
        <v>43</v>
      </c>
      <c r="BI4" s="23" t="s">
        <v>35</v>
      </c>
      <c r="BJ4" s="24" t="s">
        <v>39</v>
      </c>
      <c r="BK4" s="10" t="s">
        <v>31</v>
      </c>
      <c r="BL4" s="10"/>
      <c r="BM4" s="22" t="s">
        <v>42</v>
      </c>
      <c r="BN4" s="22" t="s">
        <v>43</v>
      </c>
      <c r="BO4" s="23" t="s">
        <v>35</v>
      </c>
      <c r="BP4" s="24" t="s">
        <v>39</v>
      </c>
      <c r="BQ4" s="10" t="s">
        <v>32</v>
      </c>
      <c r="BR4" s="10"/>
      <c r="BS4" s="22" t="s">
        <v>42</v>
      </c>
      <c r="BT4" s="22" t="s">
        <v>43</v>
      </c>
      <c r="BU4" s="23" t="s">
        <v>35</v>
      </c>
      <c r="BV4" s="24" t="s">
        <v>39</v>
      </c>
      <c r="BW4" s="10" t="s">
        <v>33</v>
      </c>
      <c r="BX4" s="10"/>
      <c r="BY4" s="22" t="s">
        <v>42</v>
      </c>
      <c r="BZ4" s="22" t="s">
        <v>43</v>
      </c>
      <c r="CA4" s="23" t="s">
        <v>35</v>
      </c>
      <c r="CB4" s="24" t="s">
        <v>39</v>
      </c>
      <c r="CC4" s="10" t="s">
        <v>34</v>
      </c>
      <c r="CD4" s="10"/>
      <c r="CE4" s="22" t="s">
        <v>42</v>
      </c>
      <c r="CF4" s="22" t="s">
        <v>43</v>
      </c>
      <c r="CG4" s="23" t="s">
        <v>35</v>
      </c>
      <c r="CH4" s="24" t="s">
        <v>39</v>
      </c>
      <c r="CI4" s="10" t="s">
        <v>40</v>
      </c>
      <c r="CJ4" s="10"/>
      <c r="CK4" s="22" t="s">
        <v>42</v>
      </c>
      <c r="CL4" s="22" t="s">
        <v>43</v>
      </c>
      <c r="CM4" s="23" t="s">
        <v>35</v>
      </c>
      <c r="CN4" s="24" t="s">
        <v>39</v>
      </c>
      <c r="CO4" s="10" t="s">
        <v>44</v>
      </c>
      <c r="CP4" s="10"/>
      <c r="CQ4" s="22" t="s">
        <v>42</v>
      </c>
      <c r="CR4" s="22" t="s">
        <v>43</v>
      </c>
      <c r="CS4" s="23" t="s">
        <v>35</v>
      </c>
      <c r="CT4" s="24" t="s">
        <v>39</v>
      </c>
      <c r="CU4" s="10" t="s">
        <v>54</v>
      </c>
      <c r="CV4" s="10"/>
      <c r="CW4" s="22" t="s">
        <v>42</v>
      </c>
      <c r="CX4" s="22" t="s">
        <v>43</v>
      </c>
      <c r="CY4" s="23" t="s">
        <v>35</v>
      </c>
      <c r="CZ4" s="24" t="s">
        <v>39</v>
      </c>
      <c r="DA4" s="10" t="s">
        <v>56</v>
      </c>
      <c r="DB4" s="10"/>
      <c r="DC4" s="22" t="s">
        <v>42</v>
      </c>
      <c r="DD4" s="22" t="s">
        <v>43</v>
      </c>
      <c r="DE4" s="23" t="s">
        <v>35</v>
      </c>
      <c r="DF4" s="24" t="s">
        <v>39</v>
      </c>
      <c r="DG4" s="58"/>
      <c r="DH4" s="41" t="s">
        <v>53</v>
      </c>
      <c r="DI4" s="43" t="s">
        <v>46</v>
      </c>
      <c r="DJ4" s="41" t="s">
        <v>35</v>
      </c>
      <c r="DK4" s="41" t="s">
        <v>47</v>
      </c>
      <c r="DL4" s="41" t="s">
        <v>48</v>
      </c>
      <c r="DM4" s="41" t="s">
        <v>37</v>
      </c>
      <c r="DN4" s="41" t="s">
        <v>49</v>
      </c>
      <c r="DO4" s="41" t="s">
        <v>51</v>
      </c>
      <c r="DP4" s="41" t="s">
        <v>52</v>
      </c>
      <c r="DQ4" s="41" t="s">
        <v>50</v>
      </c>
      <c r="DR4" s="41" t="s">
        <v>53</v>
      </c>
      <c r="DS4" s="23"/>
      <c r="DU4" s="10" t="s">
        <v>56</v>
      </c>
    </row>
    <row r="5" spans="1:129" ht="15.75">
      <c r="A5">
        <v>1</v>
      </c>
      <c r="B5" s="46" t="s">
        <v>5</v>
      </c>
      <c r="C5" s="30">
        <v>3</v>
      </c>
      <c r="D5" s="26" t="s">
        <v>41</v>
      </c>
      <c r="E5" s="2">
        <v>2</v>
      </c>
      <c r="F5" s="4">
        <v>0</v>
      </c>
      <c r="G5" s="3">
        <v>3</v>
      </c>
      <c r="H5" s="14" t="s">
        <v>36</v>
      </c>
      <c r="I5" s="31">
        <v>4</v>
      </c>
      <c r="J5" s="26" t="s">
        <v>38</v>
      </c>
      <c r="K5" s="2">
        <v>0</v>
      </c>
      <c r="L5" s="2">
        <v>0</v>
      </c>
      <c r="M5" s="3">
        <v>1</v>
      </c>
      <c r="N5" s="14" t="s">
        <v>37</v>
      </c>
      <c r="O5" s="34">
        <v>7</v>
      </c>
      <c r="P5" s="26" t="s">
        <v>41</v>
      </c>
      <c r="Q5" s="2">
        <v>2</v>
      </c>
      <c r="R5" s="2">
        <v>0</v>
      </c>
      <c r="S5" s="3">
        <v>3</v>
      </c>
      <c r="T5" s="14" t="s">
        <v>36</v>
      </c>
      <c r="U5" s="30">
        <v>3</v>
      </c>
      <c r="V5" s="26" t="s">
        <v>38</v>
      </c>
      <c r="W5" s="2">
        <v>1</v>
      </c>
      <c r="X5" s="2">
        <v>1</v>
      </c>
      <c r="Y5" s="3">
        <v>1</v>
      </c>
      <c r="Z5" s="14" t="s">
        <v>37</v>
      </c>
      <c r="AA5" s="33">
        <v>6</v>
      </c>
      <c r="AB5" s="26" t="s">
        <v>41</v>
      </c>
      <c r="AC5" s="2">
        <v>1</v>
      </c>
      <c r="AD5" s="2">
        <v>3</v>
      </c>
      <c r="AE5" s="3">
        <v>0</v>
      </c>
      <c r="AF5" s="14" t="s">
        <v>38</v>
      </c>
      <c r="AG5" s="34">
        <v>7</v>
      </c>
      <c r="AH5" s="26" t="s">
        <v>38</v>
      </c>
      <c r="AI5" s="2">
        <v>1</v>
      </c>
      <c r="AJ5" s="2">
        <v>0</v>
      </c>
      <c r="AK5" s="3">
        <v>3</v>
      </c>
      <c r="AL5" s="14" t="s">
        <v>36</v>
      </c>
      <c r="AM5" s="29">
        <v>1</v>
      </c>
      <c r="AN5" s="26" t="s">
        <v>38</v>
      </c>
      <c r="AO5" s="2">
        <v>0</v>
      </c>
      <c r="AP5" s="2">
        <v>0</v>
      </c>
      <c r="AQ5" s="3">
        <v>1</v>
      </c>
      <c r="AR5" s="14" t="s">
        <v>37</v>
      </c>
      <c r="AS5" s="34">
        <v>7</v>
      </c>
      <c r="AT5" s="26" t="s">
        <v>41</v>
      </c>
      <c r="AU5" s="2">
        <v>2</v>
      </c>
      <c r="AV5" s="2">
        <v>1</v>
      </c>
      <c r="AW5" s="3">
        <v>3</v>
      </c>
      <c r="AX5" s="14" t="s">
        <v>36</v>
      </c>
      <c r="AY5" s="32">
        <v>5</v>
      </c>
      <c r="AZ5" s="26" t="s">
        <v>38</v>
      </c>
      <c r="BA5" s="2">
        <v>1</v>
      </c>
      <c r="BB5" s="2">
        <v>0</v>
      </c>
      <c r="BC5" s="3">
        <v>3</v>
      </c>
      <c r="BD5" s="14" t="s">
        <v>36</v>
      </c>
      <c r="BE5" s="34">
        <v>7</v>
      </c>
      <c r="BF5" s="26" t="s">
        <v>41</v>
      </c>
      <c r="BG5" s="2">
        <v>2</v>
      </c>
      <c r="BH5" s="2">
        <v>1</v>
      </c>
      <c r="BI5" s="3">
        <v>3</v>
      </c>
      <c r="BJ5" s="14" t="s">
        <v>36</v>
      </c>
      <c r="BK5" s="32">
        <v>5</v>
      </c>
      <c r="BL5" s="26" t="s">
        <v>38</v>
      </c>
      <c r="BM5" s="2">
        <v>0</v>
      </c>
      <c r="BN5" s="2">
        <v>0</v>
      </c>
      <c r="BO5" s="3">
        <v>1</v>
      </c>
      <c r="BP5" s="14" t="s">
        <v>37</v>
      </c>
      <c r="BQ5" s="27">
        <v>10</v>
      </c>
      <c r="BR5" s="26" t="s">
        <v>41</v>
      </c>
      <c r="BS5" s="2">
        <v>0</v>
      </c>
      <c r="BT5" s="2">
        <v>1</v>
      </c>
      <c r="BU5" s="3">
        <v>0</v>
      </c>
      <c r="BV5" s="14" t="s">
        <v>38</v>
      </c>
      <c r="BW5" s="29">
        <v>1</v>
      </c>
      <c r="BX5" s="26" t="s">
        <v>38</v>
      </c>
      <c r="BY5" s="2">
        <v>0</v>
      </c>
      <c r="BZ5" s="2">
        <v>2</v>
      </c>
      <c r="CA5" s="3">
        <v>0</v>
      </c>
      <c r="CB5" s="14" t="s">
        <v>38</v>
      </c>
      <c r="CC5" s="36">
        <v>9</v>
      </c>
      <c r="CD5" s="26" t="s">
        <v>41</v>
      </c>
      <c r="CE5" s="2">
        <v>0</v>
      </c>
      <c r="CF5" s="2">
        <v>0</v>
      </c>
      <c r="CG5" s="3">
        <v>1</v>
      </c>
      <c r="CH5" s="14" t="s">
        <v>37</v>
      </c>
      <c r="CI5" s="30">
        <v>3</v>
      </c>
      <c r="CJ5" s="26" t="s">
        <v>38</v>
      </c>
      <c r="CK5" s="2">
        <v>2</v>
      </c>
      <c r="CL5" s="2">
        <v>0</v>
      </c>
      <c r="CM5" s="3">
        <v>3</v>
      </c>
      <c r="CN5" s="37" t="s">
        <v>36</v>
      </c>
      <c r="CO5" s="30">
        <v>3</v>
      </c>
      <c r="CP5" s="26" t="s">
        <v>38</v>
      </c>
      <c r="CQ5" s="2">
        <v>0</v>
      </c>
      <c r="CR5" s="2">
        <v>0</v>
      </c>
      <c r="CS5" s="3">
        <v>1</v>
      </c>
      <c r="CT5" s="37" t="s">
        <v>37</v>
      </c>
      <c r="CU5" s="28">
        <v>2</v>
      </c>
      <c r="CV5" s="26" t="s">
        <v>41</v>
      </c>
      <c r="CW5" s="2">
        <v>2</v>
      </c>
      <c r="CX5" s="2">
        <v>0</v>
      </c>
      <c r="CY5" s="3">
        <v>3</v>
      </c>
      <c r="CZ5" s="37" t="s">
        <v>36</v>
      </c>
      <c r="DA5" s="36">
        <v>9</v>
      </c>
      <c r="DB5" s="26" t="s">
        <v>38</v>
      </c>
      <c r="DC5" s="2"/>
      <c r="DD5" s="2"/>
      <c r="DE5" s="3"/>
      <c r="DF5" s="37"/>
      <c r="DG5" s="59"/>
      <c r="DH5" s="46" t="s">
        <v>5</v>
      </c>
      <c r="DI5" s="41">
        <f>RANK(DJ5,$DJ$5:$DJ$24,0)</f>
        <v>2</v>
      </c>
      <c r="DJ5" s="45">
        <f>SUM(DL5*3)+(DM5*1)+DQ5/1000+DO5/1000000+ROW()/1000000000</f>
        <v>30.007016005000001</v>
      </c>
      <c r="DK5" s="20">
        <f>$DK$3</f>
        <v>17</v>
      </c>
      <c r="DL5" s="47">
        <f>COUNTIF(E5:DF5,$DL$3)</f>
        <v>8</v>
      </c>
      <c r="DM5" s="47">
        <f>COUNTIF(E5:DF5,$DM$3)</f>
        <v>6</v>
      </c>
      <c r="DN5" s="47">
        <f>SUM(DK5)-(DL5+DM5)</f>
        <v>3</v>
      </c>
      <c r="DO5" s="48">
        <f>SUM(E5+K5+Q5+W5+AC5+AI5+AO5+AU5+BA5+BG5+BM5+BS5+BY5+CE5+CK5+CQ5+CW5+DC5)</f>
        <v>16</v>
      </c>
      <c r="DP5" s="48">
        <f>SUM(F5+L5+R5+X5+AD5+AJ5+AP5+AV5+BB5+BH5+BN5+BT5+BZ5+CF5+CL5+CR5+CX5+DD5)</f>
        <v>9</v>
      </c>
      <c r="DQ5" s="48">
        <f>DO5-DP5</f>
        <v>7</v>
      </c>
      <c r="DR5" s="46" t="s">
        <v>5</v>
      </c>
      <c r="DS5" s="26"/>
      <c r="DT5" s="29">
        <v>1</v>
      </c>
      <c r="DU5" s="51" t="s">
        <v>9</v>
      </c>
      <c r="DV5" s="51" t="s">
        <v>4</v>
      </c>
      <c r="DW5" s="53"/>
      <c r="DX5" s="53"/>
      <c r="DY5" s="56">
        <v>42349</v>
      </c>
    </row>
    <row r="6" spans="1:129" ht="15.75">
      <c r="A6" s="1">
        <v>2</v>
      </c>
      <c r="B6" s="46" t="s">
        <v>2</v>
      </c>
      <c r="C6" s="28">
        <v>2</v>
      </c>
      <c r="D6" s="26" t="s">
        <v>38</v>
      </c>
      <c r="E6" s="4">
        <v>2</v>
      </c>
      <c r="F6" s="4">
        <v>1</v>
      </c>
      <c r="G6" s="3">
        <v>3</v>
      </c>
      <c r="H6" s="14" t="s">
        <v>36</v>
      </c>
      <c r="I6" s="27">
        <v>10</v>
      </c>
      <c r="J6" s="26" t="s">
        <v>41</v>
      </c>
      <c r="K6" s="4">
        <v>1</v>
      </c>
      <c r="L6" s="4">
        <v>1</v>
      </c>
      <c r="M6" s="3">
        <v>1</v>
      </c>
      <c r="N6" s="14" t="s">
        <v>37</v>
      </c>
      <c r="O6" s="31">
        <v>4</v>
      </c>
      <c r="P6" s="26" t="s">
        <v>38</v>
      </c>
      <c r="Q6" s="4">
        <v>3</v>
      </c>
      <c r="R6" s="4">
        <v>0</v>
      </c>
      <c r="S6" s="3">
        <v>3</v>
      </c>
      <c r="T6" s="14" t="s">
        <v>36</v>
      </c>
      <c r="U6" s="35">
        <v>8</v>
      </c>
      <c r="V6" s="26" t="s">
        <v>41</v>
      </c>
      <c r="W6" s="4">
        <v>1</v>
      </c>
      <c r="X6" s="4">
        <v>2</v>
      </c>
      <c r="Y6" s="3">
        <v>0</v>
      </c>
      <c r="Z6" s="14" t="s">
        <v>38</v>
      </c>
      <c r="AA6" s="36">
        <v>9</v>
      </c>
      <c r="AB6" s="26" t="s">
        <v>41</v>
      </c>
      <c r="AC6" s="4">
        <v>1</v>
      </c>
      <c r="AD6" s="4">
        <v>4</v>
      </c>
      <c r="AE6" s="3">
        <v>0</v>
      </c>
      <c r="AF6" s="14" t="s">
        <v>38</v>
      </c>
      <c r="AG6" s="32">
        <v>5</v>
      </c>
      <c r="AH6" s="26" t="s">
        <v>38</v>
      </c>
      <c r="AI6" s="4">
        <v>1</v>
      </c>
      <c r="AJ6" s="4">
        <v>3</v>
      </c>
      <c r="AK6" s="3">
        <v>0</v>
      </c>
      <c r="AL6" s="14" t="s">
        <v>38</v>
      </c>
      <c r="AM6" s="33">
        <v>6</v>
      </c>
      <c r="AN6" s="26" t="s">
        <v>41</v>
      </c>
      <c r="AO6" s="4">
        <v>0</v>
      </c>
      <c r="AP6" s="4">
        <v>2</v>
      </c>
      <c r="AQ6" s="3">
        <v>0</v>
      </c>
      <c r="AR6" s="14" t="s">
        <v>38</v>
      </c>
      <c r="AS6" s="32">
        <v>5</v>
      </c>
      <c r="AT6" s="26" t="s">
        <v>38</v>
      </c>
      <c r="AU6" s="4">
        <v>3</v>
      </c>
      <c r="AV6" s="4">
        <v>0</v>
      </c>
      <c r="AW6" s="3">
        <v>3</v>
      </c>
      <c r="AX6" s="14" t="s">
        <v>36</v>
      </c>
      <c r="AY6" s="32">
        <v>5</v>
      </c>
      <c r="AZ6" s="26" t="s">
        <v>41</v>
      </c>
      <c r="BA6" s="4">
        <v>0</v>
      </c>
      <c r="BB6" s="4">
        <v>1</v>
      </c>
      <c r="BC6" s="3">
        <v>0</v>
      </c>
      <c r="BD6" s="14" t="s">
        <v>38</v>
      </c>
      <c r="BE6" s="28">
        <v>2</v>
      </c>
      <c r="BF6" s="26" t="s">
        <v>38</v>
      </c>
      <c r="BG6" s="4">
        <v>0</v>
      </c>
      <c r="BH6" s="4">
        <v>2</v>
      </c>
      <c r="BI6" s="3">
        <v>0</v>
      </c>
      <c r="BJ6" s="14" t="s">
        <v>38</v>
      </c>
      <c r="BK6" s="33">
        <v>6</v>
      </c>
      <c r="BL6" s="26" t="s">
        <v>41</v>
      </c>
      <c r="BM6" s="4">
        <v>0</v>
      </c>
      <c r="BN6" s="4">
        <v>2</v>
      </c>
      <c r="BO6" s="3">
        <v>0</v>
      </c>
      <c r="BP6" s="14" t="s">
        <v>38</v>
      </c>
      <c r="BQ6" s="32">
        <v>5</v>
      </c>
      <c r="BR6" s="26" t="s">
        <v>38</v>
      </c>
      <c r="BS6" s="4">
        <v>1</v>
      </c>
      <c r="BT6" s="4">
        <v>0</v>
      </c>
      <c r="BU6" s="3">
        <v>3</v>
      </c>
      <c r="BV6" s="14" t="s">
        <v>36</v>
      </c>
      <c r="BW6" s="34">
        <v>7</v>
      </c>
      <c r="BX6" s="26" t="s">
        <v>41</v>
      </c>
      <c r="BY6" s="4">
        <v>1</v>
      </c>
      <c r="BZ6" s="4">
        <v>1</v>
      </c>
      <c r="CA6" s="3">
        <v>1</v>
      </c>
      <c r="CB6" s="14" t="s">
        <v>37</v>
      </c>
      <c r="CC6" s="30">
        <v>3</v>
      </c>
      <c r="CD6" s="26" t="s">
        <v>38</v>
      </c>
      <c r="CE6" s="4">
        <v>1</v>
      </c>
      <c r="CF6" s="4">
        <v>2</v>
      </c>
      <c r="CG6" s="3">
        <v>0</v>
      </c>
      <c r="CH6" s="14" t="s">
        <v>38</v>
      </c>
      <c r="CI6" s="32">
        <v>5</v>
      </c>
      <c r="CJ6" s="26" t="s">
        <v>41</v>
      </c>
      <c r="CK6" s="4">
        <v>0</v>
      </c>
      <c r="CL6" s="4">
        <v>0</v>
      </c>
      <c r="CM6" s="3">
        <v>1</v>
      </c>
      <c r="CN6" s="38" t="s">
        <v>37</v>
      </c>
      <c r="CO6" s="35">
        <v>8</v>
      </c>
      <c r="CP6" s="26" t="s">
        <v>38</v>
      </c>
      <c r="CQ6" s="4">
        <v>1</v>
      </c>
      <c r="CR6" s="4">
        <v>0</v>
      </c>
      <c r="CS6" s="3">
        <v>3</v>
      </c>
      <c r="CT6" s="38" t="s">
        <v>36</v>
      </c>
      <c r="CU6" s="30">
        <v>3</v>
      </c>
      <c r="CV6" s="26" t="s">
        <v>38</v>
      </c>
      <c r="CW6" s="4">
        <v>1</v>
      </c>
      <c r="CX6" s="4">
        <v>2</v>
      </c>
      <c r="CY6" s="3">
        <v>0</v>
      </c>
      <c r="CZ6" s="38" t="s">
        <v>38</v>
      </c>
      <c r="DA6" s="31">
        <v>4</v>
      </c>
      <c r="DB6" s="26" t="s">
        <v>41</v>
      </c>
      <c r="DC6" s="4"/>
      <c r="DD6" s="4"/>
      <c r="DE6" s="3"/>
      <c r="DF6" s="38"/>
      <c r="DG6" s="60"/>
      <c r="DH6" s="46" t="s">
        <v>2</v>
      </c>
      <c r="DI6" s="41">
        <f t="shared" ref="DI6:DI24" si="0">RANK(DJ6,$DJ$5:$DJ$24,0)</f>
        <v>18</v>
      </c>
      <c r="DJ6" s="45">
        <f t="shared" ref="DJ6:DJ24" si="1">SUM(DL6*3)+(DM6*1)+DQ6/1000+DO6/1000000+ROW()/1000000000</f>
        <v>17.994017006</v>
      </c>
      <c r="DK6" s="20">
        <f t="shared" ref="DK6:DK24" si="2">$DK$3</f>
        <v>17</v>
      </c>
      <c r="DL6" s="47">
        <f t="shared" ref="DL6:DL24" si="3">COUNTIF(E6:DF6,$DL$3)</f>
        <v>5</v>
      </c>
      <c r="DM6" s="47">
        <f t="shared" ref="DM6:DM24" si="4">COUNTIF(E6:DF6,$DM$3)</f>
        <v>3</v>
      </c>
      <c r="DN6" s="47">
        <f t="shared" ref="DN6:DN24" si="5">SUM(DK6)-(DL6+DM6)</f>
        <v>9</v>
      </c>
      <c r="DO6" s="48">
        <f t="shared" ref="DO6:DO24" si="6">SUM(E6+K6+Q6+W6+AC6+AI6+AO6+AU6+BA6+BG6+BM6+BS6+BY6+CE6+CK6+CQ6+CW6+DC6)</f>
        <v>17</v>
      </c>
      <c r="DP6" s="48">
        <f t="shared" ref="DP6:DP23" si="7">SUM(F6+L6+R6+X6+AD6+AJ6+AP6+AV6+BB6+BH6+BN6+BT6+BZ6+CF6+CL6+CR6+CX6+DD6)</f>
        <v>23</v>
      </c>
      <c r="DQ6" s="48">
        <f t="shared" ref="DQ6:DQ24" si="8">DO6-DP6</f>
        <v>-6</v>
      </c>
      <c r="DR6" s="46" t="s">
        <v>2</v>
      </c>
      <c r="DS6" s="26"/>
      <c r="DT6" s="28">
        <v>2</v>
      </c>
      <c r="DU6" s="51" t="s">
        <v>55</v>
      </c>
      <c r="DV6" s="51" t="s">
        <v>7</v>
      </c>
      <c r="DW6" s="53"/>
      <c r="DX6" s="53"/>
      <c r="DY6" s="56">
        <v>42350</v>
      </c>
    </row>
    <row r="7" spans="1:129" ht="15.75">
      <c r="A7">
        <v>3</v>
      </c>
      <c r="B7" s="46" t="s">
        <v>12</v>
      </c>
      <c r="C7" s="35">
        <v>8</v>
      </c>
      <c r="D7" s="26" t="s">
        <v>38</v>
      </c>
      <c r="E7" s="2">
        <v>1</v>
      </c>
      <c r="F7" s="4">
        <v>2</v>
      </c>
      <c r="G7" s="3">
        <v>0</v>
      </c>
      <c r="H7" s="14" t="s">
        <v>38</v>
      </c>
      <c r="I7" s="28">
        <v>2</v>
      </c>
      <c r="J7" s="26" t="s">
        <v>41</v>
      </c>
      <c r="K7" s="2">
        <v>1</v>
      </c>
      <c r="L7" s="2">
        <v>1</v>
      </c>
      <c r="M7" s="3">
        <v>1</v>
      </c>
      <c r="N7" s="14" t="s">
        <v>37</v>
      </c>
      <c r="O7" s="35">
        <v>8</v>
      </c>
      <c r="P7" s="26" t="s">
        <v>41</v>
      </c>
      <c r="Q7" s="2">
        <v>0</v>
      </c>
      <c r="R7" s="2">
        <v>0</v>
      </c>
      <c r="S7" s="3">
        <v>1</v>
      </c>
      <c r="T7" s="14" t="s">
        <v>37</v>
      </c>
      <c r="U7" s="27">
        <v>10</v>
      </c>
      <c r="V7" s="26" t="s">
        <v>38</v>
      </c>
      <c r="W7" s="2">
        <v>2</v>
      </c>
      <c r="X7" s="2">
        <v>0</v>
      </c>
      <c r="Y7" s="3">
        <v>3</v>
      </c>
      <c r="Z7" s="14" t="s">
        <v>36</v>
      </c>
      <c r="AA7" s="29">
        <v>1</v>
      </c>
      <c r="AB7" s="26" t="s">
        <v>41</v>
      </c>
      <c r="AC7" s="2">
        <v>2</v>
      </c>
      <c r="AD7" s="2">
        <v>2</v>
      </c>
      <c r="AE7" s="3">
        <v>1</v>
      </c>
      <c r="AF7" s="14" t="s">
        <v>37</v>
      </c>
      <c r="AG7" s="33">
        <v>6</v>
      </c>
      <c r="AH7" s="26" t="s">
        <v>38</v>
      </c>
      <c r="AI7" s="2">
        <v>1</v>
      </c>
      <c r="AJ7" s="2">
        <v>1</v>
      </c>
      <c r="AK7" s="3">
        <v>1</v>
      </c>
      <c r="AL7" s="14" t="s">
        <v>37</v>
      </c>
      <c r="AM7" s="34">
        <v>7</v>
      </c>
      <c r="AN7" s="26" t="s">
        <v>41</v>
      </c>
      <c r="AO7" s="2">
        <v>1</v>
      </c>
      <c r="AP7" s="2">
        <v>6</v>
      </c>
      <c r="AQ7" s="3">
        <v>0</v>
      </c>
      <c r="AR7" s="14" t="s">
        <v>38</v>
      </c>
      <c r="AS7" s="30">
        <v>3</v>
      </c>
      <c r="AT7" s="26" t="s">
        <v>38</v>
      </c>
      <c r="AU7" s="2">
        <v>3</v>
      </c>
      <c r="AV7" s="2">
        <v>1</v>
      </c>
      <c r="AW7" s="3">
        <v>3</v>
      </c>
      <c r="AX7" s="14" t="s">
        <v>36</v>
      </c>
      <c r="AY7" s="35">
        <v>8</v>
      </c>
      <c r="AZ7" s="26" t="s">
        <v>41</v>
      </c>
      <c r="BA7" s="2">
        <v>2</v>
      </c>
      <c r="BB7" s="2">
        <v>3</v>
      </c>
      <c r="BC7" s="3">
        <v>0</v>
      </c>
      <c r="BD7" s="14" t="s">
        <v>38</v>
      </c>
      <c r="BE7" s="27">
        <v>10</v>
      </c>
      <c r="BF7" s="26" t="s">
        <v>38</v>
      </c>
      <c r="BG7" s="2">
        <v>0</v>
      </c>
      <c r="BH7" s="2">
        <v>0</v>
      </c>
      <c r="BI7" s="3">
        <v>1</v>
      </c>
      <c r="BJ7" s="14" t="s">
        <v>37</v>
      </c>
      <c r="BK7" s="36">
        <v>9</v>
      </c>
      <c r="BL7" s="26" t="s">
        <v>38</v>
      </c>
      <c r="BM7" s="2">
        <v>1</v>
      </c>
      <c r="BN7" s="2">
        <v>0</v>
      </c>
      <c r="BO7" s="3">
        <v>3</v>
      </c>
      <c r="BP7" s="14" t="s">
        <v>36</v>
      </c>
      <c r="BQ7" s="33">
        <v>6</v>
      </c>
      <c r="BR7" s="26" t="s">
        <v>41</v>
      </c>
      <c r="BS7" s="2">
        <v>0</v>
      </c>
      <c r="BT7" s="2">
        <v>2</v>
      </c>
      <c r="BU7" s="3">
        <v>0</v>
      </c>
      <c r="BV7" s="14" t="s">
        <v>38</v>
      </c>
      <c r="BW7" s="27">
        <v>10</v>
      </c>
      <c r="BX7" s="26" t="s">
        <v>38</v>
      </c>
      <c r="BY7" s="2">
        <v>3</v>
      </c>
      <c r="BZ7" s="2">
        <v>1</v>
      </c>
      <c r="CA7" s="3">
        <v>3</v>
      </c>
      <c r="CB7" s="14" t="s">
        <v>36</v>
      </c>
      <c r="CC7" s="35">
        <v>8</v>
      </c>
      <c r="CD7" s="26" t="s">
        <v>41</v>
      </c>
      <c r="CE7" s="2">
        <v>2</v>
      </c>
      <c r="CF7" s="2">
        <v>2</v>
      </c>
      <c r="CG7" s="3">
        <v>1</v>
      </c>
      <c r="CH7" s="14" t="s">
        <v>37</v>
      </c>
      <c r="CI7" s="27">
        <v>10</v>
      </c>
      <c r="CJ7" s="26" t="s">
        <v>38</v>
      </c>
      <c r="CK7" s="2">
        <v>1</v>
      </c>
      <c r="CL7" s="2">
        <v>4</v>
      </c>
      <c r="CM7" s="3">
        <v>0</v>
      </c>
      <c r="CN7" s="38" t="s">
        <v>38</v>
      </c>
      <c r="CO7" s="35">
        <v>8</v>
      </c>
      <c r="CP7" s="26" t="s">
        <v>41</v>
      </c>
      <c r="CQ7" s="2">
        <v>0</v>
      </c>
      <c r="CR7" s="2">
        <v>1</v>
      </c>
      <c r="CS7" s="3">
        <v>0</v>
      </c>
      <c r="CT7" s="38" t="s">
        <v>38</v>
      </c>
      <c r="CU7" s="27">
        <v>10</v>
      </c>
      <c r="CV7" s="26" t="s">
        <v>38</v>
      </c>
      <c r="CW7" s="4">
        <v>1</v>
      </c>
      <c r="CX7" s="2">
        <v>0</v>
      </c>
      <c r="CY7" s="3">
        <v>3</v>
      </c>
      <c r="CZ7" s="38" t="s">
        <v>36</v>
      </c>
      <c r="DA7" s="36">
        <v>9</v>
      </c>
      <c r="DB7" s="26" t="s">
        <v>41</v>
      </c>
      <c r="DC7" s="4"/>
      <c r="DD7" s="2"/>
      <c r="DE7" s="3"/>
      <c r="DF7" s="38"/>
      <c r="DG7" s="60"/>
      <c r="DH7" s="46" t="s">
        <v>12</v>
      </c>
      <c r="DI7" s="41">
        <f t="shared" si="0"/>
        <v>12</v>
      </c>
      <c r="DJ7" s="45">
        <f t="shared" si="1"/>
        <v>20.995021007000002</v>
      </c>
      <c r="DK7" s="20">
        <f t="shared" si="2"/>
        <v>17</v>
      </c>
      <c r="DL7" s="47">
        <f t="shared" si="3"/>
        <v>5</v>
      </c>
      <c r="DM7" s="47">
        <f t="shared" si="4"/>
        <v>6</v>
      </c>
      <c r="DN7" s="47">
        <f t="shared" si="5"/>
        <v>6</v>
      </c>
      <c r="DO7" s="48">
        <f t="shared" si="6"/>
        <v>21</v>
      </c>
      <c r="DP7" s="48">
        <f t="shared" si="7"/>
        <v>26</v>
      </c>
      <c r="DQ7" s="48">
        <f t="shared" si="8"/>
        <v>-5</v>
      </c>
      <c r="DR7" s="46" t="s">
        <v>12</v>
      </c>
      <c r="DS7" s="26"/>
      <c r="DT7" s="30">
        <v>3</v>
      </c>
      <c r="DU7" s="51" t="s">
        <v>0</v>
      </c>
      <c r="DV7" s="51" t="s">
        <v>8</v>
      </c>
      <c r="DW7" s="53"/>
      <c r="DX7" s="53"/>
      <c r="DY7" s="56"/>
    </row>
    <row r="8" spans="1:129" ht="15.75">
      <c r="A8">
        <v>4</v>
      </c>
      <c r="B8" s="46" t="s">
        <v>4</v>
      </c>
      <c r="C8" s="34">
        <v>7</v>
      </c>
      <c r="D8" s="26" t="s">
        <v>41</v>
      </c>
      <c r="E8" s="2">
        <v>1</v>
      </c>
      <c r="F8" s="4">
        <v>0</v>
      </c>
      <c r="G8" s="3">
        <v>3</v>
      </c>
      <c r="H8" s="14" t="s">
        <v>36</v>
      </c>
      <c r="I8" s="30">
        <v>3</v>
      </c>
      <c r="J8" s="26" t="s">
        <v>38</v>
      </c>
      <c r="K8" s="2">
        <v>1</v>
      </c>
      <c r="L8" s="2">
        <v>0</v>
      </c>
      <c r="M8" s="3">
        <v>3</v>
      </c>
      <c r="N8" s="14" t="s">
        <v>36</v>
      </c>
      <c r="O8" s="32">
        <v>5</v>
      </c>
      <c r="P8" s="26" t="s">
        <v>41</v>
      </c>
      <c r="Q8" s="2">
        <v>1</v>
      </c>
      <c r="R8" s="2">
        <v>2</v>
      </c>
      <c r="S8" s="3">
        <v>0</v>
      </c>
      <c r="T8" s="14" t="s">
        <v>38</v>
      </c>
      <c r="U8" s="28">
        <v>2</v>
      </c>
      <c r="V8" s="26" t="s">
        <v>38</v>
      </c>
      <c r="W8" s="2">
        <v>0</v>
      </c>
      <c r="X8" s="2">
        <v>4</v>
      </c>
      <c r="Y8" s="3">
        <v>0</v>
      </c>
      <c r="Z8" s="14" t="s">
        <v>38</v>
      </c>
      <c r="AA8" s="30">
        <v>3</v>
      </c>
      <c r="AB8" s="26" t="s">
        <v>41</v>
      </c>
      <c r="AC8" s="2">
        <v>3</v>
      </c>
      <c r="AD8" s="2">
        <v>1</v>
      </c>
      <c r="AE8" s="3">
        <v>3</v>
      </c>
      <c r="AF8" s="14" t="s">
        <v>36</v>
      </c>
      <c r="AG8" s="30">
        <v>3</v>
      </c>
      <c r="AH8" s="26" t="s">
        <v>38</v>
      </c>
      <c r="AI8" s="2">
        <v>2</v>
      </c>
      <c r="AJ8" s="2">
        <v>1</v>
      </c>
      <c r="AK8" s="3">
        <v>3</v>
      </c>
      <c r="AL8" s="14" t="s">
        <v>36</v>
      </c>
      <c r="AM8" s="31">
        <v>4</v>
      </c>
      <c r="AN8" s="26" t="s">
        <v>41</v>
      </c>
      <c r="AO8" s="2">
        <v>0</v>
      </c>
      <c r="AP8" s="2">
        <v>2</v>
      </c>
      <c r="AQ8" s="3">
        <v>0</v>
      </c>
      <c r="AR8" s="14" t="s">
        <v>38</v>
      </c>
      <c r="AS8" s="33">
        <v>6</v>
      </c>
      <c r="AT8" s="26" t="s">
        <v>38</v>
      </c>
      <c r="AU8" s="2">
        <v>2</v>
      </c>
      <c r="AV8" s="2">
        <v>0</v>
      </c>
      <c r="AW8" s="3">
        <v>3</v>
      </c>
      <c r="AX8" s="14" t="s">
        <v>36</v>
      </c>
      <c r="AY8" s="36">
        <v>9</v>
      </c>
      <c r="AZ8" s="26" t="s">
        <v>38</v>
      </c>
      <c r="BA8" s="4">
        <v>1</v>
      </c>
      <c r="BB8" s="4">
        <v>0</v>
      </c>
      <c r="BC8" s="3">
        <v>3</v>
      </c>
      <c r="BD8" s="14" t="s">
        <v>36</v>
      </c>
      <c r="BE8" s="33">
        <v>6</v>
      </c>
      <c r="BF8" s="26" t="s">
        <v>41</v>
      </c>
      <c r="BG8" s="2">
        <v>1</v>
      </c>
      <c r="BH8" s="2">
        <v>0</v>
      </c>
      <c r="BI8" s="3">
        <v>3</v>
      </c>
      <c r="BJ8" s="14" t="s">
        <v>36</v>
      </c>
      <c r="BK8" s="29">
        <v>1</v>
      </c>
      <c r="BL8" s="26" t="s">
        <v>38</v>
      </c>
      <c r="BM8" s="2">
        <v>0</v>
      </c>
      <c r="BN8" s="2">
        <v>2</v>
      </c>
      <c r="BO8" s="3">
        <v>0</v>
      </c>
      <c r="BP8" s="14" t="s">
        <v>38</v>
      </c>
      <c r="BQ8" s="32">
        <v>5</v>
      </c>
      <c r="BR8" s="26" t="s">
        <v>41</v>
      </c>
      <c r="BS8" s="2">
        <v>0</v>
      </c>
      <c r="BT8" s="2">
        <v>1</v>
      </c>
      <c r="BU8" s="3">
        <v>0</v>
      </c>
      <c r="BV8" s="14" t="s">
        <v>38</v>
      </c>
      <c r="BW8" s="30">
        <v>3</v>
      </c>
      <c r="BX8" s="26" t="s">
        <v>38</v>
      </c>
      <c r="BY8" s="2">
        <v>2</v>
      </c>
      <c r="BZ8" s="2">
        <v>1</v>
      </c>
      <c r="CA8" s="3">
        <v>3</v>
      </c>
      <c r="CB8" s="14" t="s">
        <v>36</v>
      </c>
      <c r="CC8" s="36">
        <v>9</v>
      </c>
      <c r="CD8" s="26" t="s">
        <v>38</v>
      </c>
      <c r="CE8" s="2">
        <v>0</v>
      </c>
      <c r="CF8" s="2">
        <v>0</v>
      </c>
      <c r="CG8" s="3">
        <v>1</v>
      </c>
      <c r="CH8" s="14" t="s">
        <v>37</v>
      </c>
      <c r="CI8" s="27">
        <v>10</v>
      </c>
      <c r="CJ8" s="26" t="s">
        <v>41</v>
      </c>
      <c r="CK8" s="4">
        <v>4</v>
      </c>
      <c r="CL8" s="4">
        <v>1</v>
      </c>
      <c r="CM8" s="3">
        <v>3</v>
      </c>
      <c r="CN8" s="38" t="s">
        <v>36</v>
      </c>
      <c r="CO8" s="31">
        <v>4</v>
      </c>
      <c r="CP8" s="26" t="s">
        <v>41</v>
      </c>
      <c r="CQ8" s="4">
        <v>1</v>
      </c>
      <c r="CR8" s="4">
        <v>1</v>
      </c>
      <c r="CS8" s="3">
        <v>1</v>
      </c>
      <c r="CT8" s="38" t="s">
        <v>37</v>
      </c>
      <c r="CU8" s="31">
        <v>4</v>
      </c>
      <c r="CV8" s="26" t="s">
        <v>38</v>
      </c>
      <c r="CW8" s="4">
        <v>1</v>
      </c>
      <c r="CX8" s="4">
        <v>2</v>
      </c>
      <c r="CY8" s="3">
        <v>0</v>
      </c>
      <c r="CZ8" s="38" t="s">
        <v>38</v>
      </c>
      <c r="DA8" s="29">
        <v>1</v>
      </c>
      <c r="DB8" s="26" t="s">
        <v>41</v>
      </c>
      <c r="DC8" s="4"/>
      <c r="DD8" s="4"/>
      <c r="DE8" s="3"/>
      <c r="DF8" s="38"/>
      <c r="DG8" s="60"/>
      <c r="DH8" s="46" t="s">
        <v>4</v>
      </c>
      <c r="DI8" s="41">
        <f t="shared" si="0"/>
        <v>3</v>
      </c>
      <c r="DJ8" s="45">
        <f t="shared" si="1"/>
        <v>29.002020007999999</v>
      </c>
      <c r="DK8" s="20">
        <f t="shared" si="2"/>
        <v>17</v>
      </c>
      <c r="DL8" s="47">
        <f t="shared" si="3"/>
        <v>9</v>
      </c>
      <c r="DM8" s="47">
        <f t="shared" si="4"/>
        <v>2</v>
      </c>
      <c r="DN8" s="47">
        <f t="shared" si="5"/>
        <v>6</v>
      </c>
      <c r="DO8" s="48">
        <f t="shared" si="6"/>
        <v>20</v>
      </c>
      <c r="DP8" s="48">
        <f t="shared" si="7"/>
        <v>18</v>
      </c>
      <c r="DQ8" s="48">
        <f t="shared" si="8"/>
        <v>2</v>
      </c>
      <c r="DR8" s="46" t="s">
        <v>4</v>
      </c>
      <c r="DS8" s="26"/>
      <c r="DT8" s="31">
        <v>4</v>
      </c>
      <c r="DU8" s="51" t="s">
        <v>19</v>
      </c>
      <c r="DV8" s="51" t="s">
        <v>2</v>
      </c>
      <c r="DW8" s="53"/>
      <c r="DX8" s="53"/>
      <c r="DY8" s="56"/>
    </row>
    <row r="9" spans="1:129" ht="15.75">
      <c r="A9">
        <v>5</v>
      </c>
      <c r="B9" s="46" t="s">
        <v>17</v>
      </c>
      <c r="C9" s="32">
        <v>5</v>
      </c>
      <c r="D9" s="26" t="s">
        <v>41</v>
      </c>
      <c r="E9" s="4">
        <v>0</v>
      </c>
      <c r="F9" s="4">
        <v>0</v>
      </c>
      <c r="G9" s="3">
        <v>1</v>
      </c>
      <c r="H9" s="14" t="s">
        <v>37</v>
      </c>
      <c r="I9" s="36">
        <v>9</v>
      </c>
      <c r="J9" s="26" t="s">
        <v>41</v>
      </c>
      <c r="K9" s="4">
        <v>0</v>
      </c>
      <c r="L9" s="4">
        <v>2</v>
      </c>
      <c r="M9" s="3">
        <v>0</v>
      </c>
      <c r="N9" s="14" t="s">
        <v>38</v>
      </c>
      <c r="O9" s="34">
        <v>7</v>
      </c>
      <c r="P9" s="26" t="s">
        <v>38</v>
      </c>
      <c r="Q9" s="4">
        <v>0</v>
      </c>
      <c r="R9" s="4">
        <v>2</v>
      </c>
      <c r="S9" s="3">
        <v>0</v>
      </c>
      <c r="T9" s="14" t="s">
        <v>38</v>
      </c>
      <c r="U9" s="34">
        <v>7</v>
      </c>
      <c r="V9" s="26" t="s">
        <v>41</v>
      </c>
      <c r="W9" s="4">
        <v>0</v>
      </c>
      <c r="X9" s="4">
        <v>1</v>
      </c>
      <c r="Y9" s="3">
        <v>0</v>
      </c>
      <c r="Z9" s="14" t="s">
        <v>38</v>
      </c>
      <c r="AA9" s="35">
        <v>8</v>
      </c>
      <c r="AB9" s="26" t="s">
        <v>38</v>
      </c>
      <c r="AC9" s="4">
        <v>0</v>
      </c>
      <c r="AD9" s="4">
        <v>1</v>
      </c>
      <c r="AE9" s="3">
        <v>0</v>
      </c>
      <c r="AF9" s="14" t="s">
        <v>38</v>
      </c>
      <c r="AG9" s="31">
        <v>4</v>
      </c>
      <c r="AH9" s="26" t="s">
        <v>41</v>
      </c>
      <c r="AI9" s="4">
        <v>1</v>
      </c>
      <c r="AJ9" s="4">
        <v>2</v>
      </c>
      <c r="AK9" s="3">
        <v>0</v>
      </c>
      <c r="AL9" s="14" t="s">
        <v>38</v>
      </c>
      <c r="AM9" s="32">
        <v>5</v>
      </c>
      <c r="AN9" s="26" t="s">
        <v>38</v>
      </c>
      <c r="AO9" s="4">
        <v>1</v>
      </c>
      <c r="AP9" s="4">
        <v>1</v>
      </c>
      <c r="AQ9" s="3">
        <v>1</v>
      </c>
      <c r="AR9" s="14" t="s">
        <v>37</v>
      </c>
      <c r="AS9" s="33">
        <v>6</v>
      </c>
      <c r="AT9" s="26" t="s">
        <v>41</v>
      </c>
      <c r="AU9" s="4">
        <v>0</v>
      </c>
      <c r="AV9" s="4">
        <v>2</v>
      </c>
      <c r="AW9" s="3">
        <v>0</v>
      </c>
      <c r="AX9" s="14" t="s">
        <v>38</v>
      </c>
      <c r="AY9" s="31">
        <v>4</v>
      </c>
      <c r="AZ9" s="26" t="s">
        <v>38</v>
      </c>
      <c r="BA9" s="4">
        <v>2</v>
      </c>
      <c r="BB9" s="4">
        <v>2</v>
      </c>
      <c r="BC9" s="3">
        <v>1</v>
      </c>
      <c r="BD9" s="14" t="s">
        <v>37</v>
      </c>
      <c r="BE9" s="31">
        <v>4</v>
      </c>
      <c r="BF9" s="26" t="s">
        <v>41</v>
      </c>
      <c r="BG9" s="4">
        <v>0</v>
      </c>
      <c r="BH9" s="4">
        <v>2</v>
      </c>
      <c r="BI9" s="3">
        <v>0</v>
      </c>
      <c r="BJ9" s="14" t="s">
        <v>38</v>
      </c>
      <c r="BK9" s="31">
        <v>4</v>
      </c>
      <c r="BL9" s="26" t="s">
        <v>38</v>
      </c>
      <c r="BM9" s="4">
        <v>3</v>
      </c>
      <c r="BN9" s="4">
        <v>1</v>
      </c>
      <c r="BO9" s="3">
        <v>3</v>
      </c>
      <c r="BP9" s="14" t="s">
        <v>36</v>
      </c>
      <c r="BQ9" s="33">
        <v>6</v>
      </c>
      <c r="BR9" s="26" t="s">
        <v>38</v>
      </c>
      <c r="BS9" s="4">
        <v>2</v>
      </c>
      <c r="BT9" s="4">
        <v>0</v>
      </c>
      <c r="BU9" s="3">
        <v>3</v>
      </c>
      <c r="BV9" s="14" t="s">
        <v>36</v>
      </c>
      <c r="BW9" s="33">
        <v>6</v>
      </c>
      <c r="BX9" s="26" t="s">
        <v>41</v>
      </c>
      <c r="BY9" s="4">
        <v>2</v>
      </c>
      <c r="BZ9" s="4">
        <v>1</v>
      </c>
      <c r="CA9" s="3">
        <v>3</v>
      </c>
      <c r="CB9" s="14" t="s">
        <v>36</v>
      </c>
      <c r="CC9" s="30">
        <v>3</v>
      </c>
      <c r="CD9" s="26" t="s">
        <v>41</v>
      </c>
      <c r="CE9" s="4">
        <v>2</v>
      </c>
      <c r="CF9" s="4">
        <v>1</v>
      </c>
      <c r="CG9" s="3">
        <v>3</v>
      </c>
      <c r="CH9" s="14" t="s">
        <v>36</v>
      </c>
      <c r="CI9" s="31">
        <v>4</v>
      </c>
      <c r="CJ9" s="26" t="s">
        <v>38</v>
      </c>
      <c r="CK9" s="4">
        <v>1</v>
      </c>
      <c r="CL9" s="4">
        <v>1</v>
      </c>
      <c r="CM9" s="3">
        <v>1</v>
      </c>
      <c r="CN9" s="38" t="s">
        <v>37</v>
      </c>
      <c r="CO9" s="34">
        <v>7</v>
      </c>
      <c r="CP9" s="26" t="s">
        <v>41</v>
      </c>
      <c r="CQ9" s="4">
        <v>2</v>
      </c>
      <c r="CR9" s="4">
        <v>0</v>
      </c>
      <c r="CS9" s="3">
        <v>3</v>
      </c>
      <c r="CT9" s="38" t="s">
        <v>36</v>
      </c>
      <c r="CU9" s="32">
        <v>5</v>
      </c>
      <c r="CV9" s="26" t="s">
        <v>38</v>
      </c>
      <c r="CW9" s="4">
        <v>1</v>
      </c>
      <c r="CX9" s="4">
        <v>1</v>
      </c>
      <c r="CY9" s="3">
        <v>1</v>
      </c>
      <c r="CZ9" s="38" t="s">
        <v>37</v>
      </c>
      <c r="DA9" s="35">
        <v>8</v>
      </c>
      <c r="DB9" s="26" t="s">
        <v>41</v>
      </c>
      <c r="DC9" s="4"/>
      <c r="DD9" s="4"/>
      <c r="DE9" s="3"/>
      <c r="DF9" s="38"/>
      <c r="DG9" s="60"/>
      <c r="DH9" s="46" t="s">
        <v>17</v>
      </c>
      <c r="DI9" s="41">
        <f t="shared" si="0"/>
        <v>15</v>
      </c>
      <c r="DJ9" s="45">
        <f t="shared" si="1"/>
        <v>19.997017009</v>
      </c>
      <c r="DK9" s="20">
        <f t="shared" si="2"/>
        <v>17</v>
      </c>
      <c r="DL9" s="47">
        <f t="shared" si="3"/>
        <v>5</v>
      </c>
      <c r="DM9" s="47">
        <f t="shared" si="4"/>
        <v>5</v>
      </c>
      <c r="DN9" s="47">
        <f t="shared" si="5"/>
        <v>7</v>
      </c>
      <c r="DO9" s="48">
        <f t="shared" si="6"/>
        <v>17</v>
      </c>
      <c r="DP9" s="48">
        <f t="shared" si="7"/>
        <v>20</v>
      </c>
      <c r="DQ9" s="48">
        <f t="shared" si="8"/>
        <v>-3</v>
      </c>
      <c r="DR9" s="46" t="s">
        <v>17</v>
      </c>
      <c r="DS9" s="26"/>
      <c r="DT9" s="32">
        <v>5</v>
      </c>
      <c r="DU9" s="51" t="s">
        <v>16</v>
      </c>
      <c r="DV9" s="51" t="s">
        <v>13</v>
      </c>
      <c r="DW9" s="53"/>
      <c r="DX9" s="53"/>
      <c r="DY9" s="56"/>
    </row>
    <row r="10" spans="1:129" ht="15.75">
      <c r="A10">
        <v>6</v>
      </c>
      <c r="B10" s="46" t="s">
        <v>13</v>
      </c>
      <c r="C10" s="33">
        <v>6</v>
      </c>
      <c r="D10" s="26" t="s">
        <v>41</v>
      </c>
      <c r="E10" s="4">
        <v>0</v>
      </c>
      <c r="F10" s="4">
        <v>1</v>
      </c>
      <c r="G10" s="3">
        <v>0</v>
      </c>
      <c r="H10" s="14" t="s">
        <v>38</v>
      </c>
      <c r="I10" s="32">
        <v>5</v>
      </c>
      <c r="J10" s="26" t="s">
        <v>38</v>
      </c>
      <c r="K10" s="4">
        <v>0</v>
      </c>
      <c r="L10" s="4">
        <v>1</v>
      </c>
      <c r="M10" s="3">
        <v>0</v>
      </c>
      <c r="N10" s="14" t="s">
        <v>38</v>
      </c>
      <c r="O10" s="31">
        <v>4</v>
      </c>
      <c r="P10" s="26" t="s">
        <v>41</v>
      </c>
      <c r="Q10" s="4">
        <v>0</v>
      </c>
      <c r="R10" s="4">
        <v>3</v>
      </c>
      <c r="S10" s="3">
        <v>0</v>
      </c>
      <c r="T10" s="14" t="s">
        <v>38</v>
      </c>
      <c r="U10" s="29">
        <v>1</v>
      </c>
      <c r="V10" s="26" t="s">
        <v>38</v>
      </c>
      <c r="W10" s="4">
        <v>2</v>
      </c>
      <c r="X10" s="4">
        <v>0</v>
      </c>
      <c r="Y10" s="3">
        <v>3</v>
      </c>
      <c r="Z10" s="14" t="s">
        <v>36</v>
      </c>
      <c r="AA10" s="32">
        <v>5</v>
      </c>
      <c r="AB10" s="26" t="s">
        <v>41</v>
      </c>
      <c r="AC10" s="4">
        <v>1</v>
      </c>
      <c r="AD10" s="4">
        <v>0</v>
      </c>
      <c r="AE10" s="3">
        <v>3</v>
      </c>
      <c r="AF10" s="14" t="s">
        <v>36</v>
      </c>
      <c r="AG10" s="31">
        <v>4</v>
      </c>
      <c r="AH10" s="26" t="s">
        <v>38</v>
      </c>
      <c r="AI10" s="4">
        <v>2</v>
      </c>
      <c r="AJ10" s="4">
        <v>1</v>
      </c>
      <c r="AK10" s="3">
        <v>3</v>
      </c>
      <c r="AL10" s="14" t="s">
        <v>36</v>
      </c>
      <c r="AM10" s="28">
        <v>2</v>
      </c>
      <c r="AN10" s="26" t="s">
        <v>41</v>
      </c>
      <c r="AO10" s="4">
        <v>0</v>
      </c>
      <c r="AP10" s="4">
        <v>3</v>
      </c>
      <c r="AQ10" s="3">
        <v>0</v>
      </c>
      <c r="AR10" s="14" t="s">
        <v>38</v>
      </c>
      <c r="AS10" s="36">
        <v>9</v>
      </c>
      <c r="AT10" s="26" t="s">
        <v>38</v>
      </c>
      <c r="AU10" s="4">
        <v>3</v>
      </c>
      <c r="AV10" s="4">
        <v>3</v>
      </c>
      <c r="AW10" s="3">
        <v>1</v>
      </c>
      <c r="AX10" s="14" t="s">
        <v>37</v>
      </c>
      <c r="AY10" s="33">
        <v>6</v>
      </c>
      <c r="AZ10" s="26" t="s">
        <v>41</v>
      </c>
      <c r="BA10" s="4">
        <v>1</v>
      </c>
      <c r="BB10" s="4">
        <v>0</v>
      </c>
      <c r="BC10" s="3">
        <v>3</v>
      </c>
      <c r="BD10" s="14" t="s">
        <v>36</v>
      </c>
      <c r="BE10" s="30">
        <v>3</v>
      </c>
      <c r="BF10" s="26" t="s">
        <v>38</v>
      </c>
      <c r="BG10" s="4">
        <v>1</v>
      </c>
      <c r="BH10" s="4">
        <v>1</v>
      </c>
      <c r="BI10" s="3">
        <v>1</v>
      </c>
      <c r="BJ10" s="14" t="s">
        <v>37</v>
      </c>
      <c r="BK10" s="32">
        <v>5</v>
      </c>
      <c r="BL10" s="26" t="s">
        <v>41</v>
      </c>
      <c r="BM10" s="4">
        <v>0</v>
      </c>
      <c r="BN10" s="4">
        <v>0</v>
      </c>
      <c r="BO10" s="3">
        <v>1</v>
      </c>
      <c r="BP10" s="14" t="s">
        <v>37</v>
      </c>
      <c r="BQ10" s="31">
        <v>4</v>
      </c>
      <c r="BR10" s="26" t="s">
        <v>38</v>
      </c>
      <c r="BS10" s="4">
        <v>2</v>
      </c>
      <c r="BT10" s="4">
        <v>2</v>
      </c>
      <c r="BU10" s="3">
        <v>1</v>
      </c>
      <c r="BV10" s="14" t="s">
        <v>37</v>
      </c>
      <c r="BW10" s="30">
        <v>3</v>
      </c>
      <c r="BX10" s="26" t="s">
        <v>41</v>
      </c>
      <c r="BY10" s="4">
        <v>1</v>
      </c>
      <c r="BZ10" s="4">
        <v>2</v>
      </c>
      <c r="CA10" s="3">
        <v>0</v>
      </c>
      <c r="CB10" s="14" t="s">
        <v>38</v>
      </c>
      <c r="CC10" s="33">
        <v>6</v>
      </c>
      <c r="CD10" s="26" t="s">
        <v>38</v>
      </c>
      <c r="CE10" s="4">
        <v>2</v>
      </c>
      <c r="CF10" s="4">
        <v>0</v>
      </c>
      <c r="CG10" s="3">
        <v>3</v>
      </c>
      <c r="CH10" s="14" t="s">
        <v>36</v>
      </c>
      <c r="CI10" s="35">
        <v>8</v>
      </c>
      <c r="CJ10" s="26" t="s">
        <v>41</v>
      </c>
      <c r="CK10" s="4">
        <v>0</v>
      </c>
      <c r="CL10" s="4">
        <v>3</v>
      </c>
      <c r="CM10" s="3">
        <v>0</v>
      </c>
      <c r="CN10" s="38" t="s">
        <v>38</v>
      </c>
      <c r="CO10" s="33">
        <v>6</v>
      </c>
      <c r="CP10" s="26" t="s">
        <v>38</v>
      </c>
      <c r="CQ10" s="4">
        <v>1</v>
      </c>
      <c r="CR10" s="4">
        <v>2</v>
      </c>
      <c r="CS10" s="3">
        <v>0</v>
      </c>
      <c r="CT10" s="38" t="s">
        <v>38</v>
      </c>
      <c r="CU10" s="27">
        <v>10</v>
      </c>
      <c r="CV10" s="26" t="s">
        <v>41</v>
      </c>
      <c r="CW10" s="4">
        <v>0</v>
      </c>
      <c r="CX10" s="4">
        <v>1</v>
      </c>
      <c r="CY10" s="3">
        <v>0</v>
      </c>
      <c r="CZ10" s="38" t="s">
        <v>38</v>
      </c>
      <c r="DA10" s="32">
        <v>5</v>
      </c>
      <c r="DB10" s="26" t="s">
        <v>41</v>
      </c>
      <c r="DC10" s="4"/>
      <c r="DD10" s="4"/>
      <c r="DE10" s="3"/>
      <c r="DF10" s="38"/>
      <c r="DG10" s="60"/>
      <c r="DH10" s="46" t="s">
        <v>13</v>
      </c>
      <c r="DI10" s="41">
        <f t="shared" si="0"/>
        <v>17</v>
      </c>
      <c r="DJ10" s="45">
        <f t="shared" si="1"/>
        <v>18.993016009999998</v>
      </c>
      <c r="DK10" s="20">
        <f t="shared" si="2"/>
        <v>17</v>
      </c>
      <c r="DL10" s="47">
        <f t="shared" si="3"/>
        <v>5</v>
      </c>
      <c r="DM10" s="47">
        <f t="shared" si="4"/>
        <v>4</v>
      </c>
      <c r="DN10" s="47">
        <f t="shared" si="5"/>
        <v>8</v>
      </c>
      <c r="DO10" s="48">
        <f t="shared" si="6"/>
        <v>16</v>
      </c>
      <c r="DP10" s="48">
        <f t="shared" si="7"/>
        <v>23</v>
      </c>
      <c r="DQ10" s="48">
        <f t="shared" si="8"/>
        <v>-7</v>
      </c>
      <c r="DR10" s="46" t="s">
        <v>13</v>
      </c>
      <c r="DS10" s="26"/>
      <c r="DT10" s="33">
        <v>6</v>
      </c>
      <c r="DU10" s="51" t="s">
        <v>11</v>
      </c>
      <c r="DV10" s="51" t="s">
        <v>18</v>
      </c>
      <c r="DW10" s="53"/>
      <c r="DX10" s="53"/>
      <c r="DY10" s="56"/>
    </row>
    <row r="11" spans="1:129" ht="15.75">
      <c r="A11">
        <v>7</v>
      </c>
      <c r="B11" s="46" t="s">
        <v>8</v>
      </c>
      <c r="C11" s="36">
        <v>9</v>
      </c>
      <c r="D11" s="26" t="s">
        <v>41</v>
      </c>
      <c r="E11" s="4">
        <v>0</v>
      </c>
      <c r="F11" s="4">
        <v>0</v>
      </c>
      <c r="G11" s="3">
        <v>1</v>
      </c>
      <c r="H11" s="14" t="s">
        <v>37</v>
      </c>
      <c r="I11" s="27">
        <v>10</v>
      </c>
      <c r="J11" s="26" t="s">
        <v>38</v>
      </c>
      <c r="K11" s="4">
        <v>1</v>
      </c>
      <c r="L11" s="4">
        <v>1</v>
      </c>
      <c r="M11" s="3">
        <v>1</v>
      </c>
      <c r="N11" s="14" t="s">
        <v>37</v>
      </c>
      <c r="O11" s="27">
        <v>10</v>
      </c>
      <c r="P11" s="26" t="s">
        <v>38</v>
      </c>
      <c r="Q11" s="4">
        <v>0</v>
      </c>
      <c r="R11" s="4">
        <v>1</v>
      </c>
      <c r="S11" s="3">
        <v>0</v>
      </c>
      <c r="T11" s="14" t="s">
        <v>38</v>
      </c>
      <c r="U11" s="33">
        <v>6</v>
      </c>
      <c r="V11" s="26" t="s">
        <v>41</v>
      </c>
      <c r="W11" s="4">
        <v>1</v>
      </c>
      <c r="X11" s="4">
        <v>4</v>
      </c>
      <c r="Y11" s="3">
        <v>0</v>
      </c>
      <c r="Z11" s="14" t="s">
        <v>38</v>
      </c>
      <c r="AA11" s="33">
        <v>6</v>
      </c>
      <c r="AB11" s="26" t="s">
        <v>38</v>
      </c>
      <c r="AC11" s="4">
        <v>3</v>
      </c>
      <c r="AD11" s="4">
        <v>1</v>
      </c>
      <c r="AE11" s="3">
        <v>3</v>
      </c>
      <c r="AF11" s="14" t="s">
        <v>36</v>
      </c>
      <c r="AG11" s="35">
        <v>8</v>
      </c>
      <c r="AH11" s="26" t="s">
        <v>41</v>
      </c>
      <c r="AI11" s="4">
        <v>3</v>
      </c>
      <c r="AJ11" s="4">
        <v>2</v>
      </c>
      <c r="AK11" s="3">
        <v>3</v>
      </c>
      <c r="AL11" s="14" t="s">
        <v>36</v>
      </c>
      <c r="AM11" s="31">
        <v>4</v>
      </c>
      <c r="AN11" s="26" t="s">
        <v>38</v>
      </c>
      <c r="AO11" s="4">
        <v>2</v>
      </c>
      <c r="AP11" s="4">
        <v>0</v>
      </c>
      <c r="AQ11" s="3">
        <v>3</v>
      </c>
      <c r="AR11" s="14" t="s">
        <v>36</v>
      </c>
      <c r="AS11" s="35">
        <v>8</v>
      </c>
      <c r="AT11" s="26" t="s">
        <v>41</v>
      </c>
      <c r="AU11" s="4">
        <v>1</v>
      </c>
      <c r="AV11" s="4">
        <v>2</v>
      </c>
      <c r="AW11" s="3">
        <v>0</v>
      </c>
      <c r="AX11" s="14" t="s">
        <v>38</v>
      </c>
      <c r="AY11" s="35">
        <v>8</v>
      </c>
      <c r="AZ11" s="26" t="s">
        <v>38</v>
      </c>
      <c r="BA11" s="4">
        <v>3</v>
      </c>
      <c r="BB11" s="4">
        <v>2</v>
      </c>
      <c r="BC11" s="3">
        <v>3</v>
      </c>
      <c r="BD11" s="14" t="s">
        <v>36</v>
      </c>
      <c r="BE11" s="35">
        <v>8</v>
      </c>
      <c r="BF11" s="26" t="s">
        <v>41</v>
      </c>
      <c r="BG11" s="4">
        <v>1</v>
      </c>
      <c r="BH11" s="4">
        <v>1</v>
      </c>
      <c r="BI11" s="3">
        <v>1</v>
      </c>
      <c r="BJ11" s="14" t="s">
        <v>37</v>
      </c>
      <c r="BK11" s="30">
        <v>3</v>
      </c>
      <c r="BL11" s="26" t="s">
        <v>38</v>
      </c>
      <c r="BM11" s="4">
        <v>1</v>
      </c>
      <c r="BN11" s="4">
        <v>1</v>
      </c>
      <c r="BO11" s="3">
        <v>1</v>
      </c>
      <c r="BP11" s="14" t="s">
        <v>37</v>
      </c>
      <c r="BQ11" s="31">
        <v>4</v>
      </c>
      <c r="BR11" s="26" t="s">
        <v>41</v>
      </c>
      <c r="BS11" s="4">
        <v>2</v>
      </c>
      <c r="BT11" s="4">
        <v>2</v>
      </c>
      <c r="BU11" s="3">
        <v>1</v>
      </c>
      <c r="BV11" s="14" t="s">
        <v>37</v>
      </c>
      <c r="BW11" s="32">
        <v>5</v>
      </c>
      <c r="BX11" s="26" t="s">
        <v>38</v>
      </c>
      <c r="BY11" s="4">
        <v>4</v>
      </c>
      <c r="BZ11" s="4">
        <v>1</v>
      </c>
      <c r="CA11" s="3">
        <v>3</v>
      </c>
      <c r="CB11" s="14" t="s">
        <v>36</v>
      </c>
      <c r="CC11" s="28">
        <v>2</v>
      </c>
      <c r="CD11" s="26" t="s">
        <v>38</v>
      </c>
      <c r="CE11" s="4">
        <v>1</v>
      </c>
      <c r="CF11" s="4">
        <v>2</v>
      </c>
      <c r="CG11" s="3">
        <v>0</v>
      </c>
      <c r="CH11" s="14" t="s">
        <v>38</v>
      </c>
      <c r="CI11" s="31">
        <v>4</v>
      </c>
      <c r="CJ11" s="26" t="s">
        <v>41</v>
      </c>
      <c r="CK11" s="4">
        <v>1</v>
      </c>
      <c r="CL11" s="4">
        <v>1</v>
      </c>
      <c r="CM11" s="3">
        <v>1</v>
      </c>
      <c r="CN11" s="38" t="s">
        <v>37</v>
      </c>
      <c r="CO11" s="29">
        <v>1</v>
      </c>
      <c r="CP11" s="26" t="s">
        <v>38</v>
      </c>
      <c r="CQ11" s="4">
        <v>0</v>
      </c>
      <c r="CR11" s="4">
        <v>0</v>
      </c>
      <c r="CS11" s="3">
        <v>1</v>
      </c>
      <c r="CT11" s="38" t="s">
        <v>37</v>
      </c>
      <c r="CU11" s="34">
        <v>7</v>
      </c>
      <c r="CV11" s="26" t="s">
        <v>41</v>
      </c>
      <c r="CW11" s="4">
        <v>3</v>
      </c>
      <c r="CX11" s="4">
        <v>2</v>
      </c>
      <c r="CY11" s="3">
        <v>3</v>
      </c>
      <c r="CZ11" s="38" t="s">
        <v>36</v>
      </c>
      <c r="DA11" s="30">
        <v>3</v>
      </c>
      <c r="DB11" s="26" t="s">
        <v>41</v>
      </c>
      <c r="DC11" s="4"/>
      <c r="DD11" s="4"/>
      <c r="DE11" s="3"/>
      <c r="DF11" s="38"/>
      <c r="DG11" s="60"/>
      <c r="DH11" s="46" t="s">
        <v>8</v>
      </c>
      <c r="DI11" s="41">
        <f t="shared" si="0"/>
        <v>8</v>
      </c>
      <c r="DJ11" s="45">
        <f t="shared" si="1"/>
        <v>25.004027011000002</v>
      </c>
      <c r="DK11" s="20">
        <f t="shared" si="2"/>
        <v>17</v>
      </c>
      <c r="DL11" s="47">
        <f t="shared" si="3"/>
        <v>6</v>
      </c>
      <c r="DM11" s="47">
        <f t="shared" si="4"/>
        <v>7</v>
      </c>
      <c r="DN11" s="47">
        <f t="shared" si="5"/>
        <v>4</v>
      </c>
      <c r="DO11" s="48">
        <f t="shared" si="6"/>
        <v>27</v>
      </c>
      <c r="DP11" s="48">
        <f t="shared" si="7"/>
        <v>23</v>
      </c>
      <c r="DQ11" s="48">
        <f t="shared" si="8"/>
        <v>4</v>
      </c>
      <c r="DR11" s="46" t="s">
        <v>8</v>
      </c>
      <c r="DS11" s="26"/>
      <c r="DT11" s="34">
        <v>7</v>
      </c>
      <c r="DU11" s="51" t="s">
        <v>10</v>
      </c>
      <c r="DV11" s="51" t="s">
        <v>6</v>
      </c>
      <c r="DW11" s="53"/>
      <c r="DX11" s="53"/>
      <c r="DY11" s="56">
        <v>42351</v>
      </c>
    </row>
    <row r="12" spans="1:129" ht="15.75">
      <c r="A12">
        <v>8</v>
      </c>
      <c r="B12" s="46" t="s">
        <v>0</v>
      </c>
      <c r="C12" s="29">
        <v>1</v>
      </c>
      <c r="D12" s="26" t="s">
        <v>38</v>
      </c>
      <c r="E12" s="2">
        <v>0</v>
      </c>
      <c r="F12" s="4">
        <v>1</v>
      </c>
      <c r="G12" s="3">
        <v>0</v>
      </c>
      <c r="H12" s="14" t="s">
        <v>38</v>
      </c>
      <c r="I12" s="29">
        <v>1</v>
      </c>
      <c r="J12" s="26" t="s">
        <v>41</v>
      </c>
      <c r="K12" s="2">
        <v>0</v>
      </c>
      <c r="L12" s="2">
        <v>0</v>
      </c>
      <c r="M12" s="3">
        <v>1</v>
      </c>
      <c r="N12" s="14" t="s">
        <v>37</v>
      </c>
      <c r="O12" s="35">
        <v>8</v>
      </c>
      <c r="P12" s="26" t="s">
        <v>38</v>
      </c>
      <c r="Q12" s="4">
        <v>0</v>
      </c>
      <c r="R12" s="4">
        <v>0</v>
      </c>
      <c r="S12" s="3">
        <v>1</v>
      </c>
      <c r="T12" s="14" t="s">
        <v>37</v>
      </c>
      <c r="U12" s="34">
        <v>7</v>
      </c>
      <c r="V12" s="26" t="s">
        <v>38</v>
      </c>
      <c r="W12" s="4">
        <v>1</v>
      </c>
      <c r="X12" s="4">
        <v>0</v>
      </c>
      <c r="Y12" s="3">
        <v>3</v>
      </c>
      <c r="Z12" s="14" t="s">
        <v>36</v>
      </c>
      <c r="AA12" s="28">
        <v>2</v>
      </c>
      <c r="AB12" s="26" t="s">
        <v>41</v>
      </c>
      <c r="AC12" s="4">
        <v>0</v>
      </c>
      <c r="AD12" s="4">
        <v>0</v>
      </c>
      <c r="AE12" s="3">
        <v>1</v>
      </c>
      <c r="AF12" s="14" t="s">
        <v>37</v>
      </c>
      <c r="AG12" s="29">
        <v>1</v>
      </c>
      <c r="AH12" s="26" t="s">
        <v>41</v>
      </c>
      <c r="AI12" s="4">
        <v>1</v>
      </c>
      <c r="AJ12" s="4">
        <v>1</v>
      </c>
      <c r="AK12" s="3">
        <v>1</v>
      </c>
      <c r="AL12" s="14" t="s">
        <v>37</v>
      </c>
      <c r="AM12" s="36">
        <v>9</v>
      </c>
      <c r="AN12" s="26" t="s">
        <v>38</v>
      </c>
      <c r="AO12" s="4">
        <v>0</v>
      </c>
      <c r="AP12" s="4">
        <v>1</v>
      </c>
      <c r="AQ12" s="3">
        <v>0</v>
      </c>
      <c r="AR12" s="14" t="s">
        <v>38</v>
      </c>
      <c r="AS12" s="29">
        <v>1</v>
      </c>
      <c r="AT12" s="26" t="s">
        <v>41</v>
      </c>
      <c r="AU12" s="4">
        <v>0</v>
      </c>
      <c r="AV12" s="4">
        <v>1</v>
      </c>
      <c r="AW12" s="3">
        <v>0</v>
      </c>
      <c r="AX12" s="14" t="s">
        <v>38</v>
      </c>
      <c r="AY12" s="29">
        <v>1</v>
      </c>
      <c r="AZ12" s="26" t="s">
        <v>38</v>
      </c>
      <c r="BA12" s="4">
        <v>2</v>
      </c>
      <c r="BB12" s="4">
        <v>0</v>
      </c>
      <c r="BC12" s="3">
        <v>3</v>
      </c>
      <c r="BD12" s="14" t="s">
        <v>36</v>
      </c>
      <c r="BE12" s="30">
        <v>3</v>
      </c>
      <c r="BF12" s="26" t="s">
        <v>41</v>
      </c>
      <c r="BG12" s="4">
        <v>1</v>
      </c>
      <c r="BH12" s="4">
        <v>1</v>
      </c>
      <c r="BI12" s="3">
        <v>1</v>
      </c>
      <c r="BJ12" s="14" t="s">
        <v>37</v>
      </c>
      <c r="BK12" s="35">
        <v>8</v>
      </c>
      <c r="BL12" s="26" t="s">
        <v>38</v>
      </c>
      <c r="BM12" s="4">
        <v>1</v>
      </c>
      <c r="BN12" s="4">
        <v>2</v>
      </c>
      <c r="BO12" s="3">
        <v>0</v>
      </c>
      <c r="BP12" s="14" t="s">
        <v>38</v>
      </c>
      <c r="BQ12" s="35">
        <v>8</v>
      </c>
      <c r="BR12" s="26" t="s">
        <v>41</v>
      </c>
      <c r="BS12" s="4">
        <v>0</v>
      </c>
      <c r="BT12" s="4">
        <v>0</v>
      </c>
      <c r="BU12" s="3">
        <v>1</v>
      </c>
      <c r="BV12" s="14" t="s">
        <v>37</v>
      </c>
      <c r="BW12" s="34">
        <v>7</v>
      </c>
      <c r="BX12" s="26" t="s">
        <v>38</v>
      </c>
      <c r="BY12" s="4">
        <v>1</v>
      </c>
      <c r="BZ12" s="4">
        <v>1</v>
      </c>
      <c r="CA12" s="3">
        <v>1</v>
      </c>
      <c r="CB12" s="14" t="s">
        <v>37</v>
      </c>
      <c r="CC12" s="31">
        <v>4</v>
      </c>
      <c r="CD12" s="26" t="s">
        <v>41</v>
      </c>
      <c r="CE12" s="4">
        <v>1</v>
      </c>
      <c r="CF12" s="4">
        <v>1</v>
      </c>
      <c r="CG12" s="3">
        <v>1</v>
      </c>
      <c r="CH12" s="14" t="s">
        <v>37</v>
      </c>
      <c r="CI12" s="30">
        <v>3</v>
      </c>
      <c r="CJ12" s="26" t="s">
        <v>41</v>
      </c>
      <c r="CK12" s="4">
        <v>0</v>
      </c>
      <c r="CL12" s="4">
        <v>2</v>
      </c>
      <c r="CM12" s="3">
        <v>0</v>
      </c>
      <c r="CN12" s="38" t="s">
        <v>38</v>
      </c>
      <c r="CO12" s="36">
        <v>9</v>
      </c>
      <c r="CP12" s="26" t="s">
        <v>38</v>
      </c>
      <c r="CQ12" s="4">
        <v>1</v>
      </c>
      <c r="CR12" s="4">
        <v>0</v>
      </c>
      <c r="CS12" s="3">
        <v>3</v>
      </c>
      <c r="CT12" s="38" t="s">
        <v>36</v>
      </c>
      <c r="CU12" s="31">
        <v>4</v>
      </c>
      <c r="CV12" s="26" t="s">
        <v>41</v>
      </c>
      <c r="CW12" s="4">
        <v>2</v>
      </c>
      <c r="CX12" s="4">
        <v>1</v>
      </c>
      <c r="CY12" s="3">
        <v>3</v>
      </c>
      <c r="CZ12" s="38" t="s">
        <v>36</v>
      </c>
      <c r="DA12" s="30">
        <v>3</v>
      </c>
      <c r="DB12" s="26" t="s">
        <v>38</v>
      </c>
      <c r="DC12" s="4"/>
      <c r="DD12" s="4"/>
      <c r="DE12" s="3"/>
      <c r="DF12" s="38"/>
      <c r="DG12" s="60"/>
      <c r="DH12" s="46" t="s">
        <v>0</v>
      </c>
      <c r="DI12" s="41">
        <f t="shared" si="0"/>
        <v>13</v>
      </c>
      <c r="DJ12" s="45">
        <f t="shared" si="1"/>
        <v>19.999011012</v>
      </c>
      <c r="DK12" s="20">
        <f t="shared" si="2"/>
        <v>17</v>
      </c>
      <c r="DL12" s="47">
        <f t="shared" si="3"/>
        <v>4</v>
      </c>
      <c r="DM12" s="47">
        <f t="shared" si="4"/>
        <v>8</v>
      </c>
      <c r="DN12" s="47">
        <f t="shared" si="5"/>
        <v>5</v>
      </c>
      <c r="DO12" s="48">
        <f t="shared" si="6"/>
        <v>11</v>
      </c>
      <c r="DP12" s="48">
        <f t="shared" si="7"/>
        <v>12</v>
      </c>
      <c r="DQ12" s="48">
        <f t="shared" si="8"/>
        <v>-1</v>
      </c>
      <c r="DR12" s="46" t="s">
        <v>0</v>
      </c>
      <c r="DS12" s="26"/>
      <c r="DT12" s="35">
        <v>8</v>
      </c>
      <c r="DU12" s="51" t="s">
        <v>14</v>
      </c>
      <c r="DV12" s="51" t="s">
        <v>45</v>
      </c>
      <c r="DW12" s="53"/>
      <c r="DX12" s="53"/>
    </row>
    <row r="13" spans="1:129" ht="15.75">
      <c r="A13">
        <v>9</v>
      </c>
      <c r="B13" s="46" t="s">
        <v>3</v>
      </c>
      <c r="C13" s="36">
        <v>9</v>
      </c>
      <c r="D13" s="26" t="s">
        <v>38</v>
      </c>
      <c r="E13" s="4">
        <v>0</v>
      </c>
      <c r="F13" s="4">
        <v>0</v>
      </c>
      <c r="G13" s="3">
        <v>1</v>
      </c>
      <c r="H13" s="14" t="s">
        <v>37</v>
      </c>
      <c r="I13" s="32">
        <v>5</v>
      </c>
      <c r="J13" s="26" t="s">
        <v>41</v>
      </c>
      <c r="K13" s="4">
        <v>1</v>
      </c>
      <c r="L13" s="4">
        <v>0</v>
      </c>
      <c r="M13" s="3">
        <v>3</v>
      </c>
      <c r="N13" s="14" t="s">
        <v>36</v>
      </c>
      <c r="O13" s="28">
        <v>2</v>
      </c>
      <c r="P13" s="26" t="s">
        <v>38</v>
      </c>
      <c r="Q13" s="4">
        <v>1</v>
      </c>
      <c r="R13" s="4">
        <v>2</v>
      </c>
      <c r="S13" s="3">
        <v>0</v>
      </c>
      <c r="T13" s="14" t="s">
        <v>38</v>
      </c>
      <c r="U13" s="28">
        <v>2</v>
      </c>
      <c r="V13" s="26" t="s">
        <v>41</v>
      </c>
      <c r="W13" s="2">
        <v>4</v>
      </c>
      <c r="X13" s="2">
        <v>0</v>
      </c>
      <c r="Y13" s="3">
        <v>3</v>
      </c>
      <c r="Z13" s="14" t="s">
        <v>36</v>
      </c>
      <c r="AA13" s="28">
        <v>2</v>
      </c>
      <c r="AB13" s="26" t="s">
        <v>38</v>
      </c>
      <c r="AC13" s="2">
        <v>0</v>
      </c>
      <c r="AD13" s="2">
        <v>0</v>
      </c>
      <c r="AE13" s="3">
        <v>1</v>
      </c>
      <c r="AF13" s="14" t="s">
        <v>37</v>
      </c>
      <c r="AG13" s="27">
        <v>10</v>
      </c>
      <c r="AH13" s="26" t="s">
        <v>38</v>
      </c>
      <c r="AI13" s="4">
        <v>1</v>
      </c>
      <c r="AJ13" s="4">
        <v>1</v>
      </c>
      <c r="AK13" s="3">
        <v>1</v>
      </c>
      <c r="AL13" s="14" t="s">
        <v>37</v>
      </c>
      <c r="AM13" s="33">
        <v>6</v>
      </c>
      <c r="AN13" s="26" t="s">
        <v>38</v>
      </c>
      <c r="AO13" s="4">
        <v>2</v>
      </c>
      <c r="AP13" s="4">
        <v>0</v>
      </c>
      <c r="AQ13" s="3">
        <v>3</v>
      </c>
      <c r="AR13" s="14" t="s">
        <v>36</v>
      </c>
      <c r="AS13" s="30">
        <v>3</v>
      </c>
      <c r="AT13" s="26" t="s">
        <v>41</v>
      </c>
      <c r="AU13" s="4">
        <v>1</v>
      </c>
      <c r="AV13" s="4">
        <v>3</v>
      </c>
      <c r="AW13" s="3">
        <v>0</v>
      </c>
      <c r="AX13" s="14" t="s">
        <v>38</v>
      </c>
      <c r="AY13" s="28">
        <v>2</v>
      </c>
      <c r="AZ13" s="26" t="s">
        <v>38</v>
      </c>
      <c r="BA13" s="4">
        <v>1</v>
      </c>
      <c r="BB13" s="4">
        <v>0</v>
      </c>
      <c r="BC13" s="3">
        <v>3</v>
      </c>
      <c r="BD13" s="14" t="s">
        <v>36</v>
      </c>
      <c r="BE13" s="29">
        <v>1</v>
      </c>
      <c r="BF13" s="26" t="s">
        <v>41</v>
      </c>
      <c r="BG13" s="4">
        <v>1</v>
      </c>
      <c r="BH13" s="4">
        <v>1</v>
      </c>
      <c r="BI13" s="3">
        <v>1</v>
      </c>
      <c r="BJ13" s="14" t="s">
        <v>37</v>
      </c>
      <c r="BK13" s="28">
        <v>2</v>
      </c>
      <c r="BL13" s="26" t="s">
        <v>38</v>
      </c>
      <c r="BM13" s="4">
        <v>3</v>
      </c>
      <c r="BN13" s="4">
        <v>0</v>
      </c>
      <c r="BO13" s="3">
        <v>3</v>
      </c>
      <c r="BP13" s="14" t="s">
        <v>36</v>
      </c>
      <c r="BQ13" s="30">
        <v>3</v>
      </c>
      <c r="BR13" s="26" t="s">
        <v>41</v>
      </c>
      <c r="BS13" s="4">
        <v>1</v>
      </c>
      <c r="BT13" s="4">
        <v>0</v>
      </c>
      <c r="BU13" s="3">
        <v>3</v>
      </c>
      <c r="BV13" s="14" t="s">
        <v>36</v>
      </c>
      <c r="BW13" s="36">
        <v>9</v>
      </c>
      <c r="BX13" s="26" t="s">
        <v>38</v>
      </c>
      <c r="BY13" s="4">
        <v>3</v>
      </c>
      <c r="BZ13" s="4">
        <v>0</v>
      </c>
      <c r="CA13" s="3">
        <v>3</v>
      </c>
      <c r="CB13" s="14" t="s">
        <v>36</v>
      </c>
      <c r="CC13" s="29">
        <v>1</v>
      </c>
      <c r="CD13" s="26" t="s">
        <v>41</v>
      </c>
      <c r="CE13" s="4">
        <v>0</v>
      </c>
      <c r="CF13" s="4">
        <v>3</v>
      </c>
      <c r="CG13" s="3">
        <v>0</v>
      </c>
      <c r="CH13" s="14" t="s">
        <v>38</v>
      </c>
      <c r="CI13" s="29">
        <v>1</v>
      </c>
      <c r="CJ13" s="26" t="s">
        <v>38</v>
      </c>
      <c r="CK13" s="4">
        <v>2</v>
      </c>
      <c r="CL13" s="4">
        <v>4</v>
      </c>
      <c r="CM13" s="3">
        <v>0</v>
      </c>
      <c r="CN13" s="38" t="s">
        <v>38</v>
      </c>
      <c r="CO13" s="28">
        <v>2</v>
      </c>
      <c r="CP13" s="26" t="s">
        <v>41</v>
      </c>
      <c r="CQ13" s="4">
        <v>0</v>
      </c>
      <c r="CR13" s="4">
        <v>0</v>
      </c>
      <c r="CS13" s="3">
        <v>1</v>
      </c>
      <c r="CT13" s="38" t="s">
        <v>37</v>
      </c>
      <c r="CU13" s="28">
        <v>2</v>
      </c>
      <c r="CV13" s="26" t="s">
        <v>38</v>
      </c>
      <c r="CW13" s="4">
        <v>0</v>
      </c>
      <c r="CX13" s="4">
        <v>2</v>
      </c>
      <c r="CY13" s="3">
        <v>0</v>
      </c>
      <c r="CZ13" s="38" t="s">
        <v>38</v>
      </c>
      <c r="DA13" s="27">
        <v>10</v>
      </c>
      <c r="DB13" s="26" t="s">
        <v>41</v>
      </c>
      <c r="DC13" s="4"/>
      <c r="DD13" s="4"/>
      <c r="DE13" s="3"/>
      <c r="DF13" s="38"/>
      <c r="DG13" s="60"/>
      <c r="DH13" s="46" t="s">
        <v>3</v>
      </c>
      <c r="DI13" s="41">
        <f t="shared" si="0"/>
        <v>5</v>
      </c>
      <c r="DJ13" s="45">
        <f t="shared" si="1"/>
        <v>26.005021013</v>
      </c>
      <c r="DK13" s="20">
        <f t="shared" si="2"/>
        <v>17</v>
      </c>
      <c r="DL13" s="47">
        <f t="shared" si="3"/>
        <v>7</v>
      </c>
      <c r="DM13" s="47">
        <f t="shared" si="4"/>
        <v>5</v>
      </c>
      <c r="DN13" s="47">
        <f t="shared" si="5"/>
        <v>5</v>
      </c>
      <c r="DO13" s="48">
        <f t="shared" si="6"/>
        <v>21</v>
      </c>
      <c r="DP13" s="48">
        <f t="shared" si="7"/>
        <v>16</v>
      </c>
      <c r="DQ13" s="48">
        <f t="shared" si="8"/>
        <v>5</v>
      </c>
      <c r="DR13" s="46" t="s">
        <v>3</v>
      </c>
      <c r="DS13" s="26"/>
      <c r="DT13" s="36">
        <v>9</v>
      </c>
      <c r="DU13" s="51" t="s">
        <v>5</v>
      </c>
      <c r="DV13" s="51" t="s">
        <v>12</v>
      </c>
      <c r="DW13" s="53"/>
      <c r="DX13" s="53"/>
      <c r="DY13" s="56"/>
    </row>
    <row r="14" spans="1:129" ht="15.75">
      <c r="A14">
        <v>10</v>
      </c>
      <c r="B14" s="46" t="s">
        <v>14</v>
      </c>
      <c r="C14" s="34">
        <v>7</v>
      </c>
      <c r="D14" s="26" t="s">
        <v>38</v>
      </c>
      <c r="E14" s="4">
        <v>0</v>
      </c>
      <c r="F14" s="4">
        <v>1</v>
      </c>
      <c r="G14" s="3">
        <v>0</v>
      </c>
      <c r="H14" s="14" t="s">
        <v>38</v>
      </c>
      <c r="I14" s="35">
        <v>8</v>
      </c>
      <c r="J14" s="26" t="s">
        <v>41</v>
      </c>
      <c r="K14" s="4">
        <v>0</v>
      </c>
      <c r="L14" s="4">
        <v>1</v>
      </c>
      <c r="M14" s="3">
        <v>0</v>
      </c>
      <c r="N14" s="14" t="s">
        <v>38</v>
      </c>
      <c r="O14" s="36">
        <v>9</v>
      </c>
      <c r="P14" s="26" t="s">
        <v>38</v>
      </c>
      <c r="Q14" s="4">
        <v>6</v>
      </c>
      <c r="R14" s="4">
        <v>0</v>
      </c>
      <c r="S14" s="3">
        <v>3</v>
      </c>
      <c r="T14" s="14" t="s">
        <v>36</v>
      </c>
      <c r="U14" s="29">
        <v>1</v>
      </c>
      <c r="V14" s="26" t="s">
        <v>41</v>
      </c>
      <c r="W14" s="2">
        <v>0</v>
      </c>
      <c r="X14" s="2">
        <v>2</v>
      </c>
      <c r="Y14" s="3">
        <v>0</v>
      </c>
      <c r="Z14" s="14" t="s">
        <v>38</v>
      </c>
      <c r="AA14" s="36">
        <v>9</v>
      </c>
      <c r="AB14" s="26" t="s">
        <v>38</v>
      </c>
      <c r="AC14" s="4">
        <v>4</v>
      </c>
      <c r="AD14" s="4">
        <v>1</v>
      </c>
      <c r="AE14" s="3">
        <v>3</v>
      </c>
      <c r="AF14" s="14" t="s">
        <v>36</v>
      </c>
      <c r="AG14" s="27">
        <v>10</v>
      </c>
      <c r="AH14" s="26" t="s">
        <v>41</v>
      </c>
      <c r="AI14" s="4">
        <v>1</v>
      </c>
      <c r="AJ14" s="4">
        <v>1</v>
      </c>
      <c r="AK14" s="3">
        <v>1</v>
      </c>
      <c r="AL14" s="14" t="s">
        <v>37</v>
      </c>
      <c r="AM14" s="35">
        <v>8</v>
      </c>
      <c r="AN14" s="26" t="s">
        <v>41</v>
      </c>
      <c r="AO14" s="4">
        <v>1</v>
      </c>
      <c r="AP14" s="4">
        <v>1</v>
      </c>
      <c r="AQ14" s="3">
        <v>1</v>
      </c>
      <c r="AR14" s="14" t="s">
        <v>37</v>
      </c>
      <c r="AS14" s="34">
        <v>7</v>
      </c>
      <c r="AT14" s="26" t="s">
        <v>38</v>
      </c>
      <c r="AU14" s="4">
        <v>1</v>
      </c>
      <c r="AV14" s="4">
        <v>2</v>
      </c>
      <c r="AW14" s="3">
        <v>0</v>
      </c>
      <c r="AX14" s="14" t="s">
        <v>38</v>
      </c>
      <c r="AY14" s="27">
        <v>10</v>
      </c>
      <c r="AZ14" s="26" t="s">
        <v>38</v>
      </c>
      <c r="BA14" s="4">
        <v>1</v>
      </c>
      <c r="BB14" s="4">
        <v>2</v>
      </c>
      <c r="BC14" s="3">
        <v>0</v>
      </c>
      <c r="BD14" s="14" t="s">
        <v>38</v>
      </c>
      <c r="BE14" s="35">
        <v>8</v>
      </c>
      <c r="BF14" s="26" t="s">
        <v>38</v>
      </c>
      <c r="BG14" s="4">
        <v>1</v>
      </c>
      <c r="BH14" s="4">
        <v>1</v>
      </c>
      <c r="BI14" s="3">
        <v>1</v>
      </c>
      <c r="BJ14" s="14" t="s">
        <v>37</v>
      </c>
      <c r="BK14" s="35">
        <v>8</v>
      </c>
      <c r="BL14" s="26" t="s">
        <v>41</v>
      </c>
      <c r="BM14" s="4">
        <v>2</v>
      </c>
      <c r="BN14" s="4">
        <v>1</v>
      </c>
      <c r="BO14" s="3">
        <v>3</v>
      </c>
      <c r="BP14" s="14" t="s">
        <v>36</v>
      </c>
      <c r="BQ14" s="36">
        <v>9</v>
      </c>
      <c r="BR14" s="26" t="s">
        <v>41</v>
      </c>
      <c r="BS14" s="4">
        <v>1</v>
      </c>
      <c r="BT14" s="4">
        <v>0</v>
      </c>
      <c r="BU14" s="3">
        <v>3</v>
      </c>
      <c r="BV14" s="14" t="s">
        <v>36</v>
      </c>
      <c r="BW14" s="35">
        <v>8</v>
      </c>
      <c r="BX14" s="26" t="s">
        <v>38</v>
      </c>
      <c r="BY14" s="4">
        <v>0</v>
      </c>
      <c r="BZ14" s="4">
        <v>1</v>
      </c>
      <c r="CA14" s="3">
        <v>0</v>
      </c>
      <c r="CB14" s="14" t="s">
        <v>38</v>
      </c>
      <c r="CC14" s="27">
        <v>10</v>
      </c>
      <c r="CD14" s="26" t="s">
        <v>41</v>
      </c>
      <c r="CE14" s="4">
        <v>2</v>
      </c>
      <c r="CF14" s="4">
        <v>0</v>
      </c>
      <c r="CG14" s="3">
        <v>3</v>
      </c>
      <c r="CH14" s="14" t="s">
        <v>36</v>
      </c>
      <c r="CI14" s="36">
        <v>9</v>
      </c>
      <c r="CJ14" s="26" t="s">
        <v>38</v>
      </c>
      <c r="CK14" s="4">
        <v>3</v>
      </c>
      <c r="CL14" s="4">
        <v>3</v>
      </c>
      <c r="CM14" s="3">
        <v>1</v>
      </c>
      <c r="CN14" s="38" t="s">
        <v>37</v>
      </c>
      <c r="CO14" s="27">
        <v>10</v>
      </c>
      <c r="CP14" s="26" t="s">
        <v>41</v>
      </c>
      <c r="CQ14" s="4">
        <v>1</v>
      </c>
      <c r="CR14" s="4">
        <v>0</v>
      </c>
      <c r="CS14" s="3">
        <v>3</v>
      </c>
      <c r="CT14" s="38" t="s">
        <v>36</v>
      </c>
      <c r="CU14" s="35">
        <v>8</v>
      </c>
      <c r="CV14" s="26" t="s">
        <v>38</v>
      </c>
      <c r="CW14" s="4">
        <v>2</v>
      </c>
      <c r="CX14" s="4">
        <v>2</v>
      </c>
      <c r="CY14" s="3">
        <v>1</v>
      </c>
      <c r="CZ14" s="38" t="s">
        <v>37</v>
      </c>
      <c r="DA14" s="35">
        <v>8</v>
      </c>
      <c r="DB14" s="26" t="s">
        <v>38</v>
      </c>
      <c r="DC14" s="4"/>
      <c r="DD14" s="4"/>
      <c r="DE14" s="3"/>
      <c r="DF14" s="38"/>
      <c r="DG14" s="60"/>
      <c r="DH14" s="46" t="s">
        <v>14</v>
      </c>
      <c r="DI14" s="41">
        <f t="shared" si="0"/>
        <v>9</v>
      </c>
      <c r="DJ14" s="45">
        <f t="shared" si="1"/>
        <v>23.007026014000001</v>
      </c>
      <c r="DK14" s="20">
        <f t="shared" si="2"/>
        <v>17</v>
      </c>
      <c r="DL14" s="47">
        <f t="shared" si="3"/>
        <v>6</v>
      </c>
      <c r="DM14" s="47">
        <f t="shared" si="4"/>
        <v>5</v>
      </c>
      <c r="DN14" s="47">
        <f t="shared" si="5"/>
        <v>6</v>
      </c>
      <c r="DO14" s="48">
        <f t="shared" si="6"/>
        <v>26</v>
      </c>
      <c r="DP14" s="48">
        <f t="shared" si="7"/>
        <v>19</v>
      </c>
      <c r="DQ14" s="48">
        <f t="shared" si="8"/>
        <v>7</v>
      </c>
      <c r="DR14" s="46" t="s">
        <v>14</v>
      </c>
      <c r="DS14" s="26"/>
      <c r="DT14" s="27">
        <v>10</v>
      </c>
      <c r="DU14" s="51" t="s">
        <v>1</v>
      </c>
      <c r="DV14" s="51" t="s">
        <v>3</v>
      </c>
      <c r="DW14" s="53"/>
      <c r="DX14" s="53"/>
      <c r="DY14" s="56"/>
    </row>
    <row r="15" spans="1:129" ht="15.75">
      <c r="A15">
        <v>11</v>
      </c>
      <c r="B15" s="46" t="s">
        <v>10</v>
      </c>
      <c r="C15" s="31">
        <v>4</v>
      </c>
      <c r="D15" s="26" t="s">
        <v>41</v>
      </c>
      <c r="E15" s="2">
        <v>2</v>
      </c>
      <c r="F15" s="4">
        <v>1</v>
      </c>
      <c r="G15" s="3">
        <v>3</v>
      </c>
      <c r="H15" s="14" t="s">
        <v>36</v>
      </c>
      <c r="I15" s="29">
        <v>1</v>
      </c>
      <c r="J15" s="26" t="s">
        <v>38</v>
      </c>
      <c r="K15" s="2">
        <v>0</v>
      </c>
      <c r="L15" s="2">
        <v>0</v>
      </c>
      <c r="M15" s="3">
        <v>1</v>
      </c>
      <c r="N15" s="14" t="s">
        <v>37</v>
      </c>
      <c r="O15" s="30">
        <v>3</v>
      </c>
      <c r="P15" s="26" t="s">
        <v>41</v>
      </c>
      <c r="Q15" s="2">
        <v>1</v>
      </c>
      <c r="R15" s="2">
        <v>1</v>
      </c>
      <c r="S15" s="3">
        <v>1</v>
      </c>
      <c r="T15" s="14" t="s">
        <v>37</v>
      </c>
      <c r="U15" s="36">
        <v>9</v>
      </c>
      <c r="V15" s="26" t="s">
        <v>38</v>
      </c>
      <c r="W15" s="4">
        <v>0</v>
      </c>
      <c r="X15" s="4">
        <v>3</v>
      </c>
      <c r="Y15" s="3">
        <v>0</v>
      </c>
      <c r="Z15" s="14" t="s">
        <v>38</v>
      </c>
      <c r="AA15" s="35">
        <v>8</v>
      </c>
      <c r="AB15" s="26" t="s">
        <v>41</v>
      </c>
      <c r="AC15" s="4">
        <v>1</v>
      </c>
      <c r="AD15" s="4">
        <v>0</v>
      </c>
      <c r="AE15" s="3">
        <v>3</v>
      </c>
      <c r="AF15" s="14" t="s">
        <v>36</v>
      </c>
      <c r="AG15" s="35">
        <v>8</v>
      </c>
      <c r="AH15" s="26" t="s">
        <v>38</v>
      </c>
      <c r="AI15" s="4">
        <v>2</v>
      </c>
      <c r="AJ15" s="4">
        <v>3</v>
      </c>
      <c r="AK15" s="3">
        <v>0</v>
      </c>
      <c r="AL15" s="14" t="s">
        <v>38</v>
      </c>
      <c r="AM15" s="27">
        <v>10</v>
      </c>
      <c r="AN15" s="26" t="s">
        <v>41</v>
      </c>
      <c r="AO15" s="4">
        <v>3</v>
      </c>
      <c r="AP15" s="4">
        <v>2</v>
      </c>
      <c r="AQ15" s="3">
        <v>3</v>
      </c>
      <c r="AR15" s="14" t="s">
        <v>36</v>
      </c>
      <c r="AS15" s="36">
        <v>9</v>
      </c>
      <c r="AT15" s="26" t="s">
        <v>41</v>
      </c>
      <c r="AU15" s="4">
        <v>3</v>
      </c>
      <c r="AV15" s="4">
        <v>3</v>
      </c>
      <c r="AW15" s="3">
        <v>1</v>
      </c>
      <c r="AX15" s="14" t="s">
        <v>37</v>
      </c>
      <c r="AY15" s="34">
        <v>7</v>
      </c>
      <c r="AZ15" s="26" t="s">
        <v>38</v>
      </c>
      <c r="BA15" s="4">
        <v>1</v>
      </c>
      <c r="BB15" s="4">
        <v>1</v>
      </c>
      <c r="BC15" s="3">
        <v>1</v>
      </c>
      <c r="BD15" s="14" t="s">
        <v>37</v>
      </c>
      <c r="BE15" s="29">
        <v>1</v>
      </c>
      <c r="BF15" s="26" t="s">
        <v>38</v>
      </c>
      <c r="BG15" s="4">
        <v>1</v>
      </c>
      <c r="BH15" s="4">
        <v>1</v>
      </c>
      <c r="BI15" s="3">
        <v>1</v>
      </c>
      <c r="BJ15" s="14" t="s">
        <v>37</v>
      </c>
      <c r="BK15" s="34">
        <v>7</v>
      </c>
      <c r="BL15" s="26" t="s">
        <v>41</v>
      </c>
      <c r="BM15" s="4">
        <v>1</v>
      </c>
      <c r="BN15" s="4">
        <v>0</v>
      </c>
      <c r="BO15" s="3">
        <v>3</v>
      </c>
      <c r="BP15" s="14" t="s">
        <v>36</v>
      </c>
      <c r="BQ15" s="27">
        <v>10</v>
      </c>
      <c r="BR15" s="26" t="s">
        <v>38</v>
      </c>
      <c r="BS15" s="4">
        <v>1</v>
      </c>
      <c r="BT15" s="4">
        <v>0</v>
      </c>
      <c r="BU15" s="3">
        <v>3</v>
      </c>
      <c r="BV15" s="14" t="s">
        <v>36</v>
      </c>
      <c r="BW15" s="27">
        <v>10</v>
      </c>
      <c r="BX15" s="26" t="s">
        <v>41</v>
      </c>
      <c r="BY15" s="4">
        <v>1</v>
      </c>
      <c r="BZ15" s="4">
        <v>3</v>
      </c>
      <c r="CA15" s="3">
        <v>0</v>
      </c>
      <c r="CB15" s="14" t="s">
        <v>38</v>
      </c>
      <c r="CC15" s="34">
        <v>7</v>
      </c>
      <c r="CD15" s="26" t="s">
        <v>38</v>
      </c>
      <c r="CE15" s="4">
        <v>1</v>
      </c>
      <c r="CF15" s="4">
        <v>0</v>
      </c>
      <c r="CG15" s="3">
        <v>3</v>
      </c>
      <c r="CH15" s="14" t="s">
        <v>36</v>
      </c>
      <c r="CI15" s="36">
        <v>9</v>
      </c>
      <c r="CJ15" s="26" t="s">
        <v>41</v>
      </c>
      <c r="CK15" s="4">
        <v>3</v>
      </c>
      <c r="CL15" s="4">
        <v>3</v>
      </c>
      <c r="CM15" s="3">
        <v>1</v>
      </c>
      <c r="CN15" s="38" t="s">
        <v>37</v>
      </c>
      <c r="CO15" s="31">
        <v>4</v>
      </c>
      <c r="CP15" s="26" t="s">
        <v>38</v>
      </c>
      <c r="CQ15" s="4">
        <v>1</v>
      </c>
      <c r="CR15" s="4">
        <v>1</v>
      </c>
      <c r="CS15" s="3">
        <v>1</v>
      </c>
      <c r="CT15" s="38" t="s">
        <v>37</v>
      </c>
      <c r="CU15" s="30">
        <v>3</v>
      </c>
      <c r="CV15" s="26" t="s">
        <v>41</v>
      </c>
      <c r="CW15" s="4">
        <v>2</v>
      </c>
      <c r="CX15" s="4">
        <v>1</v>
      </c>
      <c r="CY15" s="3">
        <v>3</v>
      </c>
      <c r="CZ15" s="38" t="s">
        <v>36</v>
      </c>
      <c r="DA15" s="34">
        <v>7</v>
      </c>
      <c r="DB15" s="26" t="s">
        <v>38</v>
      </c>
      <c r="DC15" s="4"/>
      <c r="DD15" s="4"/>
      <c r="DE15" s="3"/>
      <c r="DF15" s="38"/>
      <c r="DG15" s="60"/>
      <c r="DH15" s="46" t="s">
        <v>10</v>
      </c>
      <c r="DI15" s="41">
        <f t="shared" si="0"/>
        <v>4</v>
      </c>
      <c r="DJ15" s="45">
        <f t="shared" si="1"/>
        <v>28.001024015000002</v>
      </c>
      <c r="DK15" s="20">
        <f t="shared" si="2"/>
        <v>17</v>
      </c>
      <c r="DL15" s="47">
        <f t="shared" si="3"/>
        <v>7</v>
      </c>
      <c r="DM15" s="47">
        <f t="shared" si="4"/>
        <v>7</v>
      </c>
      <c r="DN15" s="47">
        <f t="shared" si="5"/>
        <v>3</v>
      </c>
      <c r="DO15" s="48">
        <f t="shared" si="6"/>
        <v>24</v>
      </c>
      <c r="DP15" s="48">
        <f t="shared" si="7"/>
        <v>23</v>
      </c>
      <c r="DQ15" s="48">
        <f t="shared" si="8"/>
        <v>1</v>
      </c>
      <c r="DR15" s="46" t="s">
        <v>10</v>
      </c>
      <c r="DS15" s="26"/>
      <c r="DT15" s="1"/>
      <c r="DU15" s="1" t="s">
        <v>58</v>
      </c>
      <c r="DV15" s="1"/>
      <c r="DW15" s="1"/>
      <c r="DX15" s="52"/>
      <c r="DY15" s="50"/>
    </row>
    <row r="16" spans="1:129" ht="15.75">
      <c r="A16">
        <v>12</v>
      </c>
      <c r="B16" s="46" t="s">
        <v>16</v>
      </c>
      <c r="C16" s="30">
        <v>3</v>
      </c>
      <c r="D16" s="26" t="s">
        <v>38</v>
      </c>
      <c r="E16" s="2">
        <v>0</v>
      </c>
      <c r="F16" s="4">
        <v>2</v>
      </c>
      <c r="G16" s="3">
        <v>0</v>
      </c>
      <c r="H16" s="14" t="s">
        <v>38</v>
      </c>
      <c r="I16" s="34">
        <v>7</v>
      </c>
      <c r="J16" s="26" t="s">
        <v>41</v>
      </c>
      <c r="K16" s="4">
        <v>0</v>
      </c>
      <c r="L16" s="4">
        <v>1</v>
      </c>
      <c r="M16" s="3">
        <v>0</v>
      </c>
      <c r="N16" s="14" t="s">
        <v>38</v>
      </c>
      <c r="O16" s="29">
        <v>1</v>
      </c>
      <c r="P16" s="26" t="s">
        <v>38</v>
      </c>
      <c r="Q16" s="4">
        <v>0</v>
      </c>
      <c r="R16" s="4">
        <v>1</v>
      </c>
      <c r="S16" s="3">
        <v>0</v>
      </c>
      <c r="T16" s="14" t="s">
        <v>38</v>
      </c>
      <c r="U16" s="31">
        <v>4</v>
      </c>
      <c r="V16" s="26" t="s">
        <v>41</v>
      </c>
      <c r="W16" s="2">
        <v>0</v>
      </c>
      <c r="X16" s="2">
        <v>0</v>
      </c>
      <c r="Y16" s="3">
        <v>1</v>
      </c>
      <c r="Z16" s="14" t="s">
        <v>37</v>
      </c>
      <c r="AA16" s="31">
        <v>4</v>
      </c>
      <c r="AB16" s="26" t="s">
        <v>38</v>
      </c>
      <c r="AC16" s="2">
        <v>1</v>
      </c>
      <c r="AD16" s="2">
        <v>2</v>
      </c>
      <c r="AE16" s="3">
        <v>0</v>
      </c>
      <c r="AF16" s="14" t="s">
        <v>38</v>
      </c>
      <c r="AG16" s="30">
        <v>3</v>
      </c>
      <c r="AH16" s="26" t="s">
        <v>41</v>
      </c>
      <c r="AI16" s="2">
        <v>1</v>
      </c>
      <c r="AJ16" s="2">
        <v>2</v>
      </c>
      <c r="AK16" s="3">
        <v>0</v>
      </c>
      <c r="AL16" s="14" t="s">
        <v>38</v>
      </c>
      <c r="AM16" s="27">
        <v>10</v>
      </c>
      <c r="AN16" s="26" t="s">
        <v>38</v>
      </c>
      <c r="AO16" s="4">
        <v>2</v>
      </c>
      <c r="AP16" s="4">
        <v>3</v>
      </c>
      <c r="AQ16" s="3">
        <v>0</v>
      </c>
      <c r="AR16" s="14" t="s">
        <v>38</v>
      </c>
      <c r="AS16" s="35">
        <v>8</v>
      </c>
      <c r="AT16" s="26" t="s">
        <v>38</v>
      </c>
      <c r="AU16" s="4">
        <v>2</v>
      </c>
      <c r="AV16" s="4">
        <v>1</v>
      </c>
      <c r="AW16" s="3">
        <v>3</v>
      </c>
      <c r="AX16" s="14" t="s">
        <v>36</v>
      </c>
      <c r="AY16" s="29">
        <v>1</v>
      </c>
      <c r="AZ16" s="26" t="s">
        <v>41</v>
      </c>
      <c r="BA16" s="4">
        <v>0</v>
      </c>
      <c r="BB16" s="4">
        <v>2</v>
      </c>
      <c r="BC16" s="3">
        <v>0</v>
      </c>
      <c r="BD16" s="14" t="s">
        <v>38</v>
      </c>
      <c r="BE16" s="27">
        <v>10</v>
      </c>
      <c r="BF16" s="26" t="s">
        <v>41</v>
      </c>
      <c r="BG16" s="4">
        <v>1</v>
      </c>
      <c r="BH16" s="4">
        <v>1</v>
      </c>
      <c r="BI16" s="3">
        <v>1</v>
      </c>
      <c r="BJ16" s="14" t="s">
        <v>37</v>
      </c>
      <c r="BK16" s="33">
        <v>6</v>
      </c>
      <c r="BL16" s="26" t="s">
        <v>38</v>
      </c>
      <c r="BM16" s="4">
        <v>2</v>
      </c>
      <c r="BN16" s="4">
        <v>0</v>
      </c>
      <c r="BO16" s="3">
        <v>3</v>
      </c>
      <c r="BP16" s="14" t="s">
        <v>36</v>
      </c>
      <c r="BQ16" s="34">
        <v>7</v>
      </c>
      <c r="BR16" s="26" t="s">
        <v>41</v>
      </c>
      <c r="BS16" s="4">
        <v>1</v>
      </c>
      <c r="BT16" s="4">
        <v>1</v>
      </c>
      <c r="BU16" s="3">
        <v>1</v>
      </c>
      <c r="BV16" s="14" t="s">
        <v>37</v>
      </c>
      <c r="BW16" s="31">
        <v>4</v>
      </c>
      <c r="BX16" s="26" t="s">
        <v>38</v>
      </c>
      <c r="BY16" s="4">
        <v>2</v>
      </c>
      <c r="BZ16" s="4">
        <v>1</v>
      </c>
      <c r="CA16" s="3">
        <v>3</v>
      </c>
      <c r="CB16" s="14" t="s">
        <v>36</v>
      </c>
      <c r="CC16" s="32">
        <v>5</v>
      </c>
      <c r="CD16" s="26" t="s">
        <v>38</v>
      </c>
      <c r="CE16" s="4">
        <v>3</v>
      </c>
      <c r="CF16" s="4">
        <v>1</v>
      </c>
      <c r="CG16" s="3">
        <v>3</v>
      </c>
      <c r="CH16" s="14" t="s">
        <v>36</v>
      </c>
      <c r="CI16" s="29">
        <v>1</v>
      </c>
      <c r="CJ16" s="26" t="s">
        <v>41</v>
      </c>
      <c r="CK16" s="4">
        <v>4</v>
      </c>
      <c r="CL16" s="4">
        <v>2</v>
      </c>
      <c r="CM16" s="3">
        <v>3</v>
      </c>
      <c r="CN16" s="38" t="s">
        <v>36</v>
      </c>
      <c r="CO16" s="34">
        <v>7</v>
      </c>
      <c r="CP16" s="26" t="s">
        <v>38</v>
      </c>
      <c r="CQ16" s="4">
        <v>0</v>
      </c>
      <c r="CR16" s="4">
        <v>2</v>
      </c>
      <c r="CS16" s="3">
        <v>0</v>
      </c>
      <c r="CT16" s="38" t="s">
        <v>38</v>
      </c>
      <c r="CU16" s="35">
        <v>8</v>
      </c>
      <c r="CV16" s="26" t="s">
        <v>41</v>
      </c>
      <c r="CW16" s="4">
        <v>2</v>
      </c>
      <c r="CX16" s="4">
        <v>2</v>
      </c>
      <c r="CY16" s="3">
        <v>1</v>
      </c>
      <c r="CZ16" s="38" t="s">
        <v>37</v>
      </c>
      <c r="DA16" s="32">
        <v>5</v>
      </c>
      <c r="DB16" s="26" t="s">
        <v>38</v>
      </c>
      <c r="DC16" s="4"/>
      <c r="DD16" s="4"/>
      <c r="DE16" s="3"/>
      <c r="DF16" s="38"/>
      <c r="DG16" s="60"/>
      <c r="DH16" s="46" t="s">
        <v>16</v>
      </c>
      <c r="DI16" s="41">
        <f t="shared" si="0"/>
        <v>16</v>
      </c>
      <c r="DJ16" s="45">
        <f t="shared" si="1"/>
        <v>18.997021016000001</v>
      </c>
      <c r="DK16" s="20">
        <f t="shared" si="2"/>
        <v>17</v>
      </c>
      <c r="DL16" s="47">
        <f t="shared" si="3"/>
        <v>5</v>
      </c>
      <c r="DM16" s="47">
        <f t="shared" si="4"/>
        <v>4</v>
      </c>
      <c r="DN16" s="47">
        <f t="shared" si="5"/>
        <v>8</v>
      </c>
      <c r="DO16" s="48">
        <f t="shared" si="6"/>
        <v>21</v>
      </c>
      <c r="DP16" s="48">
        <f t="shared" si="7"/>
        <v>24</v>
      </c>
      <c r="DQ16" s="48">
        <f t="shared" si="8"/>
        <v>-3</v>
      </c>
      <c r="DR16" s="46" t="s">
        <v>16</v>
      </c>
      <c r="DS16" s="26"/>
      <c r="DU16" s="10" t="s">
        <v>57</v>
      </c>
    </row>
    <row r="17" spans="1:129" ht="15.75">
      <c r="A17">
        <v>13</v>
      </c>
      <c r="B17" s="46" t="s">
        <v>11</v>
      </c>
      <c r="C17" s="33">
        <v>6</v>
      </c>
      <c r="D17" s="26" t="s">
        <v>38</v>
      </c>
      <c r="E17" s="4">
        <v>1</v>
      </c>
      <c r="F17" s="4">
        <v>0</v>
      </c>
      <c r="G17" s="3">
        <v>3</v>
      </c>
      <c r="H17" s="14" t="s">
        <v>36</v>
      </c>
      <c r="I17" s="31">
        <v>4</v>
      </c>
      <c r="J17" s="26" t="s">
        <v>41</v>
      </c>
      <c r="K17" s="2">
        <v>0</v>
      </c>
      <c r="L17" s="2">
        <v>0</v>
      </c>
      <c r="M17" s="3">
        <v>1</v>
      </c>
      <c r="N17" s="14" t="s">
        <v>37</v>
      </c>
      <c r="O17" s="33">
        <v>6</v>
      </c>
      <c r="P17" s="26" t="s">
        <v>38</v>
      </c>
      <c r="Q17" s="4">
        <v>1</v>
      </c>
      <c r="R17" s="4">
        <v>0</v>
      </c>
      <c r="S17" s="3">
        <v>3</v>
      </c>
      <c r="T17" s="14" t="s">
        <v>36</v>
      </c>
      <c r="U17" s="27">
        <v>10</v>
      </c>
      <c r="V17" s="26" t="s">
        <v>41</v>
      </c>
      <c r="W17" s="4">
        <v>0</v>
      </c>
      <c r="X17" s="4">
        <v>2</v>
      </c>
      <c r="Y17" s="3">
        <v>0</v>
      </c>
      <c r="Z17" s="14" t="s">
        <v>38</v>
      </c>
      <c r="AA17" s="27">
        <v>10</v>
      </c>
      <c r="AB17" s="26" t="s">
        <v>38</v>
      </c>
      <c r="AC17" s="4">
        <v>0</v>
      </c>
      <c r="AD17" s="4">
        <v>2</v>
      </c>
      <c r="AE17" s="3">
        <v>0</v>
      </c>
      <c r="AF17" s="14" t="s">
        <v>38</v>
      </c>
      <c r="AG17" s="36">
        <v>9</v>
      </c>
      <c r="AH17" s="26" t="s">
        <v>41</v>
      </c>
      <c r="AI17" s="4">
        <v>0</v>
      </c>
      <c r="AJ17" s="4">
        <v>2</v>
      </c>
      <c r="AK17" s="3">
        <v>0</v>
      </c>
      <c r="AL17" s="14" t="s">
        <v>38</v>
      </c>
      <c r="AM17" s="36">
        <v>9</v>
      </c>
      <c r="AN17" s="26" t="s">
        <v>41</v>
      </c>
      <c r="AO17" s="4">
        <v>1</v>
      </c>
      <c r="AP17" s="4">
        <v>0</v>
      </c>
      <c r="AQ17" s="3">
        <v>3</v>
      </c>
      <c r="AR17" s="14" t="s">
        <v>36</v>
      </c>
      <c r="AS17" s="28">
        <v>2</v>
      </c>
      <c r="AT17" s="26" t="s">
        <v>38</v>
      </c>
      <c r="AU17" s="4">
        <v>1</v>
      </c>
      <c r="AV17" s="4">
        <v>4</v>
      </c>
      <c r="AW17" s="3">
        <v>0</v>
      </c>
      <c r="AX17" s="14" t="s">
        <v>38</v>
      </c>
      <c r="AY17" s="30">
        <v>3</v>
      </c>
      <c r="AZ17" s="26" t="s">
        <v>41</v>
      </c>
      <c r="BA17" s="4">
        <v>2</v>
      </c>
      <c r="BB17" s="4">
        <v>1</v>
      </c>
      <c r="BC17" s="3">
        <v>3</v>
      </c>
      <c r="BD17" s="14" t="s">
        <v>36</v>
      </c>
      <c r="BE17" s="32">
        <v>5</v>
      </c>
      <c r="BF17" s="26" t="s">
        <v>38</v>
      </c>
      <c r="BG17" s="4">
        <v>3</v>
      </c>
      <c r="BH17" s="4">
        <v>0</v>
      </c>
      <c r="BI17" s="3">
        <v>3</v>
      </c>
      <c r="BJ17" s="14" t="s">
        <v>36</v>
      </c>
      <c r="BK17" s="29">
        <v>1</v>
      </c>
      <c r="BL17" s="26" t="s">
        <v>41</v>
      </c>
      <c r="BM17" s="4">
        <v>2</v>
      </c>
      <c r="BN17" s="4">
        <v>0</v>
      </c>
      <c r="BO17" s="3">
        <v>3</v>
      </c>
      <c r="BP17" s="14" t="s">
        <v>36</v>
      </c>
      <c r="BQ17" s="36">
        <v>9</v>
      </c>
      <c r="BR17" s="26" t="s">
        <v>38</v>
      </c>
      <c r="BS17" s="4">
        <v>0</v>
      </c>
      <c r="BT17" s="4">
        <v>1</v>
      </c>
      <c r="BU17" s="3">
        <v>0</v>
      </c>
      <c r="BV17" s="14" t="s">
        <v>38</v>
      </c>
      <c r="BW17" s="31">
        <v>4</v>
      </c>
      <c r="BX17" s="26" t="s">
        <v>41</v>
      </c>
      <c r="BY17" s="4">
        <v>1</v>
      </c>
      <c r="BZ17" s="4">
        <v>2</v>
      </c>
      <c r="CA17" s="3">
        <v>0</v>
      </c>
      <c r="CB17" s="14" t="s">
        <v>38</v>
      </c>
      <c r="CC17" s="34">
        <v>7</v>
      </c>
      <c r="CD17" s="26" t="s">
        <v>41</v>
      </c>
      <c r="CE17" s="4">
        <v>0</v>
      </c>
      <c r="CF17" s="4">
        <v>1</v>
      </c>
      <c r="CG17" s="3">
        <v>0</v>
      </c>
      <c r="CH17" s="14" t="s">
        <v>38</v>
      </c>
      <c r="CI17" s="32">
        <v>5</v>
      </c>
      <c r="CJ17" s="26" t="s">
        <v>38</v>
      </c>
      <c r="CK17" s="4">
        <v>0</v>
      </c>
      <c r="CL17" s="4">
        <v>0</v>
      </c>
      <c r="CM17" s="3">
        <v>1</v>
      </c>
      <c r="CN17" s="38" t="s">
        <v>37</v>
      </c>
      <c r="CO17" s="28">
        <v>2</v>
      </c>
      <c r="CP17" s="26" t="s">
        <v>38</v>
      </c>
      <c r="CQ17" s="4">
        <v>0</v>
      </c>
      <c r="CR17" s="4">
        <v>0</v>
      </c>
      <c r="CS17" s="3">
        <v>1</v>
      </c>
      <c r="CT17" s="38" t="s">
        <v>37</v>
      </c>
      <c r="CU17" s="32">
        <v>5</v>
      </c>
      <c r="CV17" s="26" t="s">
        <v>41</v>
      </c>
      <c r="CW17" s="4">
        <v>1</v>
      </c>
      <c r="CX17" s="4">
        <v>1</v>
      </c>
      <c r="CY17" s="3">
        <v>1</v>
      </c>
      <c r="CZ17" s="38" t="s">
        <v>37</v>
      </c>
      <c r="DA17" s="33">
        <v>6</v>
      </c>
      <c r="DB17" s="26" t="s">
        <v>38</v>
      </c>
      <c r="DC17" s="4"/>
      <c r="DD17" s="4"/>
      <c r="DE17" s="3"/>
      <c r="DF17" s="38"/>
      <c r="DG17" s="60"/>
      <c r="DH17" s="46" t="s">
        <v>11</v>
      </c>
      <c r="DI17" s="41">
        <f t="shared" si="0"/>
        <v>11</v>
      </c>
      <c r="DJ17" s="45">
        <f t="shared" si="1"/>
        <v>21.997013017</v>
      </c>
      <c r="DK17" s="20">
        <f t="shared" si="2"/>
        <v>17</v>
      </c>
      <c r="DL17" s="47">
        <f t="shared" si="3"/>
        <v>6</v>
      </c>
      <c r="DM17" s="47">
        <f t="shared" si="4"/>
        <v>4</v>
      </c>
      <c r="DN17" s="47">
        <f t="shared" si="5"/>
        <v>7</v>
      </c>
      <c r="DO17" s="48">
        <f t="shared" si="6"/>
        <v>13</v>
      </c>
      <c r="DP17" s="48">
        <f t="shared" si="7"/>
        <v>16</v>
      </c>
      <c r="DQ17" s="48">
        <f t="shared" si="8"/>
        <v>-3</v>
      </c>
      <c r="DR17" s="46" t="s">
        <v>11</v>
      </c>
      <c r="DS17" s="26"/>
      <c r="DT17" s="29">
        <v>1</v>
      </c>
      <c r="DU17" s="51" t="s">
        <v>7</v>
      </c>
      <c r="DV17" s="51" t="s">
        <v>16</v>
      </c>
      <c r="DW17" s="53"/>
      <c r="DX17" s="53"/>
      <c r="DY17" s="56">
        <v>42356</v>
      </c>
    </row>
    <row r="18" spans="1:129" ht="15.75">
      <c r="A18">
        <v>14</v>
      </c>
      <c r="B18" s="46" t="s">
        <v>7</v>
      </c>
      <c r="C18" s="31">
        <v>4</v>
      </c>
      <c r="D18" s="26" t="s">
        <v>38</v>
      </c>
      <c r="E18" s="4">
        <v>1</v>
      </c>
      <c r="F18" s="4">
        <v>2</v>
      </c>
      <c r="G18" s="3">
        <v>0</v>
      </c>
      <c r="H18" s="14" t="s">
        <v>38</v>
      </c>
      <c r="I18" s="33">
        <v>6</v>
      </c>
      <c r="J18" s="26" t="s">
        <v>41</v>
      </c>
      <c r="K18" s="4">
        <v>3</v>
      </c>
      <c r="L18" s="4">
        <v>3</v>
      </c>
      <c r="M18" s="3">
        <v>1</v>
      </c>
      <c r="N18" s="14" t="s">
        <v>37</v>
      </c>
      <c r="O18" s="32">
        <v>5</v>
      </c>
      <c r="P18" s="26" t="s">
        <v>38</v>
      </c>
      <c r="Q18" s="4">
        <v>2</v>
      </c>
      <c r="R18" s="4">
        <v>1</v>
      </c>
      <c r="S18" s="3">
        <v>3</v>
      </c>
      <c r="T18" s="14" t="s">
        <v>36</v>
      </c>
      <c r="U18" s="30">
        <v>3</v>
      </c>
      <c r="V18" s="26" t="s">
        <v>41</v>
      </c>
      <c r="W18" s="4">
        <v>1</v>
      </c>
      <c r="X18" s="4">
        <v>1</v>
      </c>
      <c r="Y18" s="3">
        <v>1</v>
      </c>
      <c r="Z18" s="14" t="s">
        <v>37</v>
      </c>
      <c r="AA18" s="32">
        <v>5</v>
      </c>
      <c r="AB18" s="26" t="s">
        <v>38</v>
      </c>
      <c r="AC18" s="4">
        <v>0</v>
      </c>
      <c r="AD18" s="4">
        <v>1</v>
      </c>
      <c r="AE18" s="3">
        <v>0</v>
      </c>
      <c r="AF18" s="14" t="s">
        <v>38</v>
      </c>
      <c r="AG18" s="32">
        <v>5</v>
      </c>
      <c r="AH18" s="26" t="s">
        <v>41</v>
      </c>
      <c r="AI18" s="4">
        <v>3</v>
      </c>
      <c r="AJ18" s="4">
        <v>1</v>
      </c>
      <c r="AK18" s="3">
        <v>3</v>
      </c>
      <c r="AL18" s="14" t="s">
        <v>36</v>
      </c>
      <c r="AM18" s="34">
        <v>7</v>
      </c>
      <c r="AN18" s="26" t="s">
        <v>38</v>
      </c>
      <c r="AO18" s="4">
        <v>6</v>
      </c>
      <c r="AP18" s="4">
        <v>1</v>
      </c>
      <c r="AQ18" s="3">
        <v>3</v>
      </c>
      <c r="AR18" s="14" t="s">
        <v>36</v>
      </c>
      <c r="AS18" s="27">
        <v>10</v>
      </c>
      <c r="AT18" s="26" t="s">
        <v>41</v>
      </c>
      <c r="AU18" s="4">
        <v>4</v>
      </c>
      <c r="AV18" s="4">
        <v>1</v>
      </c>
      <c r="AW18" s="3">
        <v>3</v>
      </c>
      <c r="AX18" s="14" t="s">
        <v>36</v>
      </c>
      <c r="AY18" s="30">
        <v>3</v>
      </c>
      <c r="AZ18" s="26" t="s">
        <v>38</v>
      </c>
      <c r="BA18" s="4">
        <v>1</v>
      </c>
      <c r="BB18" s="4">
        <v>2</v>
      </c>
      <c r="BC18" s="3">
        <v>0</v>
      </c>
      <c r="BD18" s="14" t="s">
        <v>38</v>
      </c>
      <c r="BE18" s="36">
        <v>9</v>
      </c>
      <c r="BF18" s="26" t="s">
        <v>41</v>
      </c>
      <c r="BG18" s="4">
        <v>4</v>
      </c>
      <c r="BH18" s="4">
        <v>1</v>
      </c>
      <c r="BI18" s="3">
        <v>3</v>
      </c>
      <c r="BJ18" s="14" t="s">
        <v>36</v>
      </c>
      <c r="BK18" s="31">
        <v>4</v>
      </c>
      <c r="BL18" s="26" t="s">
        <v>41</v>
      </c>
      <c r="BM18" s="4">
        <v>1</v>
      </c>
      <c r="BN18" s="4">
        <v>3</v>
      </c>
      <c r="BO18" s="3">
        <v>0</v>
      </c>
      <c r="BP18" s="14" t="s">
        <v>38</v>
      </c>
      <c r="BQ18" s="35">
        <v>8</v>
      </c>
      <c r="BR18" s="26" t="s">
        <v>38</v>
      </c>
      <c r="BS18" s="4">
        <v>0</v>
      </c>
      <c r="BT18" s="4">
        <v>0</v>
      </c>
      <c r="BU18" s="3">
        <v>1</v>
      </c>
      <c r="BV18" s="14" t="s">
        <v>37</v>
      </c>
      <c r="BW18" s="35">
        <v>8</v>
      </c>
      <c r="BX18" s="26" t="s">
        <v>41</v>
      </c>
      <c r="BY18" s="4">
        <v>1</v>
      </c>
      <c r="BZ18" s="4">
        <v>0</v>
      </c>
      <c r="CA18" s="3">
        <v>3</v>
      </c>
      <c r="CB18" s="14" t="s">
        <v>36</v>
      </c>
      <c r="CC18" s="29">
        <v>1</v>
      </c>
      <c r="CD18" s="26" t="s">
        <v>38</v>
      </c>
      <c r="CE18" s="4">
        <v>3</v>
      </c>
      <c r="CF18" s="4">
        <v>0</v>
      </c>
      <c r="CG18" s="3">
        <v>3</v>
      </c>
      <c r="CH18" s="14" t="s">
        <v>36</v>
      </c>
      <c r="CI18" s="33">
        <v>6</v>
      </c>
      <c r="CJ18" s="26" t="s">
        <v>41</v>
      </c>
      <c r="CK18" s="4">
        <v>0</v>
      </c>
      <c r="CL18" s="4">
        <v>2</v>
      </c>
      <c r="CM18" s="3">
        <v>0</v>
      </c>
      <c r="CN18" s="38" t="s">
        <v>38</v>
      </c>
      <c r="CO18" s="29">
        <v>1</v>
      </c>
      <c r="CP18" s="26" t="s">
        <v>41</v>
      </c>
      <c r="CQ18" s="4">
        <v>0</v>
      </c>
      <c r="CR18" s="4">
        <v>0</v>
      </c>
      <c r="CS18" s="3">
        <v>1</v>
      </c>
      <c r="CT18" s="38" t="s">
        <v>37</v>
      </c>
      <c r="CU18" s="29">
        <v>1</v>
      </c>
      <c r="CV18" s="26" t="s">
        <v>38</v>
      </c>
      <c r="CW18" s="4">
        <v>0</v>
      </c>
      <c r="CX18" s="4">
        <v>3</v>
      </c>
      <c r="CY18" s="3">
        <v>0</v>
      </c>
      <c r="CZ18" s="38" t="s">
        <v>38</v>
      </c>
      <c r="DA18" s="28">
        <v>2</v>
      </c>
      <c r="DB18" s="26" t="s">
        <v>41</v>
      </c>
      <c r="DC18" s="4"/>
      <c r="DD18" s="4"/>
      <c r="DE18" s="3"/>
      <c r="DF18" s="38"/>
      <c r="DG18" s="60"/>
      <c r="DH18" s="46" t="s">
        <v>7</v>
      </c>
      <c r="DI18" s="41">
        <f t="shared" si="0"/>
        <v>7</v>
      </c>
      <c r="DJ18" s="45">
        <f t="shared" si="1"/>
        <v>25.008030017999999</v>
      </c>
      <c r="DK18" s="20">
        <f t="shared" si="2"/>
        <v>17</v>
      </c>
      <c r="DL18" s="47">
        <f t="shared" si="3"/>
        <v>7</v>
      </c>
      <c r="DM18" s="47">
        <f t="shared" si="4"/>
        <v>4</v>
      </c>
      <c r="DN18" s="47">
        <f t="shared" si="5"/>
        <v>6</v>
      </c>
      <c r="DO18" s="48">
        <f t="shared" si="6"/>
        <v>30</v>
      </c>
      <c r="DP18" s="48">
        <f t="shared" si="7"/>
        <v>22</v>
      </c>
      <c r="DQ18" s="48">
        <f t="shared" si="8"/>
        <v>8</v>
      </c>
      <c r="DR18" s="46" t="s">
        <v>7</v>
      </c>
      <c r="DS18" s="26"/>
      <c r="DT18" s="28">
        <v>2</v>
      </c>
      <c r="DU18" s="51" t="s">
        <v>4</v>
      </c>
      <c r="DV18" s="51" t="s">
        <v>1</v>
      </c>
      <c r="DW18" s="53"/>
      <c r="DX18" s="53"/>
      <c r="DY18" s="56">
        <v>42357</v>
      </c>
    </row>
    <row r="19" spans="1:129" ht="15.75">
      <c r="A19">
        <v>15</v>
      </c>
      <c r="B19" s="46" t="s">
        <v>1</v>
      </c>
      <c r="C19" s="29">
        <v>1</v>
      </c>
      <c r="D19" s="26" t="s">
        <v>41</v>
      </c>
      <c r="E19" s="2">
        <v>1</v>
      </c>
      <c r="F19" s="4">
        <v>0</v>
      </c>
      <c r="G19" s="3">
        <v>3</v>
      </c>
      <c r="H19" s="14" t="s">
        <v>36</v>
      </c>
      <c r="I19" s="36">
        <v>9</v>
      </c>
      <c r="J19" s="26" t="s">
        <v>38</v>
      </c>
      <c r="K19" s="4">
        <v>2</v>
      </c>
      <c r="L19" s="4">
        <v>0</v>
      </c>
      <c r="M19" s="3">
        <v>3</v>
      </c>
      <c r="N19" s="14" t="s">
        <v>36</v>
      </c>
      <c r="O19" s="29">
        <v>1</v>
      </c>
      <c r="P19" s="26" t="s">
        <v>41</v>
      </c>
      <c r="Q19" s="4">
        <v>1</v>
      </c>
      <c r="R19" s="4">
        <v>0</v>
      </c>
      <c r="S19" s="3">
        <v>3</v>
      </c>
      <c r="T19" s="14" t="s">
        <v>36</v>
      </c>
      <c r="U19" s="36">
        <v>9</v>
      </c>
      <c r="V19" s="26" t="s">
        <v>41</v>
      </c>
      <c r="W19" s="4">
        <v>3</v>
      </c>
      <c r="X19" s="4">
        <v>0</v>
      </c>
      <c r="Y19" s="3">
        <v>3</v>
      </c>
      <c r="Z19" s="14" t="s">
        <v>36</v>
      </c>
      <c r="AA19" s="29">
        <v>1</v>
      </c>
      <c r="AB19" s="26" t="s">
        <v>38</v>
      </c>
      <c r="AC19" s="4">
        <v>2</v>
      </c>
      <c r="AD19" s="4">
        <v>2</v>
      </c>
      <c r="AE19" s="3">
        <v>1</v>
      </c>
      <c r="AF19" s="14" t="s">
        <v>37</v>
      </c>
      <c r="AG19" s="28">
        <v>2</v>
      </c>
      <c r="AH19" s="26" t="s">
        <v>41</v>
      </c>
      <c r="AI19" s="4">
        <v>1</v>
      </c>
      <c r="AJ19" s="4">
        <v>1</v>
      </c>
      <c r="AK19" s="3">
        <v>1</v>
      </c>
      <c r="AL19" s="14" t="s">
        <v>37</v>
      </c>
      <c r="AM19" s="28">
        <v>2</v>
      </c>
      <c r="AN19" s="26" t="s">
        <v>38</v>
      </c>
      <c r="AO19" s="4">
        <v>3</v>
      </c>
      <c r="AP19" s="4">
        <v>0</v>
      </c>
      <c r="AQ19" s="3">
        <v>3</v>
      </c>
      <c r="AR19" s="14" t="s">
        <v>36</v>
      </c>
      <c r="AS19" s="28">
        <v>2</v>
      </c>
      <c r="AT19" s="26" t="s">
        <v>41</v>
      </c>
      <c r="AU19" s="4">
        <v>4</v>
      </c>
      <c r="AV19" s="4">
        <v>1</v>
      </c>
      <c r="AW19" s="3">
        <v>3</v>
      </c>
      <c r="AX19" s="14" t="s">
        <v>36</v>
      </c>
      <c r="AY19" s="27">
        <v>10</v>
      </c>
      <c r="AZ19" s="26" t="s">
        <v>41</v>
      </c>
      <c r="BA19" s="4">
        <v>2</v>
      </c>
      <c r="BB19" s="4">
        <v>1</v>
      </c>
      <c r="BC19" s="3">
        <v>3</v>
      </c>
      <c r="BD19" s="14" t="s">
        <v>36</v>
      </c>
      <c r="BE19" s="28">
        <v>2</v>
      </c>
      <c r="BF19" s="26" t="s">
        <v>41</v>
      </c>
      <c r="BG19" s="4">
        <v>2</v>
      </c>
      <c r="BH19" s="4">
        <v>0</v>
      </c>
      <c r="BI19" s="3">
        <v>3</v>
      </c>
      <c r="BJ19" s="14" t="s">
        <v>36</v>
      </c>
      <c r="BK19" s="27">
        <v>10</v>
      </c>
      <c r="BL19" s="26" t="s">
        <v>38</v>
      </c>
      <c r="BM19" s="4">
        <v>4</v>
      </c>
      <c r="BN19" s="4">
        <v>1</v>
      </c>
      <c r="BO19" s="3">
        <v>3</v>
      </c>
      <c r="BP19" s="14" t="s">
        <v>36</v>
      </c>
      <c r="BQ19" s="29">
        <v>1</v>
      </c>
      <c r="BR19" s="26" t="s">
        <v>41</v>
      </c>
      <c r="BS19" s="4">
        <v>1</v>
      </c>
      <c r="BT19" s="4">
        <v>0</v>
      </c>
      <c r="BU19" s="3">
        <v>3</v>
      </c>
      <c r="BV19" s="14" t="s">
        <v>36</v>
      </c>
      <c r="BW19" s="28">
        <v>2</v>
      </c>
      <c r="BX19" s="26" t="s">
        <v>38</v>
      </c>
      <c r="BY19" s="4">
        <v>5</v>
      </c>
      <c r="BZ19" s="4">
        <v>0</v>
      </c>
      <c r="CA19" s="3">
        <v>3</v>
      </c>
      <c r="CB19" s="14" t="s">
        <v>36</v>
      </c>
      <c r="CC19" s="28">
        <v>2</v>
      </c>
      <c r="CD19" s="26" t="s">
        <v>41</v>
      </c>
      <c r="CE19" s="4">
        <v>2</v>
      </c>
      <c r="CF19" s="4">
        <v>1</v>
      </c>
      <c r="CG19" s="3">
        <v>3</v>
      </c>
      <c r="CH19" s="14" t="s">
        <v>36</v>
      </c>
      <c r="CI19" s="28">
        <v>2</v>
      </c>
      <c r="CJ19" s="26" t="s">
        <v>38</v>
      </c>
      <c r="CK19" s="4">
        <v>4</v>
      </c>
      <c r="CL19" s="4">
        <v>1</v>
      </c>
      <c r="CM19" s="3">
        <v>3</v>
      </c>
      <c r="CN19" s="38" t="s">
        <v>36</v>
      </c>
      <c r="CO19" s="30">
        <v>3</v>
      </c>
      <c r="CP19" s="26" t="s">
        <v>41</v>
      </c>
      <c r="CQ19" s="4">
        <v>0</v>
      </c>
      <c r="CR19" s="4">
        <v>0</v>
      </c>
      <c r="CS19" s="3">
        <v>1</v>
      </c>
      <c r="CT19" s="38" t="s">
        <v>37</v>
      </c>
      <c r="CU19" s="29">
        <v>1</v>
      </c>
      <c r="CV19" s="26" t="s">
        <v>41</v>
      </c>
      <c r="CW19" s="4">
        <v>3</v>
      </c>
      <c r="CX19" s="4">
        <v>0</v>
      </c>
      <c r="CY19" s="3">
        <v>3</v>
      </c>
      <c r="CZ19" s="38" t="s">
        <v>36</v>
      </c>
      <c r="DA19" s="27">
        <v>10</v>
      </c>
      <c r="DB19" s="26" t="s">
        <v>38</v>
      </c>
      <c r="DC19" s="4"/>
      <c r="DD19" s="4"/>
      <c r="DE19" s="3"/>
      <c r="DF19" s="38"/>
      <c r="DG19" s="60"/>
      <c r="DH19" s="46" t="s">
        <v>1</v>
      </c>
      <c r="DI19" s="41">
        <f t="shared" si="0"/>
        <v>1</v>
      </c>
      <c r="DJ19" s="45">
        <f t="shared" si="1"/>
        <v>45.032040018999993</v>
      </c>
      <c r="DK19" s="20">
        <f t="shared" si="2"/>
        <v>17</v>
      </c>
      <c r="DL19" s="47">
        <f t="shared" si="3"/>
        <v>14</v>
      </c>
      <c r="DM19" s="47">
        <f t="shared" si="4"/>
        <v>3</v>
      </c>
      <c r="DN19" s="47">
        <f t="shared" si="5"/>
        <v>0</v>
      </c>
      <c r="DO19" s="48">
        <f t="shared" si="6"/>
        <v>40</v>
      </c>
      <c r="DP19" s="48">
        <f t="shared" si="7"/>
        <v>8</v>
      </c>
      <c r="DQ19" s="48">
        <f t="shared" si="8"/>
        <v>32</v>
      </c>
      <c r="DR19" s="46" t="s">
        <v>1</v>
      </c>
      <c r="DS19" s="26"/>
      <c r="DT19" s="30">
        <v>3</v>
      </c>
      <c r="DU19" s="51" t="s">
        <v>19</v>
      </c>
      <c r="DV19" s="51" t="s">
        <v>10</v>
      </c>
      <c r="DW19" s="53"/>
      <c r="DX19" s="53"/>
      <c r="DY19" s="56"/>
    </row>
    <row r="20" spans="1:129" ht="15.75">
      <c r="A20">
        <v>16</v>
      </c>
      <c r="B20" s="46" t="s">
        <v>15</v>
      </c>
      <c r="C20" s="35">
        <v>8</v>
      </c>
      <c r="D20" s="26" t="s">
        <v>41</v>
      </c>
      <c r="E20" s="4">
        <v>2</v>
      </c>
      <c r="F20" s="4">
        <v>1</v>
      </c>
      <c r="G20" s="3">
        <v>3</v>
      </c>
      <c r="H20" s="14" t="s">
        <v>36</v>
      </c>
      <c r="I20" s="35">
        <v>8</v>
      </c>
      <c r="J20" s="26" t="s">
        <v>38</v>
      </c>
      <c r="K20" s="4">
        <v>1</v>
      </c>
      <c r="L20" s="4">
        <v>0</v>
      </c>
      <c r="M20" s="3">
        <v>3</v>
      </c>
      <c r="N20" s="14" t="s">
        <v>36</v>
      </c>
      <c r="O20" s="33">
        <v>6</v>
      </c>
      <c r="P20" s="26" t="s">
        <v>41</v>
      </c>
      <c r="Q20" s="4">
        <v>0</v>
      </c>
      <c r="R20" s="4">
        <v>1</v>
      </c>
      <c r="S20" s="3">
        <v>0</v>
      </c>
      <c r="T20" s="14" t="s">
        <v>38</v>
      </c>
      <c r="U20" s="33">
        <v>6</v>
      </c>
      <c r="V20" s="26" t="s">
        <v>38</v>
      </c>
      <c r="W20" s="2">
        <v>4</v>
      </c>
      <c r="X20" s="2">
        <v>1</v>
      </c>
      <c r="Y20" s="3">
        <v>3</v>
      </c>
      <c r="Z20" s="14" t="s">
        <v>36</v>
      </c>
      <c r="AA20" s="34">
        <v>7</v>
      </c>
      <c r="AB20" s="26" t="s">
        <v>41</v>
      </c>
      <c r="AC20" s="4">
        <v>2</v>
      </c>
      <c r="AD20" s="4">
        <v>2</v>
      </c>
      <c r="AE20" s="3">
        <v>1</v>
      </c>
      <c r="AF20" s="14" t="s">
        <v>37</v>
      </c>
      <c r="AG20" s="28">
        <v>2</v>
      </c>
      <c r="AH20" s="26" t="s">
        <v>38</v>
      </c>
      <c r="AI20" s="4">
        <v>1</v>
      </c>
      <c r="AJ20" s="4">
        <v>1</v>
      </c>
      <c r="AK20" s="3">
        <v>1</v>
      </c>
      <c r="AL20" s="14" t="s">
        <v>37</v>
      </c>
      <c r="AM20" s="29">
        <v>1</v>
      </c>
      <c r="AN20" s="26" t="s">
        <v>41</v>
      </c>
      <c r="AO20" s="4">
        <v>0</v>
      </c>
      <c r="AP20" s="4">
        <v>0</v>
      </c>
      <c r="AQ20" s="3">
        <v>1</v>
      </c>
      <c r="AR20" s="14" t="s">
        <v>37</v>
      </c>
      <c r="AS20" s="29">
        <v>1</v>
      </c>
      <c r="AT20" s="26" t="s">
        <v>38</v>
      </c>
      <c r="AU20" s="4">
        <v>1</v>
      </c>
      <c r="AV20" s="4">
        <v>0</v>
      </c>
      <c r="AW20" s="3">
        <v>3</v>
      </c>
      <c r="AX20" s="14" t="s">
        <v>36</v>
      </c>
      <c r="AY20" s="28">
        <v>2</v>
      </c>
      <c r="AZ20" s="26" t="s">
        <v>41</v>
      </c>
      <c r="BA20" s="4">
        <v>0</v>
      </c>
      <c r="BB20" s="4">
        <v>1</v>
      </c>
      <c r="BC20" s="3">
        <v>0</v>
      </c>
      <c r="BD20" s="14" t="s">
        <v>38</v>
      </c>
      <c r="BE20" s="33">
        <v>6</v>
      </c>
      <c r="BF20" s="26" t="s">
        <v>38</v>
      </c>
      <c r="BG20" s="4">
        <v>0</v>
      </c>
      <c r="BH20" s="4">
        <v>1</v>
      </c>
      <c r="BI20" s="3">
        <v>0</v>
      </c>
      <c r="BJ20" s="14" t="s">
        <v>38</v>
      </c>
      <c r="BK20" s="34">
        <v>7</v>
      </c>
      <c r="BL20" s="26" t="s">
        <v>38</v>
      </c>
      <c r="BM20" s="4">
        <v>0</v>
      </c>
      <c r="BN20" s="4">
        <v>1</v>
      </c>
      <c r="BO20" s="3">
        <v>0</v>
      </c>
      <c r="BP20" s="14" t="s">
        <v>38</v>
      </c>
      <c r="BQ20" s="28">
        <v>2</v>
      </c>
      <c r="BR20" s="26" t="s">
        <v>41</v>
      </c>
      <c r="BS20" s="4">
        <v>0</v>
      </c>
      <c r="BT20" s="4">
        <v>3</v>
      </c>
      <c r="BU20" s="3">
        <v>0</v>
      </c>
      <c r="BV20" s="14" t="s">
        <v>38</v>
      </c>
      <c r="BW20" s="33">
        <v>6</v>
      </c>
      <c r="BX20" s="26" t="s">
        <v>38</v>
      </c>
      <c r="BY20" s="4">
        <v>1</v>
      </c>
      <c r="BZ20" s="4">
        <v>2</v>
      </c>
      <c r="CA20" s="3">
        <v>0</v>
      </c>
      <c r="CB20" s="14" t="s">
        <v>38</v>
      </c>
      <c r="CC20" s="32">
        <v>5</v>
      </c>
      <c r="CD20" s="26" t="s">
        <v>41</v>
      </c>
      <c r="CE20" s="4">
        <v>1</v>
      </c>
      <c r="CF20" s="4">
        <v>3</v>
      </c>
      <c r="CG20" s="3">
        <v>0</v>
      </c>
      <c r="CH20" s="14" t="s">
        <v>38</v>
      </c>
      <c r="CI20" s="34">
        <v>7</v>
      </c>
      <c r="CJ20" s="26" t="s">
        <v>38</v>
      </c>
      <c r="CK20" s="4">
        <v>2</v>
      </c>
      <c r="CL20" s="4">
        <v>2</v>
      </c>
      <c r="CM20" s="3">
        <v>1</v>
      </c>
      <c r="CN20" s="38" t="s">
        <v>37</v>
      </c>
      <c r="CO20" s="33">
        <v>6</v>
      </c>
      <c r="CP20" s="26" t="s">
        <v>41</v>
      </c>
      <c r="CQ20" s="4">
        <v>2</v>
      </c>
      <c r="CR20" s="4">
        <v>1</v>
      </c>
      <c r="CS20" s="3">
        <v>3</v>
      </c>
      <c r="CT20" s="38" t="s">
        <v>36</v>
      </c>
      <c r="CU20" s="33">
        <v>6</v>
      </c>
      <c r="CV20" s="26" t="s">
        <v>38</v>
      </c>
      <c r="CW20" s="4">
        <v>1</v>
      </c>
      <c r="CX20" s="4">
        <v>1</v>
      </c>
      <c r="CY20" s="3">
        <v>1</v>
      </c>
      <c r="CZ20" s="38" t="s">
        <v>37</v>
      </c>
      <c r="DA20" s="28">
        <v>2</v>
      </c>
      <c r="DB20" s="26" t="s">
        <v>38</v>
      </c>
      <c r="DC20" s="4"/>
      <c r="DD20" s="4"/>
      <c r="DE20" s="3"/>
      <c r="DF20" s="38"/>
      <c r="DG20" s="60"/>
      <c r="DH20" s="46" t="s">
        <v>15</v>
      </c>
      <c r="DI20" s="41">
        <f t="shared" si="0"/>
        <v>14</v>
      </c>
      <c r="DJ20" s="45">
        <f t="shared" si="1"/>
        <v>19.997018020000002</v>
      </c>
      <c r="DK20" s="20">
        <f t="shared" si="2"/>
        <v>17</v>
      </c>
      <c r="DL20" s="47">
        <f t="shared" si="3"/>
        <v>5</v>
      </c>
      <c r="DM20" s="47">
        <f t="shared" si="4"/>
        <v>5</v>
      </c>
      <c r="DN20" s="47">
        <f t="shared" si="5"/>
        <v>7</v>
      </c>
      <c r="DO20" s="48">
        <f t="shared" si="6"/>
        <v>18</v>
      </c>
      <c r="DP20" s="48">
        <f t="shared" si="7"/>
        <v>21</v>
      </c>
      <c r="DQ20" s="48">
        <f t="shared" si="8"/>
        <v>-3</v>
      </c>
      <c r="DR20" s="46" t="s">
        <v>15</v>
      </c>
      <c r="DS20" s="26"/>
      <c r="DT20" s="31">
        <v>4</v>
      </c>
      <c r="DU20" s="51" t="s">
        <v>13</v>
      </c>
      <c r="DV20" s="51" t="s">
        <v>9</v>
      </c>
      <c r="DW20" s="53"/>
      <c r="DX20" s="53"/>
      <c r="DY20" s="56"/>
    </row>
    <row r="21" spans="1:129" ht="15.75">
      <c r="A21">
        <v>17</v>
      </c>
      <c r="B21" s="46" t="s">
        <v>9</v>
      </c>
      <c r="C21" s="28">
        <v>2</v>
      </c>
      <c r="D21" s="26" t="s">
        <v>41</v>
      </c>
      <c r="E21" s="2">
        <v>1</v>
      </c>
      <c r="F21" s="4">
        <v>2</v>
      </c>
      <c r="G21" s="3">
        <v>0</v>
      </c>
      <c r="H21" s="14" t="s">
        <v>38</v>
      </c>
      <c r="I21" s="34">
        <v>7</v>
      </c>
      <c r="J21" s="26" t="s">
        <v>38</v>
      </c>
      <c r="K21" s="2">
        <v>1</v>
      </c>
      <c r="L21" s="2">
        <v>0</v>
      </c>
      <c r="M21" s="3">
        <v>3</v>
      </c>
      <c r="N21" s="14" t="s">
        <v>36</v>
      </c>
      <c r="O21" s="28">
        <v>2</v>
      </c>
      <c r="P21" s="26" t="s">
        <v>41</v>
      </c>
      <c r="Q21" s="2">
        <v>2</v>
      </c>
      <c r="R21" s="2">
        <v>1</v>
      </c>
      <c r="S21" s="3">
        <v>3</v>
      </c>
      <c r="T21" s="14" t="s">
        <v>36</v>
      </c>
      <c r="U21" s="32">
        <v>5</v>
      </c>
      <c r="V21" s="26" t="s">
        <v>38</v>
      </c>
      <c r="W21" s="2">
        <v>3</v>
      </c>
      <c r="X21" s="2">
        <v>1</v>
      </c>
      <c r="Y21" s="3">
        <v>3</v>
      </c>
      <c r="Z21" s="14" t="s">
        <v>36</v>
      </c>
      <c r="AA21" s="27">
        <v>10</v>
      </c>
      <c r="AB21" s="26" t="s">
        <v>41</v>
      </c>
      <c r="AC21" s="4">
        <v>2</v>
      </c>
      <c r="AD21" s="4">
        <v>0</v>
      </c>
      <c r="AE21" s="3">
        <v>3</v>
      </c>
      <c r="AF21" s="14" t="s">
        <v>36</v>
      </c>
      <c r="AG21" s="29">
        <v>1</v>
      </c>
      <c r="AH21" s="26" t="s">
        <v>38</v>
      </c>
      <c r="AI21" s="4">
        <v>1</v>
      </c>
      <c r="AJ21" s="4">
        <v>1</v>
      </c>
      <c r="AK21" s="3">
        <v>1</v>
      </c>
      <c r="AL21" s="14" t="s">
        <v>37</v>
      </c>
      <c r="AM21" s="32">
        <v>5</v>
      </c>
      <c r="AN21" s="26" t="s">
        <v>41</v>
      </c>
      <c r="AO21" s="4">
        <v>1</v>
      </c>
      <c r="AP21" s="4">
        <v>1</v>
      </c>
      <c r="AQ21" s="3">
        <v>1</v>
      </c>
      <c r="AR21" s="14" t="s">
        <v>37</v>
      </c>
      <c r="AS21" s="31">
        <v>4</v>
      </c>
      <c r="AT21" s="26" t="s">
        <v>38</v>
      </c>
      <c r="AU21" s="4">
        <v>1</v>
      </c>
      <c r="AV21" s="4">
        <v>1</v>
      </c>
      <c r="AW21" s="3">
        <v>1</v>
      </c>
      <c r="AX21" s="14" t="s">
        <v>37</v>
      </c>
      <c r="AY21" s="34">
        <v>7</v>
      </c>
      <c r="AZ21" s="26" t="s">
        <v>41</v>
      </c>
      <c r="BA21" s="4">
        <v>1</v>
      </c>
      <c r="BB21" s="4">
        <v>1</v>
      </c>
      <c r="BC21" s="3">
        <v>1</v>
      </c>
      <c r="BD21" s="14" t="s">
        <v>37</v>
      </c>
      <c r="BE21" s="36">
        <v>9</v>
      </c>
      <c r="BF21" s="26" t="s">
        <v>38</v>
      </c>
      <c r="BG21" s="4">
        <v>1</v>
      </c>
      <c r="BH21" s="4">
        <v>4</v>
      </c>
      <c r="BI21" s="3">
        <v>0</v>
      </c>
      <c r="BJ21" s="14" t="s">
        <v>38</v>
      </c>
      <c r="BK21" s="30">
        <v>3</v>
      </c>
      <c r="BL21" s="26" t="s">
        <v>41</v>
      </c>
      <c r="BM21" s="4">
        <v>1</v>
      </c>
      <c r="BN21" s="4">
        <v>1</v>
      </c>
      <c r="BO21" s="3">
        <v>1</v>
      </c>
      <c r="BP21" s="14" t="s">
        <v>37</v>
      </c>
      <c r="BQ21" s="29">
        <v>1</v>
      </c>
      <c r="BR21" s="26" t="s">
        <v>38</v>
      </c>
      <c r="BS21" s="4">
        <v>0</v>
      </c>
      <c r="BT21" s="4">
        <v>1</v>
      </c>
      <c r="BU21" s="3">
        <v>0</v>
      </c>
      <c r="BV21" s="14" t="s">
        <v>38</v>
      </c>
      <c r="BW21" s="29">
        <v>1</v>
      </c>
      <c r="BX21" s="26" t="s">
        <v>41</v>
      </c>
      <c r="BY21" s="4">
        <v>2</v>
      </c>
      <c r="BZ21" s="4">
        <v>0</v>
      </c>
      <c r="CA21" s="3">
        <v>3</v>
      </c>
      <c r="CB21" s="14" t="s">
        <v>36</v>
      </c>
      <c r="CC21" s="35">
        <v>8</v>
      </c>
      <c r="CD21" s="26" t="s">
        <v>38</v>
      </c>
      <c r="CE21" s="4">
        <v>2</v>
      </c>
      <c r="CF21" s="4">
        <v>2</v>
      </c>
      <c r="CG21" s="3">
        <v>1</v>
      </c>
      <c r="CH21" s="14" t="s">
        <v>37</v>
      </c>
      <c r="CI21" s="34">
        <v>7</v>
      </c>
      <c r="CJ21" s="26" t="s">
        <v>41</v>
      </c>
      <c r="CK21" s="4">
        <v>2</v>
      </c>
      <c r="CL21" s="4">
        <v>2</v>
      </c>
      <c r="CM21" s="3">
        <v>1</v>
      </c>
      <c r="CN21" s="38" t="s">
        <v>37</v>
      </c>
      <c r="CO21" s="27">
        <v>10</v>
      </c>
      <c r="CP21" s="26" t="s">
        <v>38</v>
      </c>
      <c r="CQ21" s="4">
        <v>0</v>
      </c>
      <c r="CR21" s="4">
        <v>1</v>
      </c>
      <c r="CS21" s="3">
        <v>0</v>
      </c>
      <c r="CT21" s="38" t="s">
        <v>38</v>
      </c>
      <c r="CU21" s="36">
        <v>9</v>
      </c>
      <c r="CV21" s="26" t="s">
        <v>41</v>
      </c>
      <c r="CW21" s="4">
        <v>1</v>
      </c>
      <c r="CX21" s="4">
        <v>1</v>
      </c>
      <c r="CY21" s="3">
        <v>1</v>
      </c>
      <c r="CZ21" s="38" t="s">
        <v>37</v>
      </c>
      <c r="DA21" s="29">
        <v>1</v>
      </c>
      <c r="DB21" s="26" t="s">
        <v>38</v>
      </c>
      <c r="DC21" s="4"/>
      <c r="DD21" s="4"/>
      <c r="DE21" s="3"/>
      <c r="DF21" s="38"/>
      <c r="DG21" s="60"/>
      <c r="DH21" s="46" t="s">
        <v>9</v>
      </c>
      <c r="DI21" s="41">
        <f t="shared" si="0"/>
        <v>10</v>
      </c>
      <c r="DJ21" s="45">
        <f t="shared" si="1"/>
        <v>23.002022021000002</v>
      </c>
      <c r="DK21" s="20">
        <f t="shared" si="2"/>
        <v>17</v>
      </c>
      <c r="DL21" s="47">
        <f t="shared" si="3"/>
        <v>5</v>
      </c>
      <c r="DM21" s="47">
        <f t="shared" si="4"/>
        <v>8</v>
      </c>
      <c r="DN21" s="47">
        <f t="shared" si="5"/>
        <v>4</v>
      </c>
      <c r="DO21" s="48">
        <f t="shared" si="6"/>
        <v>22</v>
      </c>
      <c r="DP21" s="48">
        <f t="shared" si="7"/>
        <v>20</v>
      </c>
      <c r="DQ21" s="48">
        <f t="shared" si="8"/>
        <v>2</v>
      </c>
      <c r="DR21" s="46" t="s">
        <v>9</v>
      </c>
      <c r="DS21" s="26"/>
      <c r="DT21" s="32">
        <v>5</v>
      </c>
      <c r="DU21" s="51" t="s">
        <v>8</v>
      </c>
      <c r="DV21" s="51" t="s">
        <v>11</v>
      </c>
      <c r="DW21" s="53"/>
      <c r="DX21" s="53"/>
      <c r="DY21" s="56"/>
    </row>
    <row r="22" spans="1:129" ht="15.75">
      <c r="A22">
        <v>18</v>
      </c>
      <c r="B22" s="46" t="s">
        <v>6</v>
      </c>
      <c r="C22" s="27">
        <v>10</v>
      </c>
      <c r="D22" s="26" t="s">
        <v>41</v>
      </c>
      <c r="E22" s="4">
        <v>1</v>
      </c>
      <c r="F22" s="4">
        <v>2</v>
      </c>
      <c r="G22" s="3">
        <v>0</v>
      </c>
      <c r="H22" s="14" t="s">
        <v>38</v>
      </c>
      <c r="I22" s="28">
        <v>2</v>
      </c>
      <c r="J22" s="26" t="s">
        <v>38</v>
      </c>
      <c r="K22" s="2">
        <v>1</v>
      </c>
      <c r="L22" s="2">
        <v>1</v>
      </c>
      <c r="M22" s="3">
        <v>1</v>
      </c>
      <c r="N22" s="14" t="s">
        <v>37</v>
      </c>
      <c r="O22" s="27">
        <v>10</v>
      </c>
      <c r="P22" s="26" t="s">
        <v>41</v>
      </c>
      <c r="Q22" s="4">
        <v>1</v>
      </c>
      <c r="R22" s="4">
        <v>0</v>
      </c>
      <c r="S22" s="3">
        <v>3</v>
      </c>
      <c r="T22" s="14" t="s">
        <v>36</v>
      </c>
      <c r="U22" s="35">
        <v>8</v>
      </c>
      <c r="V22" s="26" t="s">
        <v>38</v>
      </c>
      <c r="W22" s="4">
        <v>2</v>
      </c>
      <c r="X22" s="4">
        <v>1</v>
      </c>
      <c r="Y22" s="3">
        <v>3</v>
      </c>
      <c r="Z22" s="14" t="s">
        <v>36</v>
      </c>
      <c r="AA22" s="31">
        <v>4</v>
      </c>
      <c r="AB22" s="26" t="s">
        <v>41</v>
      </c>
      <c r="AC22" s="4">
        <v>2</v>
      </c>
      <c r="AD22" s="4">
        <v>1</v>
      </c>
      <c r="AE22" s="3">
        <v>3</v>
      </c>
      <c r="AF22" s="14" t="s">
        <v>36</v>
      </c>
      <c r="AG22" s="36">
        <v>9</v>
      </c>
      <c r="AH22" s="26" t="s">
        <v>38</v>
      </c>
      <c r="AI22" s="4">
        <v>2</v>
      </c>
      <c r="AJ22" s="4">
        <v>0</v>
      </c>
      <c r="AK22" s="3">
        <v>3</v>
      </c>
      <c r="AL22" s="14" t="s">
        <v>36</v>
      </c>
      <c r="AM22" s="30">
        <v>3</v>
      </c>
      <c r="AN22" s="26" t="s">
        <v>41</v>
      </c>
      <c r="AO22" s="4">
        <v>1</v>
      </c>
      <c r="AP22" s="4">
        <v>0</v>
      </c>
      <c r="AQ22" s="3">
        <v>3</v>
      </c>
      <c r="AR22" s="14" t="s">
        <v>36</v>
      </c>
      <c r="AS22" s="27">
        <v>10</v>
      </c>
      <c r="AT22" s="26" t="s">
        <v>38</v>
      </c>
      <c r="AU22" s="4">
        <v>1</v>
      </c>
      <c r="AV22" s="4">
        <v>4</v>
      </c>
      <c r="AW22" s="3">
        <v>0</v>
      </c>
      <c r="AX22" s="14" t="s">
        <v>38</v>
      </c>
      <c r="AY22" s="36">
        <v>9</v>
      </c>
      <c r="AZ22" s="26" t="s">
        <v>41</v>
      </c>
      <c r="BA22" s="4">
        <v>0</v>
      </c>
      <c r="BB22" s="4">
        <v>1</v>
      </c>
      <c r="BC22" s="3">
        <v>0</v>
      </c>
      <c r="BD22" s="14" t="s">
        <v>38</v>
      </c>
      <c r="BE22" s="31">
        <v>4</v>
      </c>
      <c r="BF22" s="26" t="s">
        <v>38</v>
      </c>
      <c r="BG22" s="4">
        <v>2</v>
      </c>
      <c r="BH22" s="4">
        <v>0</v>
      </c>
      <c r="BI22" s="3">
        <v>3</v>
      </c>
      <c r="BJ22" s="14" t="s">
        <v>36</v>
      </c>
      <c r="BK22" s="27">
        <v>10</v>
      </c>
      <c r="BL22" s="26" t="s">
        <v>41</v>
      </c>
      <c r="BM22" s="4">
        <v>1</v>
      </c>
      <c r="BN22" s="4">
        <v>4</v>
      </c>
      <c r="BO22" s="3">
        <v>0</v>
      </c>
      <c r="BP22" s="14" t="s">
        <v>38</v>
      </c>
      <c r="BQ22" s="28">
        <v>2</v>
      </c>
      <c r="BR22" s="26" t="s">
        <v>38</v>
      </c>
      <c r="BS22" s="4">
        <v>3</v>
      </c>
      <c r="BT22" s="4">
        <v>0</v>
      </c>
      <c r="BU22" s="3">
        <v>3</v>
      </c>
      <c r="BV22" s="14" t="s">
        <v>36</v>
      </c>
      <c r="BW22" s="36">
        <v>9</v>
      </c>
      <c r="BX22" s="26" t="s">
        <v>41</v>
      </c>
      <c r="BY22" s="4">
        <v>0</v>
      </c>
      <c r="BZ22" s="4">
        <v>3</v>
      </c>
      <c r="CA22" s="3">
        <v>0</v>
      </c>
      <c r="CB22" s="14" t="s">
        <v>38</v>
      </c>
      <c r="CC22" s="27">
        <v>10</v>
      </c>
      <c r="CD22" s="26" t="s">
        <v>38</v>
      </c>
      <c r="CE22" s="4">
        <v>0</v>
      </c>
      <c r="CF22" s="4">
        <v>2</v>
      </c>
      <c r="CG22" s="3">
        <v>0</v>
      </c>
      <c r="CH22" s="14" t="s">
        <v>38</v>
      </c>
      <c r="CI22" s="35">
        <v>8</v>
      </c>
      <c r="CJ22" s="26" t="s">
        <v>38</v>
      </c>
      <c r="CK22" s="4">
        <v>3</v>
      </c>
      <c r="CL22" s="4">
        <v>0</v>
      </c>
      <c r="CM22" s="3">
        <v>3</v>
      </c>
      <c r="CN22" s="38" t="s">
        <v>36</v>
      </c>
      <c r="CO22" s="36">
        <v>9</v>
      </c>
      <c r="CP22" s="26" t="s">
        <v>41</v>
      </c>
      <c r="CQ22" s="4">
        <v>0</v>
      </c>
      <c r="CR22" s="4">
        <v>1</v>
      </c>
      <c r="CS22" s="3">
        <v>0</v>
      </c>
      <c r="CT22" s="38" t="s">
        <v>38</v>
      </c>
      <c r="CU22" s="36">
        <v>9</v>
      </c>
      <c r="CV22" s="26" t="s">
        <v>38</v>
      </c>
      <c r="CW22" s="4">
        <v>1</v>
      </c>
      <c r="CX22" s="4">
        <v>1</v>
      </c>
      <c r="CY22" s="3">
        <v>1</v>
      </c>
      <c r="CZ22" s="38" t="s">
        <v>37</v>
      </c>
      <c r="DA22" s="34">
        <v>7</v>
      </c>
      <c r="DB22" s="26" t="s">
        <v>41</v>
      </c>
      <c r="DC22" s="4"/>
      <c r="DD22" s="4"/>
      <c r="DE22" s="3"/>
      <c r="DF22" s="38"/>
      <c r="DG22" s="60"/>
      <c r="DH22" s="46" t="s">
        <v>6</v>
      </c>
      <c r="DI22" s="41">
        <f t="shared" si="0"/>
        <v>6</v>
      </c>
      <c r="DJ22" s="45">
        <f t="shared" si="1"/>
        <v>26.000021021999999</v>
      </c>
      <c r="DK22" s="20">
        <f t="shared" si="2"/>
        <v>17</v>
      </c>
      <c r="DL22" s="47">
        <f t="shared" si="3"/>
        <v>8</v>
      </c>
      <c r="DM22" s="47">
        <f t="shared" si="4"/>
        <v>2</v>
      </c>
      <c r="DN22" s="47">
        <f t="shared" si="5"/>
        <v>7</v>
      </c>
      <c r="DO22" s="48">
        <f t="shared" si="6"/>
        <v>21</v>
      </c>
      <c r="DP22" s="48">
        <f t="shared" si="7"/>
        <v>21</v>
      </c>
      <c r="DQ22" s="48">
        <f t="shared" si="8"/>
        <v>0</v>
      </c>
      <c r="DR22" s="46" t="s">
        <v>6</v>
      </c>
      <c r="DS22" s="26"/>
      <c r="DT22" s="33">
        <v>6</v>
      </c>
      <c r="DU22" s="51" t="s">
        <v>2</v>
      </c>
      <c r="DV22" s="51" t="s">
        <v>15</v>
      </c>
      <c r="DW22" s="53"/>
      <c r="DX22" s="53"/>
      <c r="DY22" s="56"/>
    </row>
    <row r="23" spans="1:129" ht="15.75">
      <c r="A23">
        <v>19</v>
      </c>
      <c r="B23" s="46" t="s">
        <v>18</v>
      </c>
      <c r="C23" s="27">
        <v>10</v>
      </c>
      <c r="D23" s="26" t="s">
        <v>38</v>
      </c>
      <c r="E23" s="5">
        <v>2</v>
      </c>
      <c r="F23" s="5">
        <v>1</v>
      </c>
      <c r="G23" s="6">
        <v>3</v>
      </c>
      <c r="H23" s="14" t="s">
        <v>36</v>
      </c>
      <c r="I23" s="30">
        <v>3</v>
      </c>
      <c r="J23" s="26" t="s">
        <v>41</v>
      </c>
      <c r="K23" s="5">
        <v>0</v>
      </c>
      <c r="L23" s="5">
        <v>1</v>
      </c>
      <c r="M23" s="6">
        <v>0</v>
      </c>
      <c r="N23" s="14" t="s">
        <v>38</v>
      </c>
      <c r="O23" s="30">
        <v>3</v>
      </c>
      <c r="P23" s="26" t="s">
        <v>38</v>
      </c>
      <c r="Q23" s="5">
        <v>1</v>
      </c>
      <c r="R23" s="5">
        <v>1</v>
      </c>
      <c r="S23" s="6">
        <v>1</v>
      </c>
      <c r="T23" s="14" t="s">
        <v>37</v>
      </c>
      <c r="U23" s="32">
        <v>5</v>
      </c>
      <c r="V23" s="26" t="s">
        <v>41</v>
      </c>
      <c r="W23" s="5">
        <v>1</v>
      </c>
      <c r="X23" s="5">
        <v>3</v>
      </c>
      <c r="Y23" s="6">
        <v>0</v>
      </c>
      <c r="Z23" s="14" t="s">
        <v>38</v>
      </c>
      <c r="AA23" s="34">
        <v>7</v>
      </c>
      <c r="AB23" s="26" t="s">
        <v>38</v>
      </c>
      <c r="AC23" s="5">
        <v>2</v>
      </c>
      <c r="AD23" s="5">
        <v>2</v>
      </c>
      <c r="AE23" s="6">
        <v>1</v>
      </c>
      <c r="AF23" s="14" t="s">
        <v>37</v>
      </c>
      <c r="AG23" s="33">
        <v>6</v>
      </c>
      <c r="AH23" s="26" t="s">
        <v>41</v>
      </c>
      <c r="AI23" s="5">
        <v>1</v>
      </c>
      <c r="AJ23" s="5">
        <v>1</v>
      </c>
      <c r="AK23" s="6">
        <v>1</v>
      </c>
      <c r="AL23" s="14" t="s">
        <v>37</v>
      </c>
      <c r="AM23" s="35">
        <v>8</v>
      </c>
      <c r="AN23" s="26" t="s">
        <v>38</v>
      </c>
      <c r="AO23" s="5">
        <v>1</v>
      </c>
      <c r="AP23" s="5">
        <v>1</v>
      </c>
      <c r="AQ23" s="6">
        <v>1</v>
      </c>
      <c r="AR23" s="14" t="s">
        <v>37</v>
      </c>
      <c r="AS23" s="32">
        <v>5</v>
      </c>
      <c r="AT23" s="26" t="s">
        <v>41</v>
      </c>
      <c r="AU23" s="5">
        <v>0</v>
      </c>
      <c r="AV23" s="5">
        <v>3</v>
      </c>
      <c r="AW23" s="6">
        <v>0</v>
      </c>
      <c r="AX23" s="14" t="s">
        <v>38</v>
      </c>
      <c r="AY23" s="31">
        <v>4</v>
      </c>
      <c r="AZ23" s="26" t="s">
        <v>41</v>
      </c>
      <c r="BA23" s="5">
        <v>2</v>
      </c>
      <c r="BB23" s="5">
        <v>2</v>
      </c>
      <c r="BC23" s="6">
        <v>1</v>
      </c>
      <c r="BD23" s="14" t="s">
        <v>37</v>
      </c>
      <c r="BE23" s="34">
        <v>7</v>
      </c>
      <c r="BF23" s="26" t="s">
        <v>38</v>
      </c>
      <c r="BG23" s="5">
        <v>1</v>
      </c>
      <c r="BH23" s="5">
        <v>2</v>
      </c>
      <c r="BI23" s="6">
        <v>0</v>
      </c>
      <c r="BJ23" s="14" t="s">
        <v>38</v>
      </c>
      <c r="BK23" s="28">
        <v>2</v>
      </c>
      <c r="BL23" s="26" t="s">
        <v>41</v>
      </c>
      <c r="BM23" s="5">
        <v>0</v>
      </c>
      <c r="BN23" s="5">
        <v>3</v>
      </c>
      <c r="BO23" s="6">
        <v>0</v>
      </c>
      <c r="BP23" s="14" t="s">
        <v>38</v>
      </c>
      <c r="BQ23" s="34">
        <v>7</v>
      </c>
      <c r="BR23" s="26" t="s">
        <v>38</v>
      </c>
      <c r="BS23" s="5">
        <v>1</v>
      </c>
      <c r="BT23" s="5">
        <v>1</v>
      </c>
      <c r="BU23" s="6">
        <v>1</v>
      </c>
      <c r="BV23" s="14" t="s">
        <v>37</v>
      </c>
      <c r="BW23" s="28">
        <v>2</v>
      </c>
      <c r="BX23" s="26" t="s">
        <v>41</v>
      </c>
      <c r="BY23" s="5">
        <v>0</v>
      </c>
      <c r="BZ23" s="5">
        <v>5</v>
      </c>
      <c r="CA23" s="6">
        <v>0</v>
      </c>
      <c r="CB23" s="14" t="s">
        <v>38</v>
      </c>
      <c r="CC23" s="33">
        <v>6</v>
      </c>
      <c r="CD23" s="26" t="s">
        <v>41</v>
      </c>
      <c r="CE23" s="5">
        <v>0</v>
      </c>
      <c r="CF23" s="5">
        <v>2</v>
      </c>
      <c r="CG23" s="6">
        <v>0</v>
      </c>
      <c r="CH23" s="14" t="s">
        <v>38</v>
      </c>
      <c r="CI23" s="33">
        <v>6</v>
      </c>
      <c r="CJ23" s="26" t="s">
        <v>38</v>
      </c>
      <c r="CK23" s="5">
        <v>2</v>
      </c>
      <c r="CL23" s="5">
        <v>0</v>
      </c>
      <c r="CM23" s="6">
        <v>3</v>
      </c>
      <c r="CN23" s="38" t="s">
        <v>36</v>
      </c>
      <c r="CO23" s="32">
        <v>5</v>
      </c>
      <c r="CP23" s="26" t="s">
        <v>41</v>
      </c>
      <c r="CQ23" s="5">
        <v>3</v>
      </c>
      <c r="CR23" s="5">
        <v>0</v>
      </c>
      <c r="CS23" s="6">
        <v>3</v>
      </c>
      <c r="CT23" s="38" t="s">
        <v>36</v>
      </c>
      <c r="CU23" s="34">
        <v>7</v>
      </c>
      <c r="CV23" s="26" t="s">
        <v>38</v>
      </c>
      <c r="CW23" s="5">
        <v>2</v>
      </c>
      <c r="CX23" s="5">
        <v>3</v>
      </c>
      <c r="CY23" s="6">
        <v>0</v>
      </c>
      <c r="CZ23" s="38" t="s">
        <v>38</v>
      </c>
      <c r="DA23" s="33">
        <v>6</v>
      </c>
      <c r="DB23" s="26" t="s">
        <v>41</v>
      </c>
      <c r="DC23" s="5"/>
      <c r="DD23" s="5"/>
      <c r="DE23" s="6"/>
      <c r="DF23" s="38"/>
      <c r="DG23" s="60"/>
      <c r="DH23" s="46" t="s">
        <v>18</v>
      </c>
      <c r="DI23" s="41">
        <f t="shared" si="0"/>
        <v>19</v>
      </c>
      <c r="DJ23" s="45">
        <f t="shared" si="1"/>
        <v>14.988019023</v>
      </c>
      <c r="DK23" s="20">
        <f t="shared" si="2"/>
        <v>17</v>
      </c>
      <c r="DL23" s="47">
        <f t="shared" si="3"/>
        <v>3</v>
      </c>
      <c r="DM23" s="47">
        <f t="shared" si="4"/>
        <v>6</v>
      </c>
      <c r="DN23" s="47">
        <f t="shared" si="5"/>
        <v>8</v>
      </c>
      <c r="DO23" s="48">
        <f t="shared" si="6"/>
        <v>19</v>
      </c>
      <c r="DP23" s="48">
        <f t="shared" si="7"/>
        <v>31</v>
      </c>
      <c r="DQ23" s="48">
        <f t="shared" si="8"/>
        <v>-12</v>
      </c>
      <c r="DR23" s="46" t="s">
        <v>18</v>
      </c>
      <c r="DS23" s="26"/>
      <c r="DT23" s="34">
        <v>7</v>
      </c>
      <c r="DU23" s="51" t="s">
        <v>18</v>
      </c>
      <c r="DV23" s="51" t="s">
        <v>0</v>
      </c>
      <c r="DW23" s="53"/>
      <c r="DX23" s="53"/>
      <c r="DY23" s="56"/>
    </row>
    <row r="24" spans="1:129" ht="15.75">
      <c r="A24">
        <v>20</v>
      </c>
      <c r="B24" s="46" t="s">
        <v>19</v>
      </c>
      <c r="C24" s="32">
        <v>5</v>
      </c>
      <c r="D24" s="26" t="s">
        <v>38</v>
      </c>
      <c r="E24" s="2">
        <v>0</v>
      </c>
      <c r="F24" s="2">
        <v>0</v>
      </c>
      <c r="G24" s="3">
        <v>1</v>
      </c>
      <c r="H24" s="14" t="s">
        <v>37</v>
      </c>
      <c r="I24" s="33">
        <v>6</v>
      </c>
      <c r="J24" s="26" t="s">
        <v>38</v>
      </c>
      <c r="K24" s="2">
        <v>3</v>
      </c>
      <c r="L24" s="2">
        <v>3</v>
      </c>
      <c r="M24" s="3">
        <v>1</v>
      </c>
      <c r="N24" s="14" t="s">
        <v>37</v>
      </c>
      <c r="O24" s="36">
        <v>9</v>
      </c>
      <c r="P24" s="26" t="s">
        <v>41</v>
      </c>
      <c r="Q24" s="5">
        <v>0</v>
      </c>
      <c r="R24" s="5">
        <v>6</v>
      </c>
      <c r="S24" s="3">
        <v>0</v>
      </c>
      <c r="T24" s="14" t="s">
        <v>38</v>
      </c>
      <c r="U24" s="31">
        <v>4</v>
      </c>
      <c r="V24" s="26" t="s">
        <v>38</v>
      </c>
      <c r="W24" s="2">
        <v>0</v>
      </c>
      <c r="X24" s="2">
        <v>0</v>
      </c>
      <c r="Y24" s="3">
        <v>1</v>
      </c>
      <c r="Z24" s="14" t="s">
        <v>37</v>
      </c>
      <c r="AA24" s="30">
        <v>3</v>
      </c>
      <c r="AB24" s="26" t="s">
        <v>38</v>
      </c>
      <c r="AC24" s="2">
        <v>1</v>
      </c>
      <c r="AD24" s="2">
        <v>3</v>
      </c>
      <c r="AE24" s="3">
        <v>0</v>
      </c>
      <c r="AF24" s="14" t="s">
        <v>38</v>
      </c>
      <c r="AG24" s="34">
        <v>7</v>
      </c>
      <c r="AH24" s="26" t="s">
        <v>41</v>
      </c>
      <c r="AI24" s="5">
        <v>0</v>
      </c>
      <c r="AJ24" s="5">
        <v>1</v>
      </c>
      <c r="AK24" s="3">
        <v>0</v>
      </c>
      <c r="AL24" s="14" t="s">
        <v>38</v>
      </c>
      <c r="AM24" s="30">
        <v>3</v>
      </c>
      <c r="AN24" s="26" t="s">
        <v>38</v>
      </c>
      <c r="AO24" s="5">
        <v>0</v>
      </c>
      <c r="AP24" s="5">
        <v>1</v>
      </c>
      <c r="AQ24" s="3">
        <v>0</v>
      </c>
      <c r="AR24" s="14" t="s">
        <v>38</v>
      </c>
      <c r="AS24" s="31">
        <v>4</v>
      </c>
      <c r="AT24" s="26" t="s">
        <v>41</v>
      </c>
      <c r="AU24" s="5">
        <v>1</v>
      </c>
      <c r="AV24" s="5">
        <v>1</v>
      </c>
      <c r="AW24" s="3">
        <v>1</v>
      </c>
      <c r="AX24" s="14" t="s">
        <v>37</v>
      </c>
      <c r="AY24" s="33">
        <v>6</v>
      </c>
      <c r="AZ24" s="26" t="s">
        <v>38</v>
      </c>
      <c r="BA24" s="5">
        <v>0</v>
      </c>
      <c r="BB24" s="5">
        <v>1</v>
      </c>
      <c r="BC24" s="3">
        <v>0</v>
      </c>
      <c r="BD24" s="14" t="s">
        <v>38</v>
      </c>
      <c r="BE24" s="32">
        <v>5</v>
      </c>
      <c r="BF24" s="26" t="s">
        <v>41</v>
      </c>
      <c r="BG24" s="5">
        <v>0</v>
      </c>
      <c r="BH24" s="5">
        <v>3</v>
      </c>
      <c r="BI24" s="3">
        <v>0</v>
      </c>
      <c r="BJ24" s="14" t="s">
        <v>38</v>
      </c>
      <c r="BK24" s="36">
        <v>9</v>
      </c>
      <c r="BL24" s="26" t="s">
        <v>41</v>
      </c>
      <c r="BM24" s="5">
        <v>0</v>
      </c>
      <c r="BN24" s="5">
        <v>1</v>
      </c>
      <c r="BO24" s="3">
        <v>0</v>
      </c>
      <c r="BP24" s="14" t="s">
        <v>38</v>
      </c>
      <c r="BQ24" s="30">
        <v>3</v>
      </c>
      <c r="BR24" s="26" t="s">
        <v>38</v>
      </c>
      <c r="BS24" s="5">
        <v>0</v>
      </c>
      <c r="BT24" s="5">
        <v>1</v>
      </c>
      <c r="BU24" s="3">
        <v>0</v>
      </c>
      <c r="BV24" s="14" t="s">
        <v>38</v>
      </c>
      <c r="BW24" s="32">
        <v>5</v>
      </c>
      <c r="BX24" s="26" t="s">
        <v>41</v>
      </c>
      <c r="BY24" s="5">
        <v>1</v>
      </c>
      <c r="BZ24" s="5">
        <v>4</v>
      </c>
      <c r="CA24" s="3">
        <v>0</v>
      </c>
      <c r="CB24" s="14" t="s">
        <v>38</v>
      </c>
      <c r="CC24" s="31">
        <v>4</v>
      </c>
      <c r="CD24" s="26" t="s">
        <v>38</v>
      </c>
      <c r="CE24" s="5">
        <v>1</v>
      </c>
      <c r="CF24" s="5">
        <v>1</v>
      </c>
      <c r="CG24" s="3">
        <v>1</v>
      </c>
      <c r="CH24" s="14" t="s">
        <v>37</v>
      </c>
      <c r="CI24" s="28">
        <v>2</v>
      </c>
      <c r="CJ24" s="26" t="s">
        <v>41</v>
      </c>
      <c r="CK24" s="5">
        <v>1</v>
      </c>
      <c r="CL24" s="5">
        <v>4</v>
      </c>
      <c r="CM24" s="3">
        <v>0</v>
      </c>
      <c r="CN24" s="38" t="s">
        <v>38</v>
      </c>
      <c r="CO24" s="32">
        <v>5</v>
      </c>
      <c r="CP24" s="26" t="s">
        <v>38</v>
      </c>
      <c r="CQ24" s="5">
        <v>0</v>
      </c>
      <c r="CR24" s="5">
        <v>3</v>
      </c>
      <c r="CS24" s="3">
        <v>0</v>
      </c>
      <c r="CT24" s="38" t="s">
        <v>38</v>
      </c>
      <c r="CU24" s="33">
        <v>6</v>
      </c>
      <c r="CV24" s="26" t="s">
        <v>41</v>
      </c>
      <c r="CW24" s="5">
        <v>1</v>
      </c>
      <c r="CX24" s="5">
        <v>1</v>
      </c>
      <c r="CY24" s="3">
        <v>1</v>
      </c>
      <c r="CZ24" s="38" t="s">
        <v>37</v>
      </c>
      <c r="DA24" s="31">
        <v>4</v>
      </c>
      <c r="DB24" s="26" t="s">
        <v>38</v>
      </c>
      <c r="DC24" s="5"/>
      <c r="DD24" s="5"/>
      <c r="DE24" s="3"/>
      <c r="DF24" s="38"/>
      <c r="DG24" s="60"/>
      <c r="DH24" s="46" t="s">
        <v>19</v>
      </c>
      <c r="DI24" s="41">
        <f t="shared" si="0"/>
        <v>20</v>
      </c>
      <c r="DJ24" s="45">
        <f t="shared" si="1"/>
        <v>5.9750090240000002</v>
      </c>
      <c r="DK24" s="20">
        <f t="shared" si="2"/>
        <v>17</v>
      </c>
      <c r="DL24" s="47">
        <f t="shared" si="3"/>
        <v>0</v>
      </c>
      <c r="DM24" s="47">
        <f t="shared" si="4"/>
        <v>6</v>
      </c>
      <c r="DN24" s="47">
        <f t="shared" si="5"/>
        <v>11</v>
      </c>
      <c r="DO24" s="48">
        <f t="shared" si="6"/>
        <v>9</v>
      </c>
      <c r="DP24" s="48">
        <f t="shared" ref="DP24" si="9">F24+L24+R24+X24+AD24+AJ24+AP24+AV24+BB24+BH24+BN24+BT24+BZ24+CF24+CL24+CR24+CX24+DD24</f>
        <v>34</v>
      </c>
      <c r="DQ24" s="48">
        <f t="shared" si="8"/>
        <v>-25</v>
      </c>
      <c r="DR24" s="46" t="s">
        <v>19</v>
      </c>
      <c r="DS24" s="26"/>
      <c r="DT24" s="35">
        <v>8</v>
      </c>
      <c r="DU24" s="51" t="s">
        <v>6</v>
      </c>
      <c r="DV24" s="51" t="s">
        <v>5</v>
      </c>
      <c r="DW24" s="53"/>
      <c r="DX24" s="53"/>
      <c r="DY24" s="56">
        <v>42358</v>
      </c>
    </row>
    <row r="25" spans="1:129" ht="15.75">
      <c r="C25" s="7"/>
      <c r="D25" s="8"/>
      <c r="E25" s="8">
        <f>SUM(E5:E24)</f>
        <v>17</v>
      </c>
      <c r="F25" s="8">
        <f>SUM(F5:F24)</f>
        <v>17</v>
      </c>
      <c r="G25" s="9">
        <f>SUM(G5:G24)</f>
        <v>28</v>
      </c>
      <c r="H25" s="13"/>
      <c r="I25" s="7"/>
      <c r="J25" s="8"/>
      <c r="K25" s="8">
        <f>SUM(K5:K24)</f>
        <v>16</v>
      </c>
      <c r="L25" s="8">
        <f>SUM(L5:L24)</f>
        <v>16</v>
      </c>
      <c r="M25" s="9">
        <f>SUM(M5:M24)</f>
        <v>25</v>
      </c>
      <c r="N25" s="8"/>
      <c r="O25" s="7"/>
      <c r="P25" s="8"/>
      <c r="Q25" s="8">
        <f>SUM(Q5:Q24)</f>
        <v>22</v>
      </c>
      <c r="R25" s="8">
        <f>SUM(R5:R24)</f>
        <v>22</v>
      </c>
      <c r="S25" s="9">
        <f>SUM(S5:S24)</f>
        <v>28</v>
      </c>
      <c r="T25" s="8"/>
      <c r="U25" s="7"/>
      <c r="V25" s="8"/>
      <c r="W25" s="8">
        <f>SUM(W5:W24)</f>
        <v>26</v>
      </c>
      <c r="X25" s="8">
        <f>SUM(X5:X24)</f>
        <v>26</v>
      </c>
      <c r="Y25" s="9">
        <f>SUM(Y5:Y24)</f>
        <v>28</v>
      </c>
      <c r="Z25" s="8"/>
      <c r="AA25" s="7"/>
      <c r="AB25" s="8"/>
      <c r="AC25" s="8">
        <f>SUM(AC5:AC24)</f>
        <v>28</v>
      </c>
      <c r="AD25" s="8">
        <f>SUM(AD5:AD24)</f>
        <v>28</v>
      </c>
      <c r="AE25" s="9">
        <f>SUM(AE5:AE24)</f>
        <v>27</v>
      </c>
      <c r="AF25" s="8"/>
      <c r="AG25" s="7"/>
      <c r="AH25" s="8"/>
      <c r="AI25" s="8">
        <f>SUM(AI5:AI24)</f>
        <v>26</v>
      </c>
      <c r="AJ25" s="8">
        <f>SUM(AJ5:AJ24)</f>
        <v>26</v>
      </c>
      <c r="AK25" s="9">
        <f>SUM(AK5:AK24)</f>
        <v>26</v>
      </c>
      <c r="AL25" s="8"/>
      <c r="AM25" s="7"/>
      <c r="AN25" s="8"/>
      <c r="AO25" s="8">
        <f>SUM(AO5:AO24)</f>
        <v>25</v>
      </c>
      <c r="AP25" s="8">
        <f>SUM(AP5:AP24)</f>
        <v>25</v>
      </c>
      <c r="AQ25" s="9">
        <f>SUM(AQ5:AQ24)</f>
        <v>27</v>
      </c>
      <c r="AR25" s="8"/>
      <c r="AS25" s="7"/>
      <c r="AT25" s="8"/>
      <c r="AU25" s="8">
        <f>SUM(AU5:AU24)</f>
        <v>34</v>
      </c>
      <c r="AV25" s="8">
        <f>SUM(AV5:AV24)</f>
        <v>34</v>
      </c>
      <c r="AW25" s="9">
        <f>SUM(AW5:AW24)</f>
        <v>28</v>
      </c>
      <c r="AX25" s="8"/>
      <c r="AY25" s="7"/>
      <c r="AZ25" s="8"/>
      <c r="BA25" s="8">
        <f>SUM(BA5:BA24)</f>
        <v>23</v>
      </c>
      <c r="BB25" s="8">
        <f>SUM(BB5:BB24)</f>
        <v>23</v>
      </c>
      <c r="BC25" s="9">
        <f>SUM(BC5:BC24)</f>
        <v>28</v>
      </c>
      <c r="BD25" s="8"/>
      <c r="BE25" s="7"/>
      <c r="BF25" s="8"/>
      <c r="BG25" s="8">
        <f>SUM(BG5:BG24)</f>
        <v>23</v>
      </c>
      <c r="BH25" s="8">
        <f>SUM(BH5:BH24)</f>
        <v>23</v>
      </c>
      <c r="BI25" s="9">
        <f>SUM(BI5:BI24)</f>
        <v>26</v>
      </c>
      <c r="BJ25" s="8"/>
      <c r="BK25" s="7"/>
      <c r="BL25" s="8"/>
      <c r="BM25" s="8">
        <f>SUM(BM5:BM24)</f>
        <v>23</v>
      </c>
      <c r="BN25" s="8">
        <f>SUM(BN5:BN24)</f>
        <v>23</v>
      </c>
      <c r="BO25" s="9">
        <f>SUM(BO5:BO24)</f>
        <v>28</v>
      </c>
      <c r="BP25" s="8"/>
      <c r="BQ25" s="7"/>
      <c r="BR25" s="8"/>
      <c r="BS25" s="8">
        <f>SUM(BS5:BS24)</f>
        <v>16</v>
      </c>
      <c r="BT25" s="8">
        <f>SUM(BT5:BT24)</f>
        <v>16</v>
      </c>
      <c r="BU25" s="9">
        <f>SUM(BU5:BU24)</f>
        <v>27</v>
      </c>
      <c r="BV25" s="8"/>
      <c r="BW25" s="7"/>
      <c r="BX25" s="8"/>
      <c r="BY25" s="8">
        <f>SUM(BY5:BY24)</f>
        <v>31</v>
      </c>
      <c r="BZ25" s="8">
        <f>SUM(BZ5:BZ24)</f>
        <v>31</v>
      </c>
      <c r="CA25" s="9">
        <f>SUM(CA5:CA24)</f>
        <v>29</v>
      </c>
      <c r="CB25" s="8"/>
      <c r="CC25" s="7"/>
      <c r="CD25" s="8"/>
      <c r="CE25" s="8">
        <f>SUM(CE5:CE24)</f>
        <v>24</v>
      </c>
      <c r="CF25" s="8">
        <f>SUM(CF5:CF24)</f>
        <v>24</v>
      </c>
      <c r="CG25" s="9">
        <f>SUM(CG5:CG24)</f>
        <v>27</v>
      </c>
      <c r="CH25" s="8"/>
      <c r="CI25" s="7"/>
      <c r="CJ25" s="8"/>
      <c r="CK25" s="8">
        <f>SUM(CK5:CK24)</f>
        <v>35</v>
      </c>
      <c r="CL25" s="8">
        <f>SUM(CL5:CL24)</f>
        <v>35</v>
      </c>
      <c r="CM25" s="9">
        <f>SUM(CM5:CM24)</f>
        <v>26</v>
      </c>
      <c r="CN25" s="39"/>
      <c r="CO25" s="7"/>
      <c r="CP25" s="8"/>
      <c r="CQ25" s="8">
        <f>SUM(CQ5:CQ24)</f>
        <v>13</v>
      </c>
      <c r="CR25" s="8">
        <f>SUM(CR5:CR24)</f>
        <v>13</v>
      </c>
      <c r="CS25" s="9">
        <f>SUM(CS5:CS24)</f>
        <v>26</v>
      </c>
      <c r="CT25" s="39"/>
      <c r="CU25" s="7"/>
      <c r="CV25" s="8"/>
      <c r="CW25" s="8">
        <f>SUM(CW5:CW24)</f>
        <v>27</v>
      </c>
      <c r="CX25" s="8">
        <f>SUM(CX5:CX24)</f>
        <v>27</v>
      </c>
      <c r="CY25" s="9">
        <f>SUM(CY5:CY24)</f>
        <v>26</v>
      </c>
      <c r="CZ25" s="39"/>
      <c r="DA25" s="7"/>
      <c r="DB25" s="8"/>
      <c r="DC25" s="8">
        <f>SUM(DC5:DC24)</f>
        <v>0</v>
      </c>
      <c r="DD25" s="8">
        <f>SUM(DD5:DD24)</f>
        <v>0</v>
      </c>
      <c r="DE25" s="9">
        <f>SUM(DE5:DE24)</f>
        <v>0</v>
      </c>
      <c r="DF25" s="39"/>
      <c r="DG25" s="4"/>
      <c r="DH25" s="2"/>
      <c r="DI25" s="2"/>
      <c r="DJ25" s="21">
        <f>SUM(DJ5:DJ24)</f>
        <v>460.00040928999999</v>
      </c>
      <c r="DK25" s="2"/>
      <c r="DL25" s="44">
        <f>SUM(DL5:DL24)</f>
        <v>120</v>
      </c>
      <c r="DM25" s="44">
        <f>SUM(DM5:DM24)</f>
        <v>100</v>
      </c>
      <c r="DN25" s="44">
        <f>SUM(DN5:DN24)</f>
        <v>120</v>
      </c>
      <c r="DO25">
        <f>SUM(DO5:DO24)</f>
        <v>409</v>
      </c>
      <c r="DP25">
        <f>SUM(DP5:DP24)</f>
        <v>409</v>
      </c>
      <c r="DS25" s="12"/>
      <c r="DT25" s="36">
        <v>9</v>
      </c>
      <c r="DU25" s="51" t="s">
        <v>45</v>
      </c>
      <c r="DV25" s="51" t="s">
        <v>3</v>
      </c>
      <c r="DW25" s="53"/>
      <c r="DX25" s="53"/>
    </row>
    <row r="26" spans="1:129" ht="15.75">
      <c r="DG26" s="1"/>
      <c r="DP26" s="57"/>
      <c r="DT26" s="27">
        <v>10</v>
      </c>
      <c r="DU26" s="51" t="s">
        <v>12</v>
      </c>
      <c r="DV26" s="51" t="s">
        <v>14</v>
      </c>
      <c r="DW26" s="53"/>
      <c r="DX26" s="53"/>
    </row>
    <row r="27" spans="1:129" ht="15.75">
      <c r="C27" s="19">
        <f>COUNTIF(D5:D24,D2)</f>
        <v>10</v>
      </c>
      <c r="D27" s="26" t="s">
        <v>38</v>
      </c>
      <c r="E27" s="17" t="s">
        <v>36</v>
      </c>
      <c r="F27" s="17"/>
      <c r="G27" s="18">
        <f>H27*3</f>
        <v>24</v>
      </c>
      <c r="H27" s="19">
        <f>COUNTIF(H5:H24,E27)</f>
        <v>8</v>
      </c>
      <c r="I27" s="19">
        <f>COUNTIF(J5:J24,J2)</f>
        <v>10</v>
      </c>
      <c r="J27" s="26" t="s">
        <v>38</v>
      </c>
      <c r="K27" s="17" t="s">
        <v>36</v>
      </c>
      <c r="L27" s="18"/>
      <c r="M27" s="18">
        <f>N27*3</f>
        <v>15</v>
      </c>
      <c r="N27" s="19">
        <f>COUNTIF(N5:N24,K27)</f>
        <v>5</v>
      </c>
      <c r="O27" s="19">
        <f>COUNTIF(P5:P24,P2)</f>
        <v>10</v>
      </c>
      <c r="P27" s="26" t="s">
        <v>38</v>
      </c>
      <c r="Q27" s="17" t="s">
        <v>36</v>
      </c>
      <c r="R27" s="18"/>
      <c r="S27" s="18">
        <f>T27*3</f>
        <v>24</v>
      </c>
      <c r="T27" s="19">
        <f>COUNTIF(T5:T24,Q27)</f>
        <v>8</v>
      </c>
      <c r="U27" s="19">
        <f>COUNTIF(V5:V24,V2)</f>
        <v>10</v>
      </c>
      <c r="V27" s="26" t="s">
        <v>38</v>
      </c>
      <c r="W27" s="17" t="s">
        <v>36</v>
      </c>
      <c r="X27" s="18"/>
      <c r="Y27" s="18">
        <f>Z27*3</f>
        <v>24</v>
      </c>
      <c r="Z27" s="19">
        <f>COUNTIF(Z5:Z24,W27)</f>
        <v>8</v>
      </c>
      <c r="AA27" s="19">
        <f>COUNTIF(AB5:AB24,AB2)</f>
        <v>10</v>
      </c>
      <c r="AB27" s="26" t="s">
        <v>38</v>
      </c>
      <c r="AC27" s="17" t="s">
        <v>36</v>
      </c>
      <c r="AD27" s="18"/>
      <c r="AE27" s="18">
        <f>AF27*3</f>
        <v>21</v>
      </c>
      <c r="AF27" s="19">
        <f>COUNTIF(AF5:AF24,AC27)</f>
        <v>7</v>
      </c>
      <c r="AG27" s="19">
        <f>COUNTIF(AH5:AH24,AH2)</f>
        <v>10</v>
      </c>
      <c r="AH27" s="26" t="s">
        <v>38</v>
      </c>
      <c r="AI27" s="17" t="s">
        <v>36</v>
      </c>
      <c r="AJ27" s="18"/>
      <c r="AK27" s="18">
        <f>AL27*3</f>
        <v>18</v>
      </c>
      <c r="AL27" s="19">
        <f>COUNTIF(AL5:AL24,AI27)</f>
        <v>6</v>
      </c>
      <c r="AM27" s="19">
        <f>COUNTIF(AN5:AN24,AN2)</f>
        <v>10</v>
      </c>
      <c r="AN27" s="26" t="s">
        <v>38</v>
      </c>
      <c r="AO27" s="17" t="s">
        <v>36</v>
      </c>
      <c r="AP27" s="18"/>
      <c r="AQ27" s="18">
        <f>AR27*3</f>
        <v>21</v>
      </c>
      <c r="AR27" s="19">
        <f>COUNTIF(AR5:AR24,AO27)</f>
        <v>7</v>
      </c>
      <c r="AS27" s="19">
        <f>COUNTIF(AT5:AT24,AT2)</f>
        <v>10</v>
      </c>
      <c r="AT27" s="26" t="s">
        <v>38</v>
      </c>
      <c r="AU27" s="17" t="s">
        <v>36</v>
      </c>
      <c r="AV27" s="18"/>
      <c r="AW27" s="18">
        <f>AX27*3</f>
        <v>24</v>
      </c>
      <c r="AX27" s="19">
        <f>COUNTIF(AX5:AX24,AU27)</f>
        <v>8</v>
      </c>
      <c r="AY27" s="19">
        <f>COUNTIF(AZ5:AZ24,AZ2)</f>
        <v>10</v>
      </c>
      <c r="AZ27" s="26" t="s">
        <v>38</v>
      </c>
      <c r="BA27" s="17" t="s">
        <v>36</v>
      </c>
      <c r="BB27" s="18"/>
      <c r="BC27" s="18">
        <f>BD27*3</f>
        <v>24</v>
      </c>
      <c r="BD27" s="19">
        <f>COUNTIF(BD5:BD24,BA27)</f>
        <v>8</v>
      </c>
      <c r="BE27" s="19">
        <f>COUNTIF(BF5:BF24,BF2)</f>
        <v>10</v>
      </c>
      <c r="BF27" s="26" t="s">
        <v>38</v>
      </c>
      <c r="BG27" s="17" t="s">
        <v>36</v>
      </c>
      <c r="BH27" s="18"/>
      <c r="BI27" s="18">
        <f>BJ27*3</f>
        <v>18</v>
      </c>
      <c r="BJ27" s="19">
        <f>COUNTIF(BJ5:BJ24,BG27)</f>
        <v>6</v>
      </c>
      <c r="BK27" s="19">
        <f>COUNTIF(BL5:BL24,BL2)</f>
        <v>10</v>
      </c>
      <c r="BL27" s="26" t="s">
        <v>38</v>
      </c>
      <c r="BM27" s="17" t="s">
        <v>36</v>
      </c>
      <c r="BN27" s="18"/>
      <c r="BO27" s="18">
        <f>BP27*3</f>
        <v>24</v>
      </c>
      <c r="BP27" s="19">
        <f>COUNTIF(BP5:BP24,BM27)</f>
        <v>8</v>
      </c>
      <c r="BQ27" s="19">
        <f>COUNTIF(BR5:BR24,BR2)</f>
        <v>10</v>
      </c>
      <c r="BR27" s="26" t="s">
        <v>38</v>
      </c>
      <c r="BS27" s="17" t="s">
        <v>36</v>
      </c>
      <c r="BT27" s="18"/>
      <c r="BU27" s="18">
        <f>BV27*3</f>
        <v>21</v>
      </c>
      <c r="BV27" s="19">
        <f>COUNTIF(BV5:BV24,BS27)</f>
        <v>7</v>
      </c>
      <c r="BW27" s="19">
        <f>COUNTIF(BX5:BX24,BX2)</f>
        <v>10</v>
      </c>
      <c r="BX27" s="26" t="s">
        <v>38</v>
      </c>
      <c r="BY27" s="17" t="s">
        <v>36</v>
      </c>
      <c r="BZ27" s="18"/>
      <c r="CA27" s="18">
        <f>CB27*3</f>
        <v>27</v>
      </c>
      <c r="CB27" s="19">
        <f>COUNTIF(CB5:CB24,BY27)</f>
        <v>9</v>
      </c>
      <c r="CC27" s="19">
        <f>COUNTIF(CD5:CD24,CD2)</f>
        <v>10</v>
      </c>
      <c r="CD27" s="26" t="s">
        <v>38</v>
      </c>
      <c r="CE27" s="17" t="s">
        <v>36</v>
      </c>
      <c r="CF27" s="18"/>
      <c r="CG27" s="18">
        <f>CH27*3</f>
        <v>21</v>
      </c>
      <c r="CH27" s="19">
        <f>COUNTIF(CH5:CH24,CE27)</f>
        <v>7</v>
      </c>
      <c r="CI27" s="19">
        <f>COUNTIF(CJ5:CJ24,CJ2)</f>
        <v>10</v>
      </c>
      <c r="CJ27" s="26" t="s">
        <v>38</v>
      </c>
      <c r="CK27" s="17" t="s">
        <v>36</v>
      </c>
      <c r="CL27" s="18"/>
      <c r="CM27" s="18">
        <f>CN27*3</f>
        <v>18</v>
      </c>
      <c r="CN27" s="19">
        <f>COUNTIF(CN5:CN24,CK27)</f>
        <v>6</v>
      </c>
      <c r="CO27" s="19">
        <f>COUNTIF(CP5:CP24,CP2)</f>
        <v>10</v>
      </c>
      <c r="CP27" s="26" t="s">
        <v>38</v>
      </c>
      <c r="CQ27" s="17" t="s">
        <v>36</v>
      </c>
      <c r="CR27" s="18"/>
      <c r="CS27" s="18">
        <f>CT27*3</f>
        <v>18</v>
      </c>
      <c r="CT27" s="19">
        <f>COUNTIF(CT5:CT24,CQ27)</f>
        <v>6</v>
      </c>
      <c r="CU27" s="19">
        <f>COUNTIF(CV5:CV24,CV2)</f>
        <v>10</v>
      </c>
      <c r="CV27" s="26" t="s">
        <v>38</v>
      </c>
      <c r="CW27" s="17" t="s">
        <v>36</v>
      </c>
      <c r="CX27" s="18"/>
      <c r="CY27" s="18">
        <f>CZ27*3</f>
        <v>18</v>
      </c>
      <c r="CZ27" s="19">
        <f>COUNTIF(CZ5:CZ24,CW27)</f>
        <v>6</v>
      </c>
      <c r="DA27" s="19">
        <f>COUNTIF(DB5:DB24,DB2)</f>
        <v>10</v>
      </c>
      <c r="DB27" s="26" t="s">
        <v>38</v>
      </c>
      <c r="DC27" s="17" t="s">
        <v>36</v>
      </c>
      <c r="DD27" s="18"/>
      <c r="DE27" s="18">
        <f>DF27*3</f>
        <v>0</v>
      </c>
      <c r="DF27" s="19">
        <f>COUNTIF(DF5:DF24,DC27)</f>
        <v>0</v>
      </c>
      <c r="DH27" s="66" t="s">
        <v>60</v>
      </c>
      <c r="DI27" s="66"/>
      <c r="DJ27" s="66"/>
      <c r="DK27" s="67"/>
      <c r="DL27" s="67"/>
      <c r="DM27" s="67"/>
      <c r="DN27" s="67"/>
      <c r="DO27" s="66"/>
      <c r="DP27" s="68">
        <f>DO25/DK3</f>
        <v>24.058823529411764</v>
      </c>
      <c r="DT27" s="42"/>
      <c r="DU27" t="s">
        <v>58</v>
      </c>
      <c r="DY27" s="50"/>
    </row>
    <row r="28" spans="1:129" ht="15.75">
      <c r="C28" s="19">
        <f>COUNTIF(D5:D24,D3)</f>
        <v>10</v>
      </c>
      <c r="D28" s="26" t="s">
        <v>41</v>
      </c>
      <c r="E28" s="17" t="s">
        <v>37</v>
      </c>
      <c r="F28" s="17"/>
      <c r="G28" s="18">
        <f>H28*1</f>
        <v>4</v>
      </c>
      <c r="H28" s="19">
        <f>COUNTIF(H5:H24,E28)</f>
        <v>4</v>
      </c>
      <c r="I28" s="19">
        <f>COUNTIF(J5:J24,J3)</f>
        <v>10</v>
      </c>
      <c r="J28" s="26" t="s">
        <v>41</v>
      </c>
      <c r="K28" s="17" t="s">
        <v>37</v>
      </c>
      <c r="L28" s="18"/>
      <c r="M28" s="18">
        <f>N28*1</f>
        <v>10</v>
      </c>
      <c r="N28" s="19">
        <f>COUNTIF(N5:N24,K28)</f>
        <v>10</v>
      </c>
      <c r="O28" s="19">
        <f>COUNTIF(P5:P24,P3)</f>
        <v>10</v>
      </c>
      <c r="P28" s="26" t="s">
        <v>41</v>
      </c>
      <c r="Q28" s="17" t="s">
        <v>37</v>
      </c>
      <c r="R28" s="18"/>
      <c r="S28" s="18">
        <f>T28*1</f>
        <v>4</v>
      </c>
      <c r="T28" s="19">
        <f>COUNTIF(T5:T24,Q28)</f>
        <v>4</v>
      </c>
      <c r="U28" s="19">
        <f>COUNTIF(V5:V24,V3)</f>
        <v>10</v>
      </c>
      <c r="V28" s="26" t="s">
        <v>41</v>
      </c>
      <c r="W28" s="17" t="s">
        <v>37</v>
      </c>
      <c r="X28" s="18"/>
      <c r="Y28" s="18">
        <f>Z28*1</f>
        <v>4</v>
      </c>
      <c r="Z28" s="19">
        <f>COUNTIF(Z5:Z24,W28)</f>
        <v>4</v>
      </c>
      <c r="AA28" s="19">
        <f>COUNTIF(AB5:AB24,AB3)</f>
        <v>10</v>
      </c>
      <c r="AB28" s="26" t="s">
        <v>41</v>
      </c>
      <c r="AC28" s="17" t="s">
        <v>37</v>
      </c>
      <c r="AD28" s="18"/>
      <c r="AE28" s="18">
        <f>AF28*1</f>
        <v>6</v>
      </c>
      <c r="AF28" s="19">
        <f>COUNTIF(AF5:AF24,AC28)</f>
        <v>6</v>
      </c>
      <c r="AG28" s="19">
        <f>COUNTIF(AH5:AH24,AH3)</f>
        <v>10</v>
      </c>
      <c r="AH28" s="26" t="s">
        <v>41</v>
      </c>
      <c r="AI28" s="17" t="s">
        <v>37</v>
      </c>
      <c r="AJ28" s="18"/>
      <c r="AK28" s="18">
        <f>AL28*1</f>
        <v>8</v>
      </c>
      <c r="AL28" s="19">
        <f>COUNTIF(AL5:AL24,AI28)</f>
        <v>8</v>
      </c>
      <c r="AM28" s="19">
        <f>COUNTIF(AN5:AN24,AN3)</f>
        <v>10</v>
      </c>
      <c r="AN28" s="26" t="s">
        <v>41</v>
      </c>
      <c r="AO28" s="17" t="s">
        <v>37</v>
      </c>
      <c r="AP28" s="18"/>
      <c r="AQ28" s="18">
        <f>AR28*1</f>
        <v>6</v>
      </c>
      <c r="AR28" s="19">
        <f>COUNTIF(AR5:AR24,AO28)</f>
        <v>6</v>
      </c>
      <c r="AS28" s="19">
        <f>COUNTIF(AT5:AT24,AT3)</f>
        <v>10</v>
      </c>
      <c r="AT28" s="26" t="s">
        <v>41</v>
      </c>
      <c r="AU28" s="17" t="s">
        <v>37</v>
      </c>
      <c r="AV28" s="18"/>
      <c r="AW28" s="18">
        <f>AX28*1</f>
        <v>4</v>
      </c>
      <c r="AX28" s="19">
        <f>COUNTIF(AX5:AX24,AU28)</f>
        <v>4</v>
      </c>
      <c r="AY28" s="19">
        <f>COUNTIF(AZ5:AZ24,AZ3)</f>
        <v>10</v>
      </c>
      <c r="AZ28" s="26" t="s">
        <v>41</v>
      </c>
      <c r="BA28" s="17" t="s">
        <v>37</v>
      </c>
      <c r="BB28" s="18"/>
      <c r="BC28" s="18">
        <f>BD28*1</f>
        <v>4</v>
      </c>
      <c r="BD28" s="19">
        <f>COUNTIF(BD5:BD24,BA28)</f>
        <v>4</v>
      </c>
      <c r="BE28" s="19">
        <f>COUNTIF(BF5:BF24,BF3)</f>
        <v>10</v>
      </c>
      <c r="BF28" s="26" t="s">
        <v>41</v>
      </c>
      <c r="BG28" s="17" t="s">
        <v>37</v>
      </c>
      <c r="BH28" s="18"/>
      <c r="BI28" s="18">
        <f>BJ28*1</f>
        <v>8</v>
      </c>
      <c r="BJ28" s="19">
        <f>COUNTIF(BJ5:BJ24,BG28)</f>
        <v>8</v>
      </c>
      <c r="BK28" s="19">
        <f>COUNTIF(BL5:BL24,BL3)</f>
        <v>10</v>
      </c>
      <c r="BL28" s="26" t="s">
        <v>41</v>
      </c>
      <c r="BM28" s="17" t="s">
        <v>37</v>
      </c>
      <c r="BN28" s="18"/>
      <c r="BO28" s="18">
        <f>BP28*1</f>
        <v>4</v>
      </c>
      <c r="BP28" s="19">
        <f>COUNTIF(BP5:BP24,BM28)</f>
        <v>4</v>
      </c>
      <c r="BQ28" s="19">
        <f>COUNTIF(BR5:BR24,BR3)</f>
        <v>10</v>
      </c>
      <c r="BR28" s="26" t="s">
        <v>41</v>
      </c>
      <c r="BS28" s="17" t="s">
        <v>37</v>
      </c>
      <c r="BT28" s="18"/>
      <c r="BU28" s="18">
        <f>BV28*1</f>
        <v>6</v>
      </c>
      <c r="BV28" s="19">
        <f>COUNTIF(BV5:BV24,BS28)</f>
        <v>6</v>
      </c>
      <c r="BW28" s="19">
        <f>COUNTIF(BX5:BX24,BX3)</f>
        <v>10</v>
      </c>
      <c r="BX28" s="26" t="s">
        <v>41</v>
      </c>
      <c r="BY28" s="17" t="s">
        <v>37</v>
      </c>
      <c r="BZ28" s="18"/>
      <c r="CA28" s="18">
        <f>CB28*1</f>
        <v>2</v>
      </c>
      <c r="CB28" s="19">
        <f>COUNTIF(CB5:CB24,BY28)</f>
        <v>2</v>
      </c>
      <c r="CC28" s="19">
        <f>COUNTIF(CD5:CD24,CD3)</f>
        <v>10</v>
      </c>
      <c r="CD28" s="26" t="s">
        <v>41</v>
      </c>
      <c r="CE28" s="17" t="s">
        <v>37</v>
      </c>
      <c r="CF28" s="18"/>
      <c r="CG28" s="18">
        <f>CH28*1</f>
        <v>6</v>
      </c>
      <c r="CH28" s="19">
        <f>COUNTIF(CH5:CH24,CE28)</f>
        <v>6</v>
      </c>
      <c r="CI28" s="19">
        <f>COUNTIF(CJ5:CJ24,CJ3)</f>
        <v>10</v>
      </c>
      <c r="CJ28" s="26" t="s">
        <v>41</v>
      </c>
      <c r="CK28" s="17" t="s">
        <v>37</v>
      </c>
      <c r="CL28" s="18"/>
      <c r="CM28" s="18">
        <f>CN28*1</f>
        <v>8</v>
      </c>
      <c r="CN28" s="19">
        <f>COUNTIF(CN5:CN24,CK28)</f>
        <v>8</v>
      </c>
      <c r="CO28" s="19">
        <f>COUNTIF(CP5:CP24,CP3)</f>
        <v>10</v>
      </c>
      <c r="CP28" s="26" t="s">
        <v>41</v>
      </c>
      <c r="CQ28" s="17" t="s">
        <v>37</v>
      </c>
      <c r="CR28" s="18"/>
      <c r="CS28" s="18">
        <f>CT28*1</f>
        <v>8</v>
      </c>
      <c r="CT28" s="19">
        <f>COUNTIF(CT5:CT24,CQ28)</f>
        <v>8</v>
      </c>
      <c r="CU28" s="19">
        <f>COUNTIF(CV5:CV24,CV3)</f>
        <v>10</v>
      </c>
      <c r="CV28" s="26" t="s">
        <v>41</v>
      </c>
      <c r="CW28" s="17" t="s">
        <v>37</v>
      </c>
      <c r="CX28" s="18"/>
      <c r="CY28" s="18">
        <f>CZ28*1</f>
        <v>8</v>
      </c>
      <c r="CZ28" s="19">
        <f>COUNTIF(CZ5:CZ24,CW28)</f>
        <v>8</v>
      </c>
      <c r="DA28" s="19">
        <f>COUNTIF(DB5:DB24,DB3)</f>
        <v>10</v>
      </c>
      <c r="DB28" s="26" t="s">
        <v>41</v>
      </c>
      <c r="DC28" s="17" t="s">
        <v>37</v>
      </c>
      <c r="DD28" s="18"/>
      <c r="DE28" s="18">
        <f>DF28*1</f>
        <v>0</v>
      </c>
      <c r="DF28" s="19">
        <f>COUNTIF(DF5:DF24,DC28)</f>
        <v>0</v>
      </c>
      <c r="DK28" s="50"/>
      <c r="DL28" s="50"/>
      <c r="DM28" s="50"/>
      <c r="DN28" s="50"/>
      <c r="DO28" s="66" t="s">
        <v>61</v>
      </c>
      <c r="DP28" s="66">
        <f>DK3</f>
        <v>17</v>
      </c>
      <c r="DQ28" s="66" t="s">
        <v>62</v>
      </c>
      <c r="DR28" s="66"/>
      <c r="DU28" s="10" t="s">
        <v>59</v>
      </c>
    </row>
    <row r="29" spans="1:129" ht="16.5" thickBot="1">
      <c r="E29" s="17" t="s">
        <v>38</v>
      </c>
      <c r="F29" s="17"/>
      <c r="G29" s="18">
        <f>SUM(G27:G28)</f>
        <v>28</v>
      </c>
      <c r="H29" s="19">
        <f>COUNTIF(H5:H24,E29)</f>
        <v>8</v>
      </c>
      <c r="K29" s="17" t="s">
        <v>38</v>
      </c>
      <c r="L29" s="18"/>
      <c r="M29" s="18">
        <f>SUM(M27:M28)</f>
        <v>25</v>
      </c>
      <c r="N29" s="19">
        <f>COUNTIF(N5:N24,K29)</f>
        <v>5</v>
      </c>
      <c r="Q29" s="17" t="s">
        <v>38</v>
      </c>
      <c r="R29" s="18"/>
      <c r="S29" s="18">
        <f>SUM(S27:S28)</f>
        <v>28</v>
      </c>
      <c r="T29" s="19">
        <f>COUNTIF(T5:T24,Q29)</f>
        <v>8</v>
      </c>
      <c r="W29" s="17" t="s">
        <v>38</v>
      </c>
      <c r="X29" s="18"/>
      <c r="Y29" s="18">
        <f>SUM(Y27:Y28)</f>
        <v>28</v>
      </c>
      <c r="Z29" s="19">
        <f>COUNTIF(Z5:Z24,W29)</f>
        <v>8</v>
      </c>
      <c r="AC29" s="17" t="s">
        <v>38</v>
      </c>
      <c r="AD29" s="18"/>
      <c r="AE29" s="18">
        <f>SUM(AE27:AE28)</f>
        <v>27</v>
      </c>
      <c r="AF29" s="19">
        <f>COUNTIF(AF5:AF24,AC29)</f>
        <v>7</v>
      </c>
      <c r="AI29" s="17" t="s">
        <v>38</v>
      </c>
      <c r="AJ29" s="18"/>
      <c r="AK29" s="18">
        <f>SUM(AK27:AK28)</f>
        <v>26</v>
      </c>
      <c r="AL29" s="19">
        <f>COUNTIF(AL5:AL24,AI29)</f>
        <v>6</v>
      </c>
      <c r="AO29" s="17" t="s">
        <v>38</v>
      </c>
      <c r="AP29" s="18"/>
      <c r="AQ29" s="18">
        <f>SUM(AQ27:AQ28)</f>
        <v>27</v>
      </c>
      <c r="AR29" s="19">
        <f>COUNTIF(AR5:AR24,AO29)</f>
        <v>7</v>
      </c>
      <c r="AU29" s="17" t="s">
        <v>38</v>
      </c>
      <c r="AV29" s="18"/>
      <c r="AW29" s="18">
        <f>SUM(AW27:AW28)</f>
        <v>28</v>
      </c>
      <c r="AX29" s="19">
        <f>COUNTIF(AX5:AX24,AU29)</f>
        <v>8</v>
      </c>
      <c r="BA29" s="17" t="s">
        <v>38</v>
      </c>
      <c r="BB29" s="18"/>
      <c r="BC29" s="18">
        <f>SUM(BC27:BC28)</f>
        <v>28</v>
      </c>
      <c r="BD29" s="19">
        <f>COUNTIF(BD5:BD24,BA29)</f>
        <v>8</v>
      </c>
      <c r="BG29" s="17" t="s">
        <v>38</v>
      </c>
      <c r="BH29" s="18"/>
      <c r="BI29" s="18">
        <f>SUM(BI27:BI28)</f>
        <v>26</v>
      </c>
      <c r="BJ29" s="19">
        <f>COUNTIF(BJ5:BJ24,BG29)</f>
        <v>6</v>
      </c>
      <c r="BM29" s="17" t="s">
        <v>38</v>
      </c>
      <c r="BN29" s="18"/>
      <c r="BO29" s="18">
        <f>SUM(BO27:BO28)</f>
        <v>28</v>
      </c>
      <c r="BP29" s="19">
        <f>COUNTIF(BP5:BP24,BM29)</f>
        <v>8</v>
      </c>
      <c r="BS29" s="17" t="s">
        <v>38</v>
      </c>
      <c r="BT29" s="18"/>
      <c r="BU29" s="18">
        <f>SUM(BU27:BU28)</f>
        <v>27</v>
      </c>
      <c r="BV29" s="19">
        <f>COUNTIF(BV5:BV24,BS29)</f>
        <v>7</v>
      </c>
      <c r="BY29" s="17" t="s">
        <v>38</v>
      </c>
      <c r="BZ29" s="18"/>
      <c r="CA29" s="18">
        <f>SUM(CA27:CA28)</f>
        <v>29</v>
      </c>
      <c r="CB29" s="19">
        <f>COUNTIF(CB5:CB24,BY29)</f>
        <v>9</v>
      </c>
      <c r="CE29" s="17" t="s">
        <v>38</v>
      </c>
      <c r="CF29" s="18"/>
      <c r="CG29" s="18">
        <f>SUM(CG27:CG28)</f>
        <v>27</v>
      </c>
      <c r="CH29" s="19">
        <f>COUNTIF(CH5:CH24,CE29)</f>
        <v>7</v>
      </c>
      <c r="CK29" s="17" t="s">
        <v>38</v>
      </c>
      <c r="CL29" s="18"/>
      <c r="CM29" s="18">
        <f>SUM(CM27:CM28)</f>
        <v>26</v>
      </c>
      <c r="CN29" s="19">
        <f>COUNTIF(CN5:CN24,CK29)</f>
        <v>6</v>
      </c>
      <c r="CQ29" s="17" t="s">
        <v>38</v>
      </c>
      <c r="CR29" s="18"/>
      <c r="CS29" s="18">
        <f>SUM(CS27:CS28)</f>
        <v>26</v>
      </c>
      <c r="CT29" s="19">
        <f>COUNTIF(CT5:CT24,CQ29)</f>
        <v>6</v>
      </c>
      <c r="CW29" s="17" t="s">
        <v>38</v>
      </c>
      <c r="CX29" s="18"/>
      <c r="CY29" s="18">
        <f>SUM(CY27:CY28)</f>
        <v>26</v>
      </c>
      <c r="CZ29" s="19">
        <f>COUNTIF(CZ5:CZ24,CW29)</f>
        <v>6</v>
      </c>
      <c r="DC29" s="17" t="s">
        <v>38</v>
      </c>
      <c r="DD29" s="18"/>
      <c r="DE29" s="18">
        <f>SUM(DE27:DE28)</f>
        <v>0</v>
      </c>
      <c r="DF29" s="19">
        <f>COUNTIF(DF5:DF24,DC29)</f>
        <v>0</v>
      </c>
      <c r="DK29" s="50"/>
      <c r="DL29" s="50"/>
      <c r="DM29" s="50"/>
      <c r="DN29" s="50"/>
      <c r="DO29" s="1"/>
      <c r="DT29" s="29">
        <v>1</v>
      </c>
      <c r="DU29" s="51"/>
      <c r="DV29" s="51"/>
      <c r="DW29" s="53"/>
      <c r="DX29" s="53"/>
      <c r="DY29" s="56"/>
    </row>
    <row r="30" spans="1:129" ht="16.5" thickBot="1">
      <c r="G30" s="11"/>
      <c r="H30" s="11">
        <f>SUM(H27:H29)</f>
        <v>20</v>
      </c>
      <c r="M30" s="11"/>
      <c r="N30" s="11">
        <f>SUM(N27:N29)</f>
        <v>20</v>
      </c>
      <c r="T30" s="11">
        <f>SUM(T27:T29)</f>
        <v>20</v>
      </c>
      <c r="Z30" s="11">
        <f>SUM(Z27:Z29)</f>
        <v>20</v>
      </c>
      <c r="AF30" s="11">
        <f>SUM(AF27:AF29)</f>
        <v>20</v>
      </c>
      <c r="AL30" s="11">
        <f>SUM(AL27:AL29)</f>
        <v>20</v>
      </c>
      <c r="AR30" s="11">
        <f>SUM(AR27:AR29)</f>
        <v>20</v>
      </c>
      <c r="AX30" s="11">
        <f>SUM(AX27:AX29)</f>
        <v>20</v>
      </c>
      <c r="BC30" s="11"/>
      <c r="BD30" s="11">
        <f>SUM(BD27:BD29)</f>
        <v>20</v>
      </c>
      <c r="BJ30" s="11">
        <f>SUM(BJ27:BJ29)</f>
        <v>20</v>
      </c>
      <c r="BP30" s="11">
        <f>SUM(BP27:BP29)</f>
        <v>20</v>
      </c>
      <c r="BV30" s="11">
        <f>SUM(BV27:BV29)</f>
        <v>20</v>
      </c>
      <c r="CB30" s="11">
        <f>SUM(CB27:CB29)</f>
        <v>20</v>
      </c>
      <c r="CH30" s="11">
        <f>SUM(CH27:CH29)</f>
        <v>20</v>
      </c>
      <c r="CN30" s="11">
        <f>SUM(CN27:CN29)</f>
        <v>20</v>
      </c>
      <c r="CT30" s="11">
        <f>SUM(CT27:CT29)</f>
        <v>20</v>
      </c>
      <c r="CZ30" s="11">
        <f>SUM(CZ27:CZ29)</f>
        <v>20</v>
      </c>
      <c r="DF30" s="11">
        <f>SUM(DF27:DF29)</f>
        <v>0</v>
      </c>
      <c r="DG30" s="62">
        <v>1</v>
      </c>
      <c r="DH30" s="63" t="str">
        <f t="shared" ref="DH30:DH49" si="10">INDEX(DH:DH,MATCH(DI30,DJ:DJ,0))</f>
        <v>PSG</v>
      </c>
      <c r="DI30" s="62">
        <f>LARGE(DJ$5:DJ$24,DG30)</f>
        <v>45.032040018999993</v>
      </c>
      <c r="DJ30" s="64">
        <f>DI30/$DK$3</f>
        <v>2.6489435305294116</v>
      </c>
      <c r="DK30" s="74"/>
      <c r="DL30" s="64"/>
      <c r="DM30" s="50"/>
      <c r="DN30" s="50"/>
      <c r="DO30" s="1"/>
      <c r="DT30" s="28">
        <v>2</v>
      </c>
      <c r="DU30" s="51"/>
      <c r="DV30" s="51"/>
      <c r="DW30" s="53"/>
      <c r="DX30" s="53"/>
      <c r="DY30" s="56"/>
    </row>
    <row r="31" spans="1:129" ht="15.75">
      <c r="C31" s="4"/>
      <c r="D31" s="4"/>
      <c r="E31" s="4"/>
      <c r="F31" s="4"/>
      <c r="G31" s="4"/>
      <c r="H31" s="55"/>
      <c r="I31" s="4"/>
      <c r="J31" s="4"/>
      <c r="K31" s="4"/>
      <c r="L31" s="4"/>
      <c r="M31" s="4"/>
      <c r="DG31" s="62">
        <v>2</v>
      </c>
      <c r="DH31" s="63" t="str">
        <f t="shared" si="10"/>
        <v>ANGERS</v>
      </c>
      <c r="DI31" s="62">
        <f t="shared" ref="DI31:DI49" si="11">LARGE(DJ$5:DJ$24,DG31)</f>
        <v>30.007016005000001</v>
      </c>
      <c r="DJ31" s="64">
        <f t="shared" ref="DJ31:DJ49" si="12">DI31/$DK$3</f>
        <v>1.7651185885294118</v>
      </c>
      <c r="DK31" s="65"/>
      <c r="DL31" s="64"/>
      <c r="DM31" s="69" t="s">
        <v>66</v>
      </c>
      <c r="DN31" s="70"/>
      <c r="DO31" s="70"/>
      <c r="DP31" s="70"/>
      <c r="DQ31" s="70"/>
      <c r="DR31" s="70"/>
      <c r="DT31" s="30">
        <v>3</v>
      </c>
      <c r="DU31" s="51"/>
      <c r="DV31" s="51"/>
      <c r="DW31" s="53"/>
      <c r="DX31" s="53"/>
      <c r="DY31" s="56"/>
    </row>
    <row r="32" spans="1:129" ht="15.75">
      <c r="C32" s="4"/>
      <c r="D32" s="4"/>
      <c r="E32" s="4"/>
      <c r="F32" s="4"/>
      <c r="G32" s="4"/>
      <c r="H32" s="55"/>
      <c r="I32" s="4"/>
      <c r="J32" s="4"/>
      <c r="K32" s="4"/>
      <c r="L32" s="4"/>
      <c r="M32" s="4"/>
      <c r="CR32" s="16" t="s">
        <v>36</v>
      </c>
      <c r="CS32" s="15">
        <f>H27+N27+T27+Z27+AF27+AL27+AR27+AX27+BD27+BJ27+BP27+BV27+CB27+CH27+CN27+CT27+CZ27+DF27</f>
        <v>120</v>
      </c>
      <c r="CU32" s="54">
        <f>CS32*1/CS36</f>
        <v>0.54545454545454541</v>
      </c>
      <c r="DG32" s="62">
        <v>3</v>
      </c>
      <c r="DH32" s="63" t="str">
        <f t="shared" si="10"/>
        <v>CAEN</v>
      </c>
      <c r="DI32" s="62">
        <f t="shared" si="11"/>
        <v>29.002020007999999</v>
      </c>
      <c r="DJ32" s="64">
        <f t="shared" si="12"/>
        <v>1.7060011769411765</v>
      </c>
      <c r="DK32" s="65"/>
      <c r="DL32" s="64"/>
      <c r="DM32" s="71" t="s">
        <v>63</v>
      </c>
      <c r="DN32" s="57"/>
      <c r="DO32" s="70"/>
      <c r="DP32" s="70"/>
      <c r="DQ32" s="70"/>
      <c r="DR32" s="70"/>
      <c r="DT32" s="31">
        <v>4</v>
      </c>
      <c r="DU32" s="51"/>
      <c r="DV32" s="51"/>
      <c r="DW32" s="53"/>
      <c r="DX32" s="53"/>
      <c r="DY32" s="56"/>
    </row>
    <row r="33" spans="3:129" ht="15.75">
      <c r="C33" s="4"/>
      <c r="D33" s="4"/>
      <c r="E33" s="4"/>
      <c r="F33" s="42"/>
      <c r="G33" s="21"/>
      <c r="H33" s="55"/>
      <c r="I33" s="4"/>
      <c r="J33" s="4"/>
      <c r="K33" s="4"/>
      <c r="L33" s="42"/>
      <c r="M33" s="21"/>
      <c r="CR33" s="16" t="s">
        <v>37</v>
      </c>
      <c r="CS33" s="15">
        <f>H28+N28+T28+Z28+AF28+AL28+AR28+AX28+BD28+BJ28+BP28+BV28+CB28+CH28+CN28+CT28+CZ28+DF28</f>
        <v>100</v>
      </c>
      <c r="CU33" s="54">
        <f>CS33*1/CS36</f>
        <v>0.45454545454545453</v>
      </c>
      <c r="DG33" s="62">
        <v>4</v>
      </c>
      <c r="DH33" s="63" t="str">
        <f t="shared" si="10"/>
        <v>MONACO</v>
      </c>
      <c r="DI33" s="62">
        <f t="shared" si="11"/>
        <v>28.001024015000002</v>
      </c>
      <c r="DJ33" s="64">
        <f t="shared" si="12"/>
        <v>1.6471190597058825</v>
      </c>
      <c r="DK33" s="65"/>
      <c r="DL33" s="64"/>
      <c r="DM33" s="71" t="s">
        <v>64</v>
      </c>
      <c r="DN33" s="57"/>
      <c r="DO33" s="70"/>
      <c r="DP33" s="70"/>
      <c r="DQ33" s="70"/>
      <c r="DR33" s="70"/>
      <c r="DT33" s="32">
        <v>5</v>
      </c>
      <c r="DU33" s="51"/>
      <c r="DV33" s="51"/>
      <c r="DW33" s="53"/>
      <c r="DX33" s="53"/>
      <c r="DY33" s="56"/>
    </row>
    <row r="34" spans="3:129" ht="15.75">
      <c r="C34" s="4"/>
      <c r="D34" s="4"/>
      <c r="E34" s="4"/>
      <c r="F34" s="42"/>
      <c r="G34" s="21"/>
      <c r="H34" s="55"/>
      <c r="I34" s="4"/>
      <c r="J34" s="4"/>
      <c r="K34" s="4"/>
      <c r="L34" s="42"/>
      <c r="M34" s="21"/>
      <c r="CR34" s="16" t="s">
        <v>38</v>
      </c>
      <c r="CS34" s="15">
        <f>H29+N29+T29+Z29+AF29+AL29+AR29+AX29+BD29+BJ29+BP29+BV29+CB29+CH29+CN29+CT29+CZ29+DF29</f>
        <v>120</v>
      </c>
      <c r="DG34" s="62">
        <v>5</v>
      </c>
      <c r="DH34" s="63" t="str">
        <f t="shared" si="10"/>
        <v>LYON</v>
      </c>
      <c r="DI34" s="62">
        <f t="shared" si="11"/>
        <v>26.005021013</v>
      </c>
      <c r="DJ34" s="64">
        <f t="shared" si="12"/>
        <v>1.5297071184117648</v>
      </c>
      <c r="DK34" s="65"/>
      <c r="DL34" s="64"/>
      <c r="DM34" s="71" t="s">
        <v>65</v>
      </c>
      <c r="DN34" s="71"/>
      <c r="DO34" s="72"/>
      <c r="DP34" s="72"/>
      <c r="DQ34" s="72"/>
      <c r="DR34" s="72"/>
      <c r="DT34" s="33">
        <v>6</v>
      </c>
      <c r="DU34" s="51"/>
      <c r="DV34" s="51"/>
      <c r="DW34" s="53"/>
      <c r="DX34" s="53"/>
      <c r="DY34" s="56"/>
    </row>
    <row r="35" spans="3:129" ht="15.75">
      <c r="C35" s="4"/>
      <c r="D35" s="4"/>
      <c r="E35" s="4"/>
      <c r="F35" s="4"/>
      <c r="G35" s="21"/>
      <c r="H35" s="55"/>
      <c r="I35" s="4"/>
      <c r="J35" s="4"/>
      <c r="K35" s="4"/>
      <c r="L35" s="4"/>
      <c r="M35" s="21"/>
      <c r="CS35" s="21"/>
      <c r="DG35" s="62">
        <v>6</v>
      </c>
      <c r="DH35" s="63" t="str">
        <f t="shared" si="10"/>
        <v>ST-ETIENNE</v>
      </c>
      <c r="DI35" s="62">
        <f t="shared" si="11"/>
        <v>26.000021021999999</v>
      </c>
      <c r="DJ35" s="64">
        <f t="shared" si="12"/>
        <v>1.5294130012941176</v>
      </c>
      <c r="DK35" s="65"/>
      <c r="DL35" s="64"/>
      <c r="DM35" s="71" t="s">
        <v>67</v>
      </c>
      <c r="DN35" s="73"/>
      <c r="DO35" s="72"/>
      <c r="DP35" s="72"/>
      <c r="DQ35" s="61"/>
      <c r="DR35" s="61"/>
      <c r="DT35" s="34">
        <v>7</v>
      </c>
      <c r="DU35" s="51"/>
      <c r="DV35" s="51"/>
      <c r="DW35" s="53"/>
      <c r="DX35" s="53"/>
      <c r="DY35" s="56"/>
    </row>
    <row r="36" spans="3:129" ht="15.75">
      <c r="C36" s="4"/>
      <c r="D36" s="4"/>
      <c r="E36" s="4"/>
      <c r="F36" s="42"/>
      <c r="G36" s="21"/>
      <c r="H36" s="55"/>
      <c r="I36" s="4"/>
      <c r="J36" s="4"/>
      <c r="K36" s="4"/>
      <c r="L36" s="42"/>
      <c r="M36" s="21"/>
      <c r="CS36">
        <f>CS32+CS33</f>
        <v>220</v>
      </c>
      <c r="DG36" s="62">
        <v>7</v>
      </c>
      <c r="DH36" s="63" t="str">
        <f t="shared" si="10"/>
        <v>NICE</v>
      </c>
      <c r="DI36" s="62">
        <f t="shared" si="11"/>
        <v>25.008030017999999</v>
      </c>
      <c r="DJ36" s="64">
        <f t="shared" si="12"/>
        <v>1.4710605892941175</v>
      </c>
      <c r="DK36" s="65"/>
      <c r="DL36" s="64"/>
      <c r="DM36" s="61"/>
      <c r="DN36" s="61"/>
      <c r="DO36" s="61"/>
      <c r="DP36" s="61"/>
      <c r="DQ36" s="61"/>
      <c r="DR36" s="61"/>
      <c r="DT36" s="35">
        <v>8</v>
      </c>
      <c r="DU36" s="51"/>
      <c r="DV36" s="51"/>
      <c r="DW36" s="53"/>
      <c r="DX36" s="53"/>
      <c r="DY36" s="56"/>
    </row>
    <row r="37" spans="3:129" ht="15.75">
      <c r="C37" s="4"/>
      <c r="D37" s="4"/>
      <c r="E37" s="4"/>
      <c r="F37" s="42"/>
      <c r="G37" s="21"/>
      <c r="H37" s="55"/>
      <c r="I37" s="4"/>
      <c r="J37" s="4"/>
      <c r="K37" s="4"/>
      <c r="L37" s="42"/>
      <c r="M37" s="21"/>
      <c r="DG37" s="62">
        <v>8</v>
      </c>
      <c r="DH37" s="63" t="str">
        <f t="shared" si="10"/>
        <v>LORIENT</v>
      </c>
      <c r="DI37" s="62">
        <f t="shared" si="11"/>
        <v>25.004027011000002</v>
      </c>
      <c r="DJ37" s="64">
        <f t="shared" si="12"/>
        <v>1.4708251182941177</v>
      </c>
      <c r="DK37" s="65"/>
      <c r="DL37" s="64"/>
      <c r="DM37" s="1"/>
      <c r="DN37" s="1"/>
      <c r="DO37" s="1"/>
      <c r="DP37" s="1"/>
      <c r="DQ37" s="1"/>
      <c r="DR37" s="1"/>
      <c r="DT37" s="36">
        <v>9</v>
      </c>
      <c r="DU37" s="51"/>
      <c r="DV37" s="51"/>
      <c r="DW37" s="53"/>
      <c r="DX37" s="53"/>
    </row>
    <row r="38" spans="3:129" ht="15.75">
      <c r="C38" s="4"/>
      <c r="D38" s="4"/>
      <c r="E38" s="4"/>
      <c r="F38" s="4"/>
      <c r="G38" s="21"/>
      <c r="H38" s="55"/>
      <c r="I38" s="4"/>
      <c r="J38" s="4"/>
      <c r="K38" s="4"/>
      <c r="L38" s="4"/>
      <c r="M38" s="21"/>
      <c r="DG38" s="62">
        <v>9</v>
      </c>
      <c r="DH38" s="63" t="str">
        <f t="shared" si="10"/>
        <v>MARSEILLE</v>
      </c>
      <c r="DI38" s="62">
        <f t="shared" si="11"/>
        <v>23.007026014000001</v>
      </c>
      <c r="DJ38" s="64">
        <f t="shared" si="12"/>
        <v>1.3533544714117647</v>
      </c>
      <c r="DK38" s="65"/>
      <c r="DL38" s="64"/>
      <c r="DM38" s="1"/>
      <c r="DN38" s="1"/>
      <c r="DO38" s="1"/>
      <c r="DP38" s="1"/>
      <c r="DQ38" s="1"/>
      <c r="DR38" s="1"/>
      <c r="DT38" s="27">
        <v>10</v>
      </c>
      <c r="DU38" s="51"/>
      <c r="DV38" s="51"/>
      <c r="DW38" s="53"/>
      <c r="DX38" s="53"/>
    </row>
    <row r="39" spans="3:129" ht="15.75">
      <c r="C39" s="4"/>
      <c r="D39" s="4"/>
      <c r="E39" s="4"/>
      <c r="F39" s="42"/>
      <c r="G39" s="21"/>
      <c r="H39" s="55"/>
      <c r="I39" s="4"/>
      <c r="J39" s="4"/>
      <c r="K39" s="4"/>
      <c r="L39" s="42"/>
      <c r="M39" s="21"/>
      <c r="DG39" s="62">
        <v>10</v>
      </c>
      <c r="DH39" s="63" t="str">
        <f t="shared" si="10"/>
        <v>RENNES</v>
      </c>
      <c r="DI39" s="62">
        <f t="shared" si="11"/>
        <v>23.002022021000002</v>
      </c>
      <c r="DJ39" s="64">
        <f t="shared" si="12"/>
        <v>1.353060118882353</v>
      </c>
      <c r="DK39" s="65"/>
      <c r="DL39" s="64"/>
      <c r="DM39" s="1"/>
      <c r="DN39" s="1"/>
      <c r="DO39" s="1"/>
      <c r="DP39" s="1"/>
      <c r="DQ39" s="1"/>
      <c r="DR39" s="1"/>
    </row>
    <row r="40" spans="3:129" ht="15.75">
      <c r="C40" s="4"/>
      <c r="D40" s="4"/>
      <c r="E40" s="4"/>
      <c r="F40" s="42"/>
      <c r="G40" s="21"/>
      <c r="H40" s="55"/>
      <c r="I40" s="4"/>
      <c r="J40" s="4"/>
      <c r="K40" s="4"/>
      <c r="L40" s="42"/>
      <c r="M40" s="21"/>
      <c r="DG40" s="62">
        <v>11</v>
      </c>
      <c r="DH40" s="63" t="str">
        <f t="shared" si="10"/>
        <v>NANTES</v>
      </c>
      <c r="DI40" s="62">
        <f t="shared" si="11"/>
        <v>21.997013017</v>
      </c>
      <c r="DJ40" s="64">
        <f t="shared" si="12"/>
        <v>1.2939419421764706</v>
      </c>
      <c r="DK40" s="65"/>
      <c r="DL40" s="64"/>
      <c r="DM40" s="1"/>
      <c r="DN40" s="1"/>
      <c r="DO40" s="1"/>
      <c r="DP40" s="1"/>
      <c r="DQ40" s="1"/>
      <c r="DR40" s="1"/>
    </row>
    <row r="41" spans="3:129" ht="15.75">
      <c r="C41" s="4"/>
      <c r="D41" s="4"/>
      <c r="E41" s="4"/>
      <c r="F41" s="4"/>
      <c r="G41" s="21"/>
      <c r="H41" s="55"/>
      <c r="I41" s="4"/>
      <c r="J41" s="4"/>
      <c r="K41" s="4"/>
      <c r="L41" s="4"/>
      <c r="M41" s="21"/>
      <c r="DG41" s="62">
        <v>12</v>
      </c>
      <c r="DH41" s="63" t="str">
        <f t="shared" si="10"/>
        <v>BORDEAUX</v>
      </c>
      <c r="DI41" s="62">
        <f t="shared" si="11"/>
        <v>20.995021007000002</v>
      </c>
      <c r="DJ41" s="64">
        <f t="shared" si="12"/>
        <v>1.2350012357058824</v>
      </c>
      <c r="DK41" s="65"/>
      <c r="DL41" s="64"/>
      <c r="DM41" s="1"/>
      <c r="DN41" s="1"/>
      <c r="DO41" s="1"/>
      <c r="DP41" s="1"/>
      <c r="DQ41" s="1"/>
      <c r="DR41" s="1"/>
    </row>
    <row r="42" spans="3:129" ht="15.75">
      <c r="C42" s="4"/>
      <c r="D42" s="5"/>
      <c r="E42" s="5"/>
      <c r="F42" s="42"/>
      <c r="G42" s="21"/>
      <c r="H42" s="55"/>
      <c r="I42" s="4"/>
      <c r="J42" s="5"/>
      <c r="K42" s="5"/>
      <c r="L42" s="42"/>
      <c r="M42" s="21"/>
      <c r="DG42" s="62">
        <v>13</v>
      </c>
      <c r="DH42" s="63" t="str">
        <f t="shared" si="10"/>
        <v>LOSC</v>
      </c>
      <c r="DI42" s="62">
        <f t="shared" si="11"/>
        <v>19.999011012</v>
      </c>
      <c r="DJ42" s="64">
        <f t="shared" si="12"/>
        <v>1.1764124124705884</v>
      </c>
      <c r="DK42" s="65"/>
      <c r="DL42" s="64"/>
    </row>
    <row r="43" spans="3:129" ht="15.75">
      <c r="C43" s="4"/>
      <c r="D43" s="5"/>
      <c r="E43" s="5"/>
      <c r="F43" s="42"/>
      <c r="G43" s="21"/>
      <c r="H43" s="55"/>
      <c r="I43" s="4"/>
      <c r="J43" s="5"/>
      <c r="K43" s="5"/>
      <c r="L43" s="42"/>
      <c r="M43" s="21"/>
      <c r="DG43" s="62">
        <v>14</v>
      </c>
      <c r="DH43" s="63" t="str">
        <f t="shared" si="10"/>
        <v>REIMS</v>
      </c>
      <c r="DI43" s="62">
        <f t="shared" si="11"/>
        <v>19.997018020000002</v>
      </c>
      <c r="DJ43" s="64">
        <f t="shared" si="12"/>
        <v>1.1762951776470589</v>
      </c>
      <c r="DK43" s="65"/>
      <c r="DL43" s="64"/>
    </row>
    <row r="44" spans="3:129" ht="15.75">
      <c r="C44" s="4"/>
      <c r="D44" s="4"/>
      <c r="E44" s="4"/>
      <c r="F44" s="4"/>
      <c r="G44" s="21"/>
      <c r="H44" s="55"/>
      <c r="I44" s="4"/>
      <c r="J44" s="4"/>
      <c r="K44" s="4"/>
      <c r="L44" s="4"/>
      <c r="M44" s="21"/>
      <c r="DG44" s="62">
        <v>15</v>
      </c>
      <c r="DH44" s="63" t="str">
        <f t="shared" si="10"/>
        <v>GFC AJACCIO</v>
      </c>
      <c r="DI44" s="62">
        <f t="shared" si="11"/>
        <v>19.997017009</v>
      </c>
      <c r="DJ44" s="64">
        <f t="shared" si="12"/>
        <v>1.1762951181764707</v>
      </c>
      <c r="DK44" s="65"/>
      <c r="DL44" s="64"/>
    </row>
    <row r="45" spans="3:129" ht="15.75">
      <c r="C45" s="4"/>
      <c r="D45" s="5"/>
      <c r="E45" s="5"/>
      <c r="F45" s="42"/>
      <c r="G45" s="21"/>
      <c r="H45" s="55"/>
      <c r="I45" s="4"/>
      <c r="J45" s="5"/>
      <c r="K45" s="5"/>
      <c r="L45" s="42"/>
      <c r="M45" s="21"/>
      <c r="DG45" s="62">
        <v>16</v>
      </c>
      <c r="DH45" s="63" t="str">
        <f t="shared" si="10"/>
        <v>MONTPELLIER</v>
      </c>
      <c r="DI45" s="62">
        <f t="shared" si="11"/>
        <v>18.997021016000001</v>
      </c>
      <c r="DJ45" s="64">
        <f t="shared" si="12"/>
        <v>1.1174718244705883</v>
      </c>
      <c r="DK45" s="65"/>
      <c r="DL45" s="64"/>
    </row>
    <row r="46" spans="3:129" ht="15.75">
      <c r="C46" s="4"/>
      <c r="D46" s="5"/>
      <c r="E46" s="5"/>
      <c r="F46" s="42"/>
      <c r="G46" s="21"/>
      <c r="H46" s="55"/>
      <c r="I46" s="4"/>
      <c r="J46" s="5"/>
      <c r="K46" s="5"/>
      <c r="L46" s="42"/>
      <c r="M46" s="21"/>
      <c r="DG46" s="62">
        <v>17</v>
      </c>
      <c r="DH46" s="63" t="str">
        <f t="shared" si="10"/>
        <v>GUINGAMP</v>
      </c>
      <c r="DI46" s="62">
        <f t="shared" si="11"/>
        <v>18.993016009999998</v>
      </c>
      <c r="DJ46" s="64">
        <f t="shared" si="12"/>
        <v>1.1172362358823529</v>
      </c>
      <c r="DK46" s="65"/>
      <c r="DL46" s="64"/>
    </row>
    <row r="47" spans="3:129" ht="15.75">
      <c r="C47" s="4"/>
      <c r="D47" s="5"/>
      <c r="E47" s="5"/>
      <c r="F47" s="42"/>
      <c r="G47" s="21"/>
      <c r="H47" s="55"/>
      <c r="I47" s="4"/>
      <c r="J47" s="5"/>
      <c r="K47" s="5"/>
      <c r="L47" s="42"/>
      <c r="M47" s="21"/>
      <c r="DG47" s="62">
        <v>18</v>
      </c>
      <c r="DH47" s="63" t="str">
        <f t="shared" si="10"/>
        <v>BASTIA</v>
      </c>
      <c r="DI47" s="62">
        <f t="shared" si="11"/>
        <v>17.994017006</v>
      </c>
      <c r="DJ47" s="64">
        <f t="shared" si="12"/>
        <v>1.0584715885882352</v>
      </c>
      <c r="DK47" s="65"/>
      <c r="DL47" s="64"/>
    </row>
    <row r="48" spans="3:129" ht="15.75">
      <c r="C48" s="4"/>
      <c r="D48" s="5"/>
      <c r="E48" s="5"/>
      <c r="F48" s="42"/>
      <c r="G48" s="21"/>
      <c r="H48" s="55"/>
      <c r="I48" s="4"/>
      <c r="J48" s="5"/>
      <c r="K48" s="5"/>
      <c r="L48" s="42"/>
      <c r="M48" s="21"/>
      <c r="DG48" s="62">
        <v>19</v>
      </c>
      <c r="DH48" s="63" t="str">
        <f t="shared" si="10"/>
        <v>TOULOUSE</v>
      </c>
      <c r="DI48" s="62">
        <f t="shared" si="11"/>
        <v>14.988019023</v>
      </c>
      <c r="DJ48" s="64">
        <f t="shared" si="12"/>
        <v>0.88164817782352944</v>
      </c>
      <c r="DK48" s="65"/>
      <c r="DL48" s="64"/>
    </row>
    <row r="49" spans="3:116" ht="15.75">
      <c r="C49" s="4"/>
      <c r="D49" s="5"/>
      <c r="E49" s="5"/>
      <c r="F49" s="42"/>
      <c r="G49" s="21"/>
      <c r="H49" s="55"/>
      <c r="I49" s="4"/>
      <c r="J49" s="5"/>
      <c r="K49" s="5"/>
      <c r="L49" s="42"/>
      <c r="M49" s="21"/>
      <c r="DG49" s="62">
        <v>20</v>
      </c>
      <c r="DH49" s="63" t="str">
        <f t="shared" si="10"/>
        <v>TROYES</v>
      </c>
      <c r="DI49" s="62">
        <f t="shared" si="11"/>
        <v>5.9750090240000002</v>
      </c>
      <c r="DJ49" s="64">
        <f t="shared" si="12"/>
        <v>0.35147111905882356</v>
      </c>
      <c r="DK49" s="65"/>
      <c r="DL49" s="64"/>
    </row>
    <row r="50" spans="3:116">
      <c r="C50" s="4"/>
      <c r="D50" s="5"/>
      <c r="E50" s="5"/>
      <c r="F50" s="42"/>
      <c r="G50" s="21"/>
      <c r="H50" s="55"/>
      <c r="I50" s="4"/>
      <c r="J50" s="5"/>
      <c r="K50" s="5"/>
      <c r="L50" s="42"/>
      <c r="M50" s="21"/>
    </row>
    <row r="51" spans="3:116">
      <c r="C51" s="4"/>
      <c r="D51" s="5"/>
      <c r="E51" s="5"/>
      <c r="F51" s="42"/>
      <c r="G51" s="21"/>
      <c r="H51" s="55"/>
      <c r="I51" s="4"/>
      <c r="J51" s="5"/>
      <c r="K51" s="5"/>
      <c r="L51" s="42"/>
      <c r="M51" s="21"/>
    </row>
    <row r="52" spans="3:116">
      <c r="C52" s="4"/>
      <c r="D52" s="5"/>
      <c r="E52" s="5"/>
      <c r="F52" s="42"/>
      <c r="G52" s="21"/>
      <c r="H52" s="55"/>
      <c r="I52" s="4"/>
      <c r="J52" s="5"/>
      <c r="K52" s="5"/>
      <c r="L52" s="42"/>
      <c r="M52" s="21"/>
    </row>
    <row r="53" spans="3:116">
      <c r="C53" s="4"/>
      <c r="D53" s="5"/>
      <c r="E53" s="5"/>
      <c r="F53" s="42"/>
      <c r="G53" s="21"/>
      <c r="H53" s="55"/>
      <c r="I53" s="4"/>
      <c r="J53" s="5"/>
      <c r="K53" s="5"/>
      <c r="L53" s="42"/>
      <c r="M53" s="21"/>
    </row>
    <row r="54" spans="3:116">
      <c r="C54" s="4"/>
      <c r="D54" s="5"/>
      <c r="E54" s="5"/>
      <c r="F54" s="42"/>
      <c r="G54" s="21"/>
      <c r="H54" s="55"/>
      <c r="I54" s="4"/>
      <c r="J54" s="5"/>
      <c r="K54" s="5"/>
      <c r="L54" s="42"/>
      <c r="M54" s="21"/>
    </row>
    <row r="55" spans="3:116">
      <c r="C55" s="4"/>
      <c r="D55" s="5"/>
      <c r="E55" s="5"/>
      <c r="F55" s="42"/>
      <c r="G55" s="21"/>
      <c r="H55" s="55"/>
      <c r="I55" s="4"/>
      <c r="J55" s="5"/>
      <c r="K55" s="5"/>
      <c r="L55" s="42"/>
      <c r="M55" s="21"/>
    </row>
    <row r="56" spans="3:116">
      <c r="C56" s="4"/>
      <c r="D56" s="5"/>
      <c r="E56" s="5"/>
      <c r="F56" s="42"/>
      <c r="G56" s="21"/>
      <c r="H56" s="55"/>
      <c r="I56" s="4"/>
      <c r="J56" s="5"/>
      <c r="K56" s="5"/>
      <c r="L56" s="42"/>
      <c r="M56" s="21"/>
    </row>
    <row r="57" spans="3:116">
      <c r="C57" s="4"/>
      <c r="D57" s="5"/>
      <c r="E57" s="5"/>
      <c r="F57" s="42"/>
      <c r="G57" s="21"/>
      <c r="H57" s="55"/>
      <c r="I57" s="4"/>
      <c r="J57" s="5"/>
      <c r="K57" s="5"/>
      <c r="L57" s="42"/>
      <c r="M57" s="21"/>
    </row>
    <row r="58" spans="3:116">
      <c r="C58" s="4"/>
      <c r="D58" s="5"/>
      <c r="E58" s="5"/>
      <c r="F58" s="42"/>
      <c r="G58" s="21"/>
      <c r="H58" s="55"/>
      <c r="I58" s="4"/>
      <c r="J58" s="5"/>
      <c r="K58" s="5"/>
      <c r="L58" s="42"/>
      <c r="M58" s="21"/>
    </row>
    <row r="59" spans="3:116">
      <c r="C59" s="4"/>
      <c r="D59" s="5"/>
      <c r="E59" s="5"/>
      <c r="F59" s="42"/>
      <c r="G59" s="21"/>
      <c r="H59" s="55"/>
      <c r="I59" s="4"/>
      <c r="J59" s="5"/>
      <c r="K59" s="5"/>
      <c r="L59" s="42"/>
      <c r="M59" s="21"/>
    </row>
    <row r="60" spans="3:116">
      <c r="C60" s="4"/>
      <c r="D60" s="5"/>
      <c r="E60" s="5"/>
      <c r="F60" s="42"/>
      <c r="G60" s="21"/>
      <c r="H60" s="55"/>
      <c r="I60" s="4"/>
      <c r="J60" s="5"/>
      <c r="K60" s="5"/>
      <c r="L60" s="42"/>
      <c r="M60" s="21"/>
    </row>
    <row r="61" spans="3:116">
      <c r="C61" s="4"/>
      <c r="D61" s="5"/>
      <c r="E61" s="5"/>
      <c r="F61" s="42"/>
      <c r="G61" s="21"/>
      <c r="H61" s="55"/>
      <c r="I61" s="4"/>
      <c r="J61" s="5"/>
      <c r="K61" s="5"/>
      <c r="L61" s="42"/>
      <c r="M61" s="21"/>
    </row>
    <row r="62" spans="3:116">
      <c r="C62" s="4"/>
      <c r="D62" s="4"/>
      <c r="E62" s="4"/>
      <c r="F62" s="4"/>
      <c r="G62" s="4"/>
      <c r="H62" s="55"/>
      <c r="I62" s="4"/>
      <c r="J62" s="4"/>
      <c r="K62" s="4"/>
      <c r="L62" s="4"/>
      <c r="M62" s="4"/>
    </row>
    <row r="63" spans="3:116">
      <c r="C63" s="4"/>
      <c r="D63" s="4"/>
      <c r="E63" s="4"/>
      <c r="F63" s="4"/>
      <c r="G63" s="4"/>
      <c r="H63" s="55"/>
      <c r="I63" s="4"/>
      <c r="J63" s="4"/>
      <c r="K63" s="4"/>
      <c r="L63" s="4"/>
      <c r="M63" s="4"/>
    </row>
    <row r="64" spans="3:116">
      <c r="C64" s="4"/>
      <c r="D64" s="4"/>
      <c r="E64" s="4"/>
      <c r="F64" s="4"/>
      <c r="G64" s="4"/>
      <c r="H64" s="55"/>
      <c r="I64" s="4"/>
      <c r="J64" s="4"/>
      <c r="K64" s="4"/>
      <c r="L64" s="4"/>
      <c r="M64" s="4"/>
    </row>
    <row r="65" spans="3:13">
      <c r="C65" s="4"/>
      <c r="D65" s="4"/>
      <c r="E65" s="4"/>
      <c r="F65" s="4"/>
      <c r="G65" s="4"/>
      <c r="H65" s="55"/>
      <c r="I65" s="4"/>
      <c r="J65" s="4"/>
      <c r="K65" s="4"/>
      <c r="L65" s="4"/>
      <c r="M65" s="4"/>
    </row>
    <row r="66" spans="3:13">
      <c r="C66" s="4"/>
      <c r="D66" s="4"/>
      <c r="E66" s="4"/>
      <c r="F66" s="4"/>
      <c r="G66" s="4"/>
      <c r="H66" s="55"/>
      <c r="I66" s="4"/>
      <c r="J66" s="4"/>
      <c r="K66" s="4"/>
      <c r="L66" s="4"/>
      <c r="M66" s="4"/>
    </row>
    <row r="67" spans="3:13">
      <c r="C67" s="4"/>
      <c r="D67" s="4"/>
      <c r="E67" s="4"/>
      <c r="F67" s="4"/>
      <c r="G67" s="4"/>
      <c r="H67" s="55"/>
      <c r="I67" s="4"/>
      <c r="J67" s="4"/>
      <c r="K67" s="4"/>
      <c r="L67" s="4"/>
      <c r="M67" s="4"/>
    </row>
    <row r="68" spans="3:13">
      <c r="C68" s="4"/>
      <c r="D68" s="4"/>
      <c r="E68" s="4"/>
      <c r="F68" s="4"/>
      <c r="G68" s="4"/>
      <c r="H68" s="55"/>
      <c r="I68" s="4"/>
      <c r="J68" s="4"/>
      <c r="K68" s="4"/>
      <c r="L68" s="4"/>
      <c r="M68" s="4"/>
    </row>
    <row r="69" spans="3:13">
      <c r="C69" s="4"/>
      <c r="D69" s="4"/>
      <c r="E69" s="4"/>
      <c r="F69" s="4"/>
      <c r="G69" s="4"/>
      <c r="H69" s="55"/>
      <c r="I69" s="4"/>
      <c r="J69" s="4"/>
      <c r="K69" s="4"/>
      <c r="L69" s="4"/>
      <c r="M69" s="4"/>
    </row>
    <row r="70" spans="3:13">
      <c r="C70" s="4"/>
      <c r="D70" s="4"/>
      <c r="E70" s="4"/>
      <c r="F70" s="4"/>
      <c r="G70" s="4"/>
      <c r="H70" s="55"/>
      <c r="I70" s="4"/>
      <c r="J70" s="4"/>
      <c r="K70" s="4"/>
      <c r="L70" s="4"/>
      <c r="M70" s="4"/>
    </row>
    <row r="71" spans="3:13">
      <c r="C71" s="4"/>
      <c r="D71" s="4"/>
      <c r="E71" s="4"/>
      <c r="F71" s="4"/>
      <c r="G71" s="4"/>
      <c r="H71" s="55"/>
      <c r="I71" s="4"/>
      <c r="J71" s="4"/>
      <c r="K71" s="4"/>
      <c r="L71" s="4"/>
      <c r="M71" s="4"/>
    </row>
    <row r="72" spans="3:13">
      <c r="C72" s="4"/>
      <c r="D72" s="4"/>
      <c r="E72" s="4"/>
      <c r="F72" s="4"/>
      <c r="G72" s="4"/>
      <c r="H72" s="55"/>
      <c r="I72" s="4"/>
      <c r="J72" s="4"/>
      <c r="K72" s="4"/>
      <c r="L72" s="4"/>
      <c r="M72" s="4"/>
    </row>
    <row r="73" spans="3:13">
      <c r="C73" s="4"/>
      <c r="D73" s="4"/>
      <c r="E73" s="4"/>
      <c r="F73" s="4"/>
      <c r="G73" s="4"/>
      <c r="H73" s="55"/>
      <c r="I73" s="4"/>
      <c r="J73" s="4"/>
      <c r="K73" s="4"/>
      <c r="L73" s="4"/>
      <c r="M73" s="4"/>
    </row>
    <row r="74" spans="3:13">
      <c r="C74" s="4"/>
      <c r="D74" s="4"/>
      <c r="E74" s="4"/>
      <c r="F74" s="4"/>
      <c r="G74" s="4"/>
      <c r="H74" s="55"/>
      <c r="I74" s="4"/>
      <c r="J74" s="4"/>
      <c r="K74" s="4"/>
      <c r="L74" s="4"/>
      <c r="M74" s="4"/>
    </row>
    <row r="75" spans="3:13">
      <c r="C75" s="4"/>
      <c r="D75" s="4"/>
      <c r="E75" s="4"/>
      <c r="F75" s="4"/>
      <c r="G75" s="4"/>
      <c r="H75" s="55"/>
      <c r="I75" s="4"/>
      <c r="J75" s="4"/>
      <c r="K75" s="4"/>
      <c r="L75" s="4"/>
      <c r="M75" s="4"/>
    </row>
    <row r="76" spans="3:13">
      <c r="C76" s="4"/>
      <c r="D76" s="4"/>
      <c r="E76" s="4"/>
      <c r="F76" s="4"/>
      <c r="G76" s="4"/>
      <c r="H76" s="55"/>
      <c r="I76" s="4"/>
      <c r="J76" s="4"/>
      <c r="K76" s="4"/>
      <c r="L76" s="4"/>
      <c r="M76" s="4"/>
    </row>
    <row r="77" spans="3:13">
      <c r="C77" s="4"/>
      <c r="D77" s="4"/>
      <c r="E77" s="4"/>
      <c r="F77" s="4"/>
      <c r="G77" s="4"/>
      <c r="H77" s="55"/>
      <c r="I77" s="4"/>
      <c r="J77" s="4"/>
      <c r="K77" s="4"/>
      <c r="L77" s="4"/>
      <c r="M77" s="4"/>
    </row>
    <row r="78" spans="3:13">
      <c r="C78" s="4"/>
      <c r="D78" s="4"/>
      <c r="E78" s="4"/>
      <c r="F78" s="4"/>
      <c r="G78" s="4"/>
      <c r="H78" s="55"/>
      <c r="I78" s="4"/>
      <c r="J78" s="4"/>
      <c r="K78" s="4"/>
      <c r="L78" s="4"/>
      <c r="M78" s="4"/>
    </row>
    <row r="79" spans="3:13">
      <c r="C79" s="4"/>
      <c r="D79" s="4"/>
      <c r="E79" s="4"/>
      <c r="F79" s="4"/>
      <c r="G79" s="4"/>
      <c r="H79" s="55"/>
      <c r="I79" s="4"/>
      <c r="J79" s="4"/>
      <c r="K79" s="4"/>
      <c r="L79" s="4"/>
      <c r="M79" s="4"/>
    </row>
    <row r="80" spans="3:13">
      <c r="C80" s="4"/>
      <c r="D80" s="4"/>
      <c r="E80" s="4"/>
      <c r="F80" s="4"/>
      <c r="G80" s="4"/>
      <c r="H80" s="55"/>
      <c r="I80" s="4"/>
      <c r="J80" s="4"/>
      <c r="K80" s="4"/>
      <c r="L80" s="4"/>
      <c r="M80" s="4"/>
    </row>
  </sheetData>
  <sortState ref="DT16:DT35">
    <sortCondition ref="DT16"/>
  </sortState>
  <conditionalFormatting sqref="DJ5:DJ24">
    <cfRule type="top10" dxfId="7" priority="15" bottom="1" rank="3"/>
    <cfRule type="top10" dxfId="6" priority="16" rank="4"/>
  </conditionalFormatting>
  <conditionalFormatting sqref="DI5:DI24">
    <cfRule type="top10" dxfId="5" priority="11" rank="4"/>
    <cfRule type="top10" dxfId="4" priority="12" bottom="1" rank="4"/>
  </conditionalFormatting>
  <conditionalFormatting sqref="DI30:DI49">
    <cfRule type="top10" dxfId="3" priority="7" bottom="1" rank="3"/>
    <cfRule type="top10" dxfId="2" priority="8" rank="4"/>
  </conditionalFormatting>
  <conditionalFormatting sqref="DG30:DG49">
    <cfRule type="top10" dxfId="1" priority="5" rank="3"/>
    <cfRule type="top10" dxfId="0" priority="6" bottom="1" rank="4"/>
  </conditionalFormatting>
  <pageMargins left="0.7" right="0.7" top="0.75" bottom="0.75" header="0.3" footer="0.3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Feuil1!journee_next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2015-11-14T22:08:48Z</cp:lastPrinted>
  <dcterms:created xsi:type="dcterms:W3CDTF">2015-11-10T14:06:46Z</dcterms:created>
  <dcterms:modified xsi:type="dcterms:W3CDTF">2015-12-10T14:47:35Z</dcterms:modified>
</cp:coreProperties>
</file>