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nt.fuscaldo\Desktop\"/>
    </mc:Choice>
  </mc:AlternateContent>
  <xr:revisionPtr revIDLastSave="0" documentId="13_ncr:1_{4E136EE9-FEDD-4E5D-990B-A3851FFFD29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PU Maintenance" sheetId="1" r:id="rId1"/>
  </sheets>
  <definedNames>
    <definedName name="_xlnm._FilterDatabase" localSheetId="0" hidden="1">'BPU Maintenance'!$A$10:$I$18</definedName>
    <definedName name="aide">#REF!</definedName>
    <definedName name="aide2">#REF!</definedName>
    <definedName name="ARM">#REF!</definedName>
    <definedName name="_xlnm.Database">#REF!</definedName>
    <definedName name="coll">#REF!</definedName>
    <definedName name="ent">#REF!</definedName>
    <definedName name="FICHIER">#REF!</definedName>
    <definedName name="PTLUM">#REF!</definedName>
    <definedName name="SUPPORT">#REF!</definedName>
    <definedName name="_xlnm.Print_Area" localSheetId="0">'BPU Maintenance'!$A$1:$I$49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2" i="1" l="1"/>
  <c r="I23" i="1" l="1"/>
  <c r="I22" i="1" l="1"/>
  <c r="I21" i="1"/>
  <c r="I24" i="1" s="1"/>
  <c r="I14" i="1" l="1"/>
  <c r="D4" i="1" l="1"/>
  <c r="I13" i="1" l="1"/>
  <c r="I5" i="1"/>
  <c r="I16" i="1" l="1"/>
  <c r="I12" i="1"/>
  <c r="I17" i="1" l="1"/>
  <c r="I43" i="1"/>
  <c r="I18" i="1" l="1"/>
  <c r="I27" i="1" s="1"/>
  <c r="I29" i="1" s="1"/>
  <c r="I30" i="1" s="1"/>
  <c r="I31" i="1" s="1"/>
  <c r="I41" i="1" l="1"/>
  <c r="I42" i="1" s="1"/>
  <c r="I44" i="1" s="1"/>
  <c r="I35" i="1"/>
  <c r="I36" i="1" s="1"/>
  <c r="I37" i="1"/>
  <c r="I3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AGNONA</author>
  </authors>
  <commentList>
    <comment ref="D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Julien AGNONA:</t>
        </r>
        <r>
          <rPr>
            <sz val="9"/>
            <color indexed="81"/>
            <rFont val="Tahoma"/>
            <family val="2"/>
          </rPr>
          <t xml:space="preserve">
automatique en fonction de la collectivité</t>
        </r>
      </text>
    </comment>
  </commentList>
</comments>
</file>

<file path=xl/sharedStrings.xml><?xml version="1.0" encoding="utf-8"?>
<sst xmlns="http://schemas.openxmlformats.org/spreadsheetml/2006/main" count="62" uniqueCount="54">
  <si>
    <t>Désignation des ouvrages</t>
  </si>
  <si>
    <t xml:space="preserve">SECTION 1 : </t>
  </si>
  <si>
    <t>MAINTENANCE</t>
  </si>
  <si>
    <t>CHAPITRE 01</t>
  </si>
  <si>
    <t>FORFAIT</t>
  </si>
  <si>
    <t>Intitulé</t>
  </si>
  <si>
    <t>Ce prix rémunère</t>
  </si>
  <si>
    <t>01</t>
  </si>
  <si>
    <t>Forfait niveau 1</t>
  </si>
  <si>
    <t>U</t>
  </si>
  <si>
    <t xml:space="preserve">Collectivité  : </t>
  </si>
  <si>
    <t>Intervenant :</t>
  </si>
  <si>
    <t xml:space="preserve">Réf Sydela : </t>
  </si>
  <si>
    <t>Orvault le :</t>
  </si>
  <si>
    <t>ECLAIRAGE PUBLIC</t>
  </si>
  <si>
    <t>Coef entreprise</t>
  </si>
  <si>
    <t>TVA</t>
  </si>
  <si>
    <t>Référence</t>
  </si>
  <si>
    <t>Montant HT</t>
  </si>
  <si>
    <t>HB ou ref produit</t>
  </si>
  <si>
    <t>Validité de l'offre : 45 jours</t>
  </si>
  <si>
    <t xml:space="preserve">DOS GMAO: </t>
  </si>
  <si>
    <t>Réf Ent. :</t>
  </si>
  <si>
    <t>DESCRIPTION:</t>
  </si>
  <si>
    <t>Désignation du produit hors bordereau</t>
  </si>
  <si>
    <t>Unitaire</t>
  </si>
  <si>
    <t>Nb</t>
  </si>
  <si>
    <t>Sous total BPU+HB "ht"</t>
  </si>
  <si>
    <t>Montant BPU "ht"</t>
  </si>
  <si>
    <t>Sous total HB "ht"</t>
  </si>
  <si>
    <t>Eco-contribution "ht"</t>
  </si>
  <si>
    <t>Conditions financières pour les collectivités ayant mis à disposition leurs equipements</t>
  </si>
  <si>
    <t>Montant "ht"</t>
  </si>
  <si>
    <t>Désignation - BPU EP et Article Hors Bordereau</t>
  </si>
  <si>
    <t>Participation du Sydela selon régime MO (Rural/Urbain)</t>
  </si>
  <si>
    <t>Pris en charge par le Sydela</t>
  </si>
  <si>
    <t>TVA sur le montant ht</t>
  </si>
  <si>
    <t>A la charge de la Collectivité</t>
  </si>
  <si>
    <t>Participation de la collectivité selon régime MO (Rural/Urbain)</t>
  </si>
  <si>
    <t>Montant à la charge de la collectivité "ht"</t>
  </si>
  <si>
    <t>Info Sous Total BPU+HB "ht"</t>
  </si>
  <si>
    <t/>
  </si>
  <si>
    <t>Sous Total BPU sans éco-contribution "ht"</t>
  </si>
  <si>
    <t>Désignation brève</t>
  </si>
  <si>
    <t>MONTANT TOTAL DES TRAVAUX</t>
  </si>
  <si>
    <t>MONTANT TTC</t>
  </si>
  <si>
    <t>Montant à la chage du Sydela ttc (sans ecotaxe)</t>
  </si>
  <si>
    <t>Nom du signataire : ……………………………………………..…..</t>
  </si>
  <si>
    <t>Bon pour accord le : …………………………………………..……..</t>
  </si>
  <si>
    <t>DV20-</t>
  </si>
  <si>
    <t>Coef révision tp12c (2020)</t>
  </si>
  <si>
    <t xml:space="preserve">Forfait niveau 1 au point lumineux pour la prestation de maintenance à la demande (selon le CCAP et le CCTP)
</t>
  </si>
  <si>
    <t>Pichon Service</t>
  </si>
  <si>
    <t>Robert pichon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</si>
</sst>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.00\ &quot;€&quot;"/>
    <numFmt numFmtId="166" formatCode="_-* #,##0.00\ _F_-;\-* #,##0.00\ _F_-;_-* &quot;-&quot;??\ _F_-;_-@_-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name val="Calibri"/>
      <family val="2"/>
      <scheme val="minor"/>
    </font>
    <font>
      <i/>
      <u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theme="4"/>
      </right>
      <top style="thin">
        <color indexed="64"/>
      </top>
      <bottom/>
      <diagonal/>
    </border>
    <border>
      <left style="hair">
        <color theme="4"/>
      </left>
      <right style="hair">
        <color theme="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0" fillId="0" borderId="0" applyFont="0" applyFill="0" applyBorder="0" applyAlignment="0" applyProtection="0"/>
    <xf numFmtId="0" fontId="3" fillId="0" borderId="0"/>
    <xf numFmtId="0" fontId="10" fillId="0" borderId="0"/>
    <xf numFmtId="0" fontId="3" fillId="0" borderId="0"/>
    <xf numFmtId="9" fontId="14" fillId="0" borderId="0" applyFont="0" applyFill="0" applyBorder="0" applyAlignment="0" applyProtection="0"/>
    <xf numFmtId="0" fontId="2" fillId="0" borderId="0"/>
    <xf numFmtId="0" fontId="1" fillId="0" borderId="0"/>
    <xf numFmtId="164" fontId="21" fillId="0" borderId="0" applyFont="0" applyFill="0" applyBorder="0" applyAlignment="0" applyProtection="0"/>
  </cellStyleXfs>
  <cellXfs count="192">
    <xf numFmtId="0" fontId="0" fillId="0" borderId="0" xfId="0"/>
    <xf numFmtId="0" fontId="12" fillId="0" borderId="0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top"/>
    </xf>
    <xf numFmtId="0" fontId="6" fillId="0" borderId="1" xfId="2" applyFont="1" applyFill="1" applyBorder="1" applyAlignment="1" applyProtection="1">
      <alignment horizontal="center" vertical="top" wrapText="1"/>
    </xf>
    <xf numFmtId="1" fontId="6" fillId="0" borderId="1" xfId="2" applyNumberFormat="1" applyFont="1" applyFill="1" applyBorder="1" applyAlignment="1" applyProtection="1">
      <alignment horizontal="center" vertical="top" wrapText="1"/>
    </xf>
    <xf numFmtId="0" fontId="6" fillId="2" borderId="1" xfId="2" applyFont="1" applyFill="1" applyBorder="1" applyAlignment="1">
      <alignment horizontal="center" vertical="top"/>
    </xf>
    <xf numFmtId="49" fontId="7" fillId="0" borderId="2" xfId="0" applyNumberFormat="1" applyFont="1" applyBorder="1" applyAlignment="1">
      <alignment horizontal="center" vertical="top"/>
    </xf>
    <xf numFmtId="0" fontId="7" fillId="0" borderId="2" xfId="2" applyFont="1" applyBorder="1" applyAlignment="1">
      <alignment horizontal="left" vertical="top" wrapText="1"/>
    </xf>
    <xf numFmtId="0" fontId="7" fillId="0" borderId="2" xfId="2" applyFont="1" applyFill="1" applyBorder="1" applyAlignment="1">
      <alignment horizontal="left" vertical="top" wrapText="1"/>
    </xf>
    <xf numFmtId="0" fontId="7" fillId="0" borderId="2" xfId="2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Alignment="1">
      <alignment vertical="top"/>
    </xf>
    <xf numFmtId="165" fontId="7" fillId="0" borderId="1" xfId="1" applyNumberFormat="1" applyFont="1" applyFill="1" applyBorder="1" applyAlignment="1">
      <alignment vertical="top" wrapText="1"/>
    </xf>
    <xf numFmtId="0" fontId="7" fillId="0" borderId="0" xfId="0" applyFont="1" applyAlignment="1">
      <alignment horizontal="right" vertical="top"/>
    </xf>
    <xf numFmtId="0" fontId="18" fillId="0" borderId="0" xfId="6" applyFont="1" applyFill="1" applyAlignment="1">
      <alignment vertical="center"/>
    </xf>
    <xf numFmtId="0" fontId="19" fillId="0" borderId="0" xfId="6" applyFont="1" applyFill="1" applyAlignment="1">
      <alignment horizontal="center" vertical="center"/>
    </xf>
    <xf numFmtId="0" fontId="20" fillId="0" borderId="0" xfId="6" applyFont="1" applyFill="1" applyAlignment="1">
      <alignment horizontal="center" vertical="center"/>
    </xf>
    <xf numFmtId="0" fontId="7" fillId="0" borderId="0" xfId="6" applyFont="1" applyFill="1" applyBorder="1" applyAlignment="1">
      <alignment vertical="center" wrapText="1"/>
    </xf>
    <xf numFmtId="0" fontId="7" fillId="0" borderId="0" xfId="6" applyFont="1" applyFill="1" applyBorder="1" applyAlignment="1">
      <alignment vertical="top" wrapText="1"/>
    </xf>
    <xf numFmtId="0" fontId="7" fillId="0" borderId="0" xfId="6" applyFont="1" applyFill="1" applyBorder="1" applyAlignment="1">
      <alignment horizontal="center" vertical="center"/>
    </xf>
    <xf numFmtId="0" fontId="7" fillId="0" borderId="0" xfId="4" applyFont="1" applyFill="1" applyBorder="1" applyAlignment="1" applyProtection="1">
      <alignment horizontal="right" vertical="center"/>
    </xf>
    <xf numFmtId="165" fontId="13" fillId="0" borderId="0" xfId="6" applyNumberFormat="1" applyFont="1" applyFill="1" applyBorder="1" applyAlignment="1">
      <alignment horizontal="left" vertical="center"/>
    </xf>
    <xf numFmtId="0" fontId="11" fillId="0" borderId="0" xfId="6" applyFont="1" applyFill="1" applyBorder="1" applyAlignment="1">
      <alignment horizontal="justify" vertical="center"/>
    </xf>
    <xf numFmtId="2" fontId="7" fillId="0" borderId="0" xfId="4" applyNumberFormat="1" applyFont="1" applyFill="1" applyBorder="1" applyAlignment="1" applyProtection="1">
      <alignment horizontal="right" vertical="center"/>
    </xf>
    <xf numFmtId="0" fontId="11" fillId="0" borderId="0" xfId="6" applyFont="1" applyFill="1" applyAlignment="1">
      <alignment vertical="top"/>
    </xf>
    <xf numFmtId="0" fontId="15" fillId="0" borderId="0" xfId="6" applyFont="1" applyFill="1" applyAlignment="1">
      <alignment vertical="center"/>
    </xf>
    <xf numFmtId="0" fontId="18" fillId="0" borderId="0" xfId="6" applyFont="1" applyFill="1" applyAlignment="1">
      <alignment vertical="top"/>
    </xf>
    <xf numFmtId="165" fontId="19" fillId="0" borderId="0" xfId="6" applyNumberFormat="1" applyFont="1" applyFill="1" applyAlignment="1">
      <alignment horizontal="center" vertical="center"/>
    </xf>
    <xf numFmtId="165" fontId="7" fillId="0" borderId="0" xfId="0" applyNumberFormat="1" applyFont="1" applyAlignment="1">
      <alignment vertical="top"/>
    </xf>
    <xf numFmtId="0" fontId="19" fillId="0" borderId="0" xfId="6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4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center" vertical="top"/>
    </xf>
    <xf numFmtId="0" fontId="10" fillId="0" borderId="0" xfId="0" applyFont="1"/>
    <xf numFmtId="0" fontId="6" fillId="0" borderId="0" xfId="0" applyFont="1" applyAlignment="1">
      <alignment vertical="center"/>
    </xf>
    <xf numFmtId="14" fontId="7" fillId="0" borderId="0" xfId="0" applyNumberFormat="1" applyFont="1" applyAlignment="1">
      <alignment horizontal="left" vertical="top"/>
    </xf>
    <xf numFmtId="0" fontId="7" fillId="0" borderId="5" xfId="0" applyFont="1" applyBorder="1" applyAlignment="1">
      <alignment horizontal="center" vertical="top"/>
    </xf>
    <xf numFmtId="165" fontId="7" fillId="0" borderId="4" xfId="0" applyNumberFormat="1" applyFont="1" applyBorder="1" applyAlignment="1">
      <alignment vertical="top"/>
    </xf>
    <xf numFmtId="0" fontId="11" fillId="0" borderId="4" xfId="6" applyFont="1" applyFill="1" applyBorder="1" applyAlignment="1">
      <alignment horizontal="center" vertical="top"/>
    </xf>
    <xf numFmtId="165" fontId="7" fillId="0" borderId="5" xfId="0" applyNumberFormat="1" applyFont="1" applyBorder="1" applyAlignment="1">
      <alignment vertical="top"/>
    </xf>
    <xf numFmtId="0" fontId="11" fillId="0" borderId="5" xfId="6" applyFont="1" applyFill="1" applyBorder="1" applyAlignment="1">
      <alignment horizontal="center" vertical="top"/>
    </xf>
    <xf numFmtId="0" fontId="11" fillId="0" borderId="5" xfId="6" applyFont="1" applyFill="1" applyBorder="1" applyAlignment="1">
      <alignment horizontal="center" vertical="center"/>
    </xf>
    <xf numFmtId="0" fontId="11" fillId="0" borderId="5" xfId="6" applyNumberFormat="1" applyFont="1" applyFill="1" applyBorder="1" applyAlignment="1">
      <alignment horizontal="center" vertical="center"/>
    </xf>
    <xf numFmtId="9" fontId="11" fillId="0" borderId="5" xfId="5" applyFont="1" applyFill="1" applyBorder="1" applyAlignment="1">
      <alignment horizontal="center" vertical="center"/>
    </xf>
    <xf numFmtId="9" fontId="11" fillId="0" borderId="5" xfId="5" applyNumberFormat="1" applyFont="1" applyFill="1" applyBorder="1" applyAlignment="1">
      <alignment horizontal="center" vertical="center"/>
    </xf>
    <xf numFmtId="0" fontId="6" fillId="0" borderId="0" xfId="4" applyFont="1" applyFill="1" applyBorder="1" applyAlignment="1" applyProtection="1">
      <alignment horizontal="right" vertical="center"/>
    </xf>
    <xf numFmtId="0" fontId="11" fillId="0" borderId="0" xfId="6" applyFont="1" applyFill="1" applyBorder="1" applyAlignment="1">
      <alignment horizontal="right" vertical="center"/>
    </xf>
    <xf numFmtId="49" fontId="7" fillId="0" borderId="0" xfId="6" applyNumberFormat="1" applyFont="1" applyFill="1" applyBorder="1" applyAlignment="1">
      <alignment horizontal="left" vertical="center"/>
    </xf>
    <xf numFmtId="0" fontId="6" fillId="0" borderId="0" xfId="0" applyFont="1" applyBorder="1"/>
    <xf numFmtId="0" fontId="6" fillId="0" borderId="0" xfId="0" applyFont="1" applyFill="1" applyBorder="1"/>
    <xf numFmtId="165" fontId="12" fillId="0" borderId="0" xfId="6" applyNumberFormat="1" applyFont="1" applyFill="1" applyBorder="1" applyAlignment="1">
      <alignment horizontal="right" vertical="center"/>
    </xf>
    <xf numFmtId="0" fontId="12" fillId="0" borderId="0" xfId="6" applyFont="1" applyFill="1" applyBorder="1" applyAlignment="1">
      <alignment horizontal="center" vertical="center"/>
    </xf>
    <xf numFmtId="0" fontId="11" fillId="0" borderId="0" xfId="6" applyFont="1" applyFill="1" applyBorder="1" applyAlignment="1">
      <alignment horizontal="left" vertical="center"/>
    </xf>
    <xf numFmtId="2" fontId="6" fillId="0" borderId="0" xfId="4" applyNumberFormat="1" applyFont="1" applyFill="1" applyBorder="1" applyAlignment="1" applyProtection="1">
      <alignment horizontal="right" vertical="center"/>
    </xf>
    <xf numFmtId="9" fontId="12" fillId="0" borderId="0" xfId="5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top"/>
    </xf>
    <xf numFmtId="0" fontId="6" fillId="0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49" fontId="7" fillId="0" borderId="0" xfId="0" applyNumberFormat="1" applyFont="1" applyBorder="1" applyAlignment="1">
      <alignment horizontal="center" vertical="center"/>
    </xf>
    <xf numFmtId="0" fontId="7" fillId="0" borderId="0" xfId="2" applyFont="1" applyBorder="1" applyAlignment="1">
      <alignment vertical="center" wrapText="1"/>
    </xf>
    <xf numFmtId="0" fontId="7" fillId="0" borderId="0" xfId="2" applyFont="1" applyBorder="1" applyAlignment="1">
      <alignment horizontal="center" vertical="center"/>
    </xf>
    <xf numFmtId="165" fontId="7" fillId="0" borderId="0" xfId="1" applyNumberFormat="1" applyFont="1" applyFill="1" applyBorder="1" applyAlignment="1">
      <alignment horizontal="right" vertical="center"/>
    </xf>
    <xf numFmtId="0" fontId="19" fillId="0" borderId="0" xfId="6" applyFont="1" applyFill="1" applyAlignment="1">
      <alignment vertical="center"/>
    </xf>
    <xf numFmtId="1" fontId="5" fillId="0" borderId="0" xfId="0" quotePrefix="1" applyNumberFormat="1" applyFont="1" applyFill="1" applyBorder="1" applyAlignment="1">
      <alignment vertical="top"/>
    </xf>
    <xf numFmtId="1" fontId="4" fillId="0" borderId="0" xfId="0" quotePrefix="1" applyNumberFormat="1" applyFont="1" applyFill="1" applyBorder="1" applyAlignment="1">
      <alignment horizontal="center" vertical="top"/>
    </xf>
    <xf numFmtId="165" fontId="7" fillId="0" borderId="0" xfId="0" applyNumberFormat="1" applyFont="1" applyBorder="1" applyAlignment="1">
      <alignment vertical="top"/>
    </xf>
    <xf numFmtId="49" fontId="6" fillId="0" borderId="9" xfId="0" applyNumberFormat="1" applyFont="1" applyBorder="1" applyAlignment="1">
      <alignment horizontal="center" vertical="top"/>
    </xf>
    <xf numFmtId="49" fontId="7" fillId="0" borderId="12" xfId="0" applyNumberFormat="1" applyFont="1" applyBorder="1" applyAlignment="1">
      <alignment horizontal="center" vertical="top"/>
    </xf>
    <xf numFmtId="165" fontId="7" fillId="0" borderId="11" xfId="0" applyNumberFormat="1" applyFont="1" applyBorder="1" applyAlignment="1">
      <alignment vertical="top"/>
    </xf>
    <xf numFmtId="49" fontId="7" fillId="0" borderId="14" xfId="6" applyNumberFormat="1" applyFont="1" applyFill="1" applyBorder="1" applyAlignment="1">
      <alignment horizontal="right" vertical="center"/>
    </xf>
    <xf numFmtId="165" fontId="11" fillId="0" borderId="15" xfId="6" applyNumberFormat="1" applyFont="1" applyFill="1" applyBorder="1" applyAlignment="1">
      <alignment horizontal="right" vertical="center"/>
    </xf>
    <xf numFmtId="0" fontId="13" fillId="0" borderId="14" xfId="6" applyFont="1" applyFill="1" applyBorder="1" applyAlignment="1">
      <alignment horizontal="right" vertical="center"/>
    </xf>
    <xf numFmtId="0" fontId="11" fillId="0" borderId="16" xfId="6" applyFont="1" applyFill="1" applyBorder="1" applyAlignment="1">
      <alignment horizontal="right" vertical="center"/>
    </xf>
    <xf numFmtId="0" fontId="11" fillId="0" borderId="17" xfId="6" applyFont="1" applyFill="1" applyBorder="1" applyAlignment="1">
      <alignment horizontal="justify" vertical="center"/>
    </xf>
    <xf numFmtId="0" fontId="7" fillId="0" borderId="17" xfId="6" applyFont="1" applyFill="1" applyBorder="1" applyAlignment="1">
      <alignment vertical="top" wrapText="1"/>
    </xf>
    <xf numFmtId="0" fontId="7" fillId="0" borderId="17" xfId="6" applyFont="1" applyFill="1" applyBorder="1" applyAlignment="1">
      <alignment horizontal="center" vertical="center"/>
    </xf>
    <xf numFmtId="0" fontId="6" fillId="0" borderId="17" xfId="0" applyFont="1" applyFill="1" applyBorder="1"/>
    <xf numFmtId="2" fontId="6" fillId="0" borderId="17" xfId="4" applyNumberFormat="1" applyFont="1" applyFill="1" applyBorder="1" applyAlignment="1" applyProtection="1">
      <alignment horizontal="right" vertical="center"/>
    </xf>
    <xf numFmtId="0" fontId="6" fillId="0" borderId="18" xfId="6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165" fontId="7" fillId="0" borderId="15" xfId="0" applyNumberFormat="1" applyFont="1" applyBorder="1" applyAlignment="1">
      <alignment vertical="center"/>
    </xf>
    <xf numFmtId="0" fontId="11" fillId="0" borderId="16" xfId="6" applyFont="1" applyFill="1" applyBorder="1" applyAlignment="1">
      <alignment horizontal="left" vertical="center"/>
    </xf>
    <xf numFmtId="0" fontId="7" fillId="0" borderId="17" xfId="6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9" fontId="12" fillId="0" borderId="18" xfId="5" applyFont="1" applyFill="1" applyBorder="1" applyAlignment="1">
      <alignment horizontal="center" vertical="center"/>
    </xf>
    <xf numFmtId="165" fontId="12" fillId="0" borderId="19" xfId="6" applyNumberFormat="1" applyFont="1" applyFill="1" applyBorder="1" applyAlignment="1">
      <alignment horizontal="right" vertical="center"/>
    </xf>
    <xf numFmtId="165" fontId="11" fillId="0" borderId="27" xfId="6" applyNumberFormat="1" applyFont="1" applyFill="1" applyBorder="1" applyAlignment="1">
      <alignment horizontal="right" vertical="top"/>
    </xf>
    <xf numFmtId="165" fontId="11" fillId="0" borderId="23" xfId="6" applyNumberFormat="1" applyFont="1" applyFill="1" applyBorder="1" applyAlignment="1">
      <alignment horizontal="right" vertical="top"/>
    </xf>
    <xf numFmtId="0" fontId="7" fillId="0" borderId="29" xfId="4" applyFont="1" applyFill="1" applyBorder="1" applyAlignment="1" applyProtection="1">
      <alignment horizontal="right" vertical="center" wrapText="1"/>
    </xf>
    <xf numFmtId="0" fontId="6" fillId="0" borderId="29" xfId="0" applyFont="1" applyFill="1" applyBorder="1"/>
    <xf numFmtId="0" fontId="6" fillId="0" borderId="29" xfId="4" applyFont="1" applyFill="1" applyBorder="1" applyAlignment="1" applyProtection="1">
      <alignment horizontal="right" vertical="center"/>
    </xf>
    <xf numFmtId="0" fontId="12" fillId="0" borderId="30" xfId="6" applyFont="1" applyFill="1" applyBorder="1" applyAlignment="1">
      <alignment horizontal="center" vertical="center"/>
    </xf>
    <xf numFmtId="165" fontId="12" fillId="0" borderId="31" xfId="6" applyNumberFormat="1" applyFont="1" applyFill="1" applyBorder="1" applyAlignment="1">
      <alignment horizontal="right" vertical="center"/>
    </xf>
    <xf numFmtId="49" fontId="7" fillId="0" borderId="14" xfId="6" applyNumberFormat="1" applyFont="1" applyFill="1" applyBorder="1" applyAlignment="1">
      <alignment vertical="center"/>
    </xf>
    <xf numFmtId="49" fontId="7" fillId="0" borderId="0" xfId="6" applyNumberFormat="1" applyFont="1" applyFill="1" applyBorder="1" applyAlignment="1">
      <alignment vertical="center"/>
    </xf>
    <xf numFmtId="49" fontId="7" fillId="3" borderId="9" xfId="0" applyNumberFormat="1" applyFont="1" applyFill="1" applyBorder="1" applyAlignment="1">
      <alignment horizontal="center" vertical="top"/>
    </xf>
    <xf numFmtId="49" fontId="7" fillId="3" borderId="1" xfId="0" applyNumberFormat="1" applyFont="1" applyFill="1" applyBorder="1" applyAlignment="1">
      <alignment horizontal="center" vertical="top"/>
    </xf>
    <xf numFmtId="49" fontId="11" fillId="3" borderId="1" xfId="2" applyNumberFormat="1" applyFont="1" applyFill="1" applyBorder="1" applyAlignment="1">
      <alignment horizontal="center" vertical="top"/>
    </xf>
    <xf numFmtId="49" fontId="6" fillId="3" borderId="1" xfId="2" applyNumberFormat="1" applyFont="1" applyFill="1" applyBorder="1" applyAlignment="1">
      <alignment horizontal="center" vertical="top"/>
    </xf>
    <xf numFmtId="0" fontId="7" fillId="3" borderId="1" xfId="2" applyFont="1" applyFill="1" applyBorder="1" applyAlignment="1">
      <alignment horizontal="center" vertical="top"/>
    </xf>
    <xf numFmtId="165" fontId="7" fillId="3" borderId="1" xfId="1" applyNumberFormat="1" applyFont="1" applyFill="1" applyBorder="1" applyAlignment="1">
      <alignment vertical="top" wrapText="1"/>
    </xf>
    <xf numFmtId="165" fontId="7" fillId="3" borderId="1" xfId="1" applyNumberFormat="1" applyFont="1" applyFill="1" applyBorder="1" applyAlignment="1">
      <alignment horizontal="center" vertical="top" wrapText="1"/>
    </xf>
    <xf numFmtId="0" fontId="7" fillId="3" borderId="10" xfId="1" applyNumberFormat="1" applyFont="1" applyFill="1" applyBorder="1" applyAlignment="1">
      <alignment vertical="top" wrapText="1"/>
    </xf>
    <xf numFmtId="49" fontId="8" fillId="3" borderId="6" xfId="0" applyNumberFormat="1" applyFont="1" applyFill="1" applyBorder="1" applyAlignment="1">
      <alignment vertical="top" wrapText="1"/>
    </xf>
    <xf numFmtId="49" fontId="8" fillId="3" borderId="7" xfId="0" applyNumberFormat="1" applyFont="1" applyFill="1" applyBorder="1" applyAlignment="1">
      <alignment vertical="top" wrapText="1"/>
    </xf>
    <xf numFmtId="165" fontId="6" fillId="3" borderId="7" xfId="1" applyNumberFormat="1" applyFont="1" applyFill="1" applyBorder="1" applyAlignment="1">
      <alignment horizontal="center" vertical="top" wrapText="1"/>
    </xf>
    <xf numFmtId="1" fontId="9" fillId="3" borderId="7" xfId="0" applyNumberFormat="1" applyFont="1" applyFill="1" applyBorder="1" applyAlignment="1">
      <alignment vertical="top" wrapText="1"/>
    </xf>
    <xf numFmtId="1" fontId="6" fillId="3" borderId="7" xfId="0" applyNumberFormat="1" applyFont="1" applyFill="1" applyBorder="1" applyAlignment="1">
      <alignment horizontal="center" vertical="top" wrapText="1"/>
    </xf>
    <xf numFmtId="165" fontId="6" fillId="3" borderId="8" xfId="1" applyNumberFormat="1" applyFont="1" applyFill="1" applyBorder="1" applyAlignment="1">
      <alignment horizontal="center" vertical="top" wrapText="1"/>
    </xf>
    <xf numFmtId="49" fontId="7" fillId="4" borderId="9" xfId="0" applyNumberFormat="1" applyFont="1" applyFill="1" applyBorder="1" applyAlignment="1">
      <alignment horizontal="center" vertical="top"/>
    </xf>
    <xf numFmtId="49" fontId="7" fillId="4" borderId="1" xfId="0" applyNumberFormat="1" applyFont="1" applyFill="1" applyBorder="1" applyAlignment="1">
      <alignment horizontal="center" vertical="top"/>
    </xf>
    <xf numFmtId="0" fontId="6" fillId="4" borderId="1" xfId="2" applyFont="1" applyFill="1" applyBorder="1" applyAlignment="1" applyProtection="1">
      <alignment horizontal="centerContinuous" vertical="top" wrapText="1"/>
    </xf>
    <xf numFmtId="1" fontId="6" fillId="4" borderId="1" xfId="2" applyNumberFormat="1" applyFont="1" applyFill="1" applyBorder="1" applyAlignment="1" applyProtection="1">
      <alignment horizontal="center" vertical="top" wrapText="1"/>
    </xf>
    <xf numFmtId="0" fontId="7" fillId="4" borderId="1" xfId="2" applyFont="1" applyFill="1" applyBorder="1" applyAlignment="1">
      <alignment horizontal="center" vertical="top"/>
    </xf>
    <xf numFmtId="165" fontId="7" fillId="4" borderId="1" xfId="1" applyNumberFormat="1" applyFont="1" applyFill="1" applyBorder="1" applyAlignment="1">
      <alignment vertical="top" wrapText="1"/>
    </xf>
    <xf numFmtId="0" fontId="7" fillId="4" borderId="1" xfId="0" applyFont="1" applyFill="1" applyBorder="1" applyAlignment="1">
      <alignment horizontal="center" vertical="top"/>
    </xf>
    <xf numFmtId="0" fontId="16" fillId="5" borderId="24" xfId="6" applyFont="1" applyFill="1" applyBorder="1" applyAlignment="1">
      <alignment horizontal="center" vertical="center"/>
    </xf>
    <xf numFmtId="165" fontId="12" fillId="5" borderId="25" xfId="6" applyNumberFormat="1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vertical="center"/>
    </xf>
    <xf numFmtId="0" fontId="6" fillId="5" borderId="21" xfId="0" applyFont="1" applyFill="1" applyBorder="1" applyAlignment="1">
      <alignment horizontal="center" vertical="center"/>
    </xf>
    <xf numFmtId="0" fontId="12" fillId="5" borderId="26" xfId="6" applyFont="1" applyFill="1" applyBorder="1" applyAlignment="1">
      <alignment horizontal="center" vertical="center"/>
    </xf>
    <xf numFmtId="165" fontId="12" fillId="5" borderId="22" xfId="6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5" borderId="6" xfId="6" applyFont="1" applyFill="1" applyBorder="1" applyAlignment="1">
      <alignment horizontal="left" vertical="center"/>
    </xf>
    <xf numFmtId="0" fontId="11" fillId="5" borderId="7" xfId="6" applyFont="1" applyFill="1" applyBorder="1" applyAlignment="1">
      <alignment horizontal="justify" vertical="center"/>
    </xf>
    <xf numFmtId="0" fontId="7" fillId="5" borderId="7" xfId="6" applyFont="1" applyFill="1" applyBorder="1" applyAlignment="1">
      <alignment vertical="center" wrapText="1"/>
    </xf>
    <xf numFmtId="0" fontId="7" fillId="5" borderId="7" xfId="6" applyFont="1" applyFill="1" applyBorder="1" applyAlignment="1">
      <alignment horizontal="center" vertical="center"/>
    </xf>
    <xf numFmtId="0" fontId="6" fillId="5" borderId="7" xfId="0" applyFont="1" applyFill="1" applyBorder="1" applyAlignment="1">
      <alignment vertical="center"/>
    </xf>
    <xf numFmtId="2" fontId="6" fillId="5" borderId="7" xfId="4" applyNumberFormat="1" applyFont="1" applyFill="1" applyBorder="1" applyAlignment="1" applyProtection="1">
      <alignment horizontal="right" vertical="center"/>
    </xf>
    <xf numFmtId="165" fontId="12" fillId="5" borderId="8" xfId="6" applyNumberFormat="1" applyFont="1" applyFill="1" applyBorder="1" applyAlignment="1">
      <alignment horizontal="right" vertical="center"/>
    </xf>
    <xf numFmtId="0" fontId="12" fillId="0" borderId="14" xfId="6" applyFont="1" applyFill="1" applyBorder="1" applyAlignment="1">
      <alignment horizontal="left" vertical="center"/>
    </xf>
    <xf numFmtId="0" fontId="11" fillId="0" borderId="14" xfId="6" applyFont="1" applyFill="1" applyBorder="1" applyAlignment="1">
      <alignment horizontal="right" vertical="center"/>
    </xf>
    <xf numFmtId="0" fontId="7" fillId="0" borderId="17" xfId="0" applyFont="1" applyBorder="1" applyAlignment="1">
      <alignment vertical="center"/>
    </xf>
    <xf numFmtId="49" fontId="7" fillId="0" borderId="0" xfId="6" applyNumberFormat="1" applyFont="1" applyFill="1" applyBorder="1" applyAlignment="1">
      <alignment horizontal="left" vertical="center"/>
    </xf>
    <xf numFmtId="0" fontId="11" fillId="0" borderId="14" xfId="6" applyFont="1" applyFill="1" applyBorder="1" applyAlignment="1">
      <alignment horizontal="left" vertical="center"/>
    </xf>
    <xf numFmtId="0" fontId="7" fillId="0" borderId="0" xfId="4" applyFont="1" applyBorder="1" applyAlignment="1" applyProtection="1">
      <alignment horizontal="right" vertical="center" wrapText="1"/>
    </xf>
    <xf numFmtId="0" fontId="6" fillId="0" borderId="0" xfId="0" applyFont="1" applyBorder="1" applyAlignment="1">
      <alignment vertical="center"/>
    </xf>
    <xf numFmtId="49" fontId="6" fillId="5" borderId="6" xfId="6" applyNumberFormat="1" applyFont="1" applyFill="1" applyBorder="1" applyAlignment="1">
      <alignment horizontal="left" vertical="center"/>
    </xf>
    <xf numFmtId="49" fontId="7" fillId="5" borderId="7" xfId="6" applyNumberFormat="1" applyFont="1" applyFill="1" applyBorder="1" applyAlignment="1">
      <alignment horizontal="left" vertical="center"/>
    </xf>
    <xf numFmtId="0" fontId="7" fillId="5" borderId="7" xfId="4" applyFont="1" applyFill="1" applyBorder="1" applyAlignment="1" applyProtection="1">
      <alignment horizontal="right" vertical="center" wrapText="1"/>
    </xf>
    <xf numFmtId="0" fontId="6" fillId="5" borderId="7" xfId="0" applyFont="1" applyFill="1" applyBorder="1"/>
    <xf numFmtId="0" fontId="6" fillId="5" borderId="7" xfId="4" applyFont="1" applyFill="1" applyBorder="1" applyAlignment="1" applyProtection="1">
      <alignment horizontal="right" vertical="center"/>
    </xf>
    <xf numFmtId="0" fontId="12" fillId="5" borderId="7" xfId="6" applyFont="1" applyFill="1" applyBorder="1" applyAlignment="1">
      <alignment horizontal="center" vertical="center"/>
    </xf>
    <xf numFmtId="9" fontId="12" fillId="5" borderId="7" xfId="5" applyFont="1" applyFill="1" applyBorder="1" applyAlignment="1">
      <alignment horizontal="center" vertical="center"/>
    </xf>
    <xf numFmtId="0" fontId="17" fillId="0" borderId="5" xfId="0" applyNumberFormat="1" applyFont="1" applyFill="1" applyBorder="1" applyAlignment="1">
      <alignment horizontal="center" vertical="center"/>
    </xf>
    <xf numFmtId="0" fontId="7" fillId="0" borderId="0" xfId="4" applyFont="1" applyBorder="1" applyAlignment="1" applyProtection="1">
      <alignment horizontal="right" vertical="center"/>
    </xf>
    <xf numFmtId="2" fontId="24" fillId="0" borderId="0" xfId="4" applyNumberFormat="1" applyFont="1" applyFill="1" applyBorder="1" applyAlignment="1" applyProtection="1">
      <alignment horizontal="right" vertical="center"/>
    </xf>
    <xf numFmtId="9" fontId="25" fillId="0" borderId="5" xfId="5" applyFont="1" applyFill="1" applyBorder="1" applyAlignment="1">
      <alignment horizontal="center" vertical="center"/>
    </xf>
    <xf numFmtId="165" fontId="25" fillId="0" borderId="15" xfId="6" applyNumberFormat="1" applyFont="1" applyFill="1" applyBorder="1" applyAlignment="1">
      <alignment horizontal="right" vertical="center"/>
    </xf>
    <xf numFmtId="0" fontId="12" fillId="0" borderId="0" xfId="6" applyFont="1" applyFill="1" applyBorder="1" applyAlignment="1">
      <alignment horizontal="left" vertical="center"/>
    </xf>
    <xf numFmtId="9" fontId="11" fillId="6" borderId="5" xfId="5" applyFont="1" applyFill="1" applyBorder="1" applyAlignment="1">
      <alignment horizontal="center" vertical="center"/>
    </xf>
    <xf numFmtId="0" fontId="7" fillId="0" borderId="0" xfId="0" applyNumberFormat="1" applyFont="1" applyAlignment="1">
      <alignment horizontal="center" vertical="top"/>
    </xf>
    <xf numFmtId="49" fontId="17" fillId="0" borderId="0" xfId="0" quotePrefix="1" applyNumberFormat="1" applyFont="1" applyFill="1" applyBorder="1" applyAlignment="1"/>
    <xf numFmtId="49" fontId="17" fillId="0" borderId="0" xfId="0" quotePrefix="1" applyNumberFormat="1" applyFont="1" applyFill="1" applyBorder="1" applyAlignment="1">
      <alignment horizontal="right"/>
    </xf>
    <xf numFmtId="0" fontId="11" fillId="0" borderId="4" xfId="6" applyNumberFormat="1" applyFont="1" applyFill="1" applyBorder="1" applyAlignment="1">
      <alignment horizontal="left" vertical="top" wrapText="1"/>
    </xf>
    <xf numFmtId="0" fontId="11" fillId="0" borderId="5" xfId="6" applyNumberFormat="1" applyFont="1" applyFill="1" applyBorder="1" applyAlignment="1">
      <alignment horizontal="left" vertical="top" wrapText="1"/>
    </xf>
    <xf numFmtId="49" fontId="7" fillId="0" borderId="13" xfId="6" applyNumberFormat="1" applyFont="1" applyFill="1" applyBorder="1" applyAlignment="1">
      <alignment vertical="top" wrapText="1"/>
    </xf>
    <xf numFmtId="49" fontId="7" fillId="0" borderId="3" xfId="6" applyNumberFormat="1" applyFont="1" applyFill="1" applyBorder="1" applyAlignment="1">
      <alignment vertical="top" wrapText="1"/>
    </xf>
    <xf numFmtId="49" fontId="7" fillId="0" borderId="14" xfId="6" applyNumberFormat="1" applyFont="1" applyFill="1" applyBorder="1" applyAlignment="1">
      <alignment vertical="top" wrapText="1"/>
    </xf>
    <xf numFmtId="49" fontId="7" fillId="0" borderId="0" xfId="6" applyNumberFormat="1" applyFont="1" applyFill="1" applyBorder="1" applyAlignment="1">
      <alignment vertical="top" wrapText="1"/>
    </xf>
    <xf numFmtId="0" fontId="26" fillId="4" borderId="10" xfId="0" applyNumberFormat="1" applyFont="1" applyFill="1" applyBorder="1" applyAlignment="1">
      <alignment vertical="top"/>
    </xf>
    <xf numFmtId="0" fontId="27" fillId="0" borderId="11" xfId="0" applyNumberFormat="1" applyFont="1" applyBorder="1" applyAlignment="1">
      <alignment vertical="top"/>
    </xf>
    <xf numFmtId="165" fontId="7" fillId="0" borderId="2" xfId="1" applyNumberFormat="1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1" fillId="0" borderId="0" xfId="6" applyFont="1" applyFill="1" applyAlignment="1"/>
    <xf numFmtId="0" fontId="11" fillId="0" borderId="0" xfId="6" applyFont="1" applyFill="1" applyAlignment="1">
      <alignment horizontal="right"/>
    </xf>
    <xf numFmtId="49" fontId="6" fillId="3" borderId="1" xfId="2" applyNumberFormat="1" applyFont="1" applyFill="1" applyBorder="1" applyAlignment="1">
      <alignment horizontal="center" vertical="top" wrapText="1"/>
    </xf>
    <xf numFmtId="0" fontId="7" fillId="0" borderId="0" xfId="0" applyFont="1" applyFill="1"/>
    <xf numFmtId="165" fontId="11" fillId="0" borderId="23" xfId="6" applyNumberFormat="1" applyFont="1" applyFill="1" applyBorder="1" applyAlignment="1">
      <alignment horizontal="right" vertical="center"/>
    </xf>
    <xf numFmtId="165" fontId="6" fillId="0" borderId="32" xfId="6" applyNumberFormat="1" applyFont="1" applyFill="1" applyBorder="1" applyAlignment="1">
      <alignment horizontal="right" vertical="center"/>
    </xf>
    <xf numFmtId="49" fontId="7" fillId="0" borderId="20" xfId="6" applyNumberFormat="1" applyFont="1" applyFill="1" applyBorder="1" applyAlignment="1">
      <alignment horizontal="right" vertical="center"/>
    </xf>
    <xf numFmtId="0" fontId="7" fillId="0" borderId="21" xfId="6" applyFont="1" applyFill="1" applyBorder="1" applyAlignment="1">
      <alignment vertical="center" wrapText="1"/>
    </xf>
    <xf numFmtId="0" fontId="7" fillId="0" borderId="21" xfId="6" applyFont="1" applyFill="1" applyBorder="1" applyAlignment="1">
      <alignment vertical="top" wrapText="1"/>
    </xf>
    <xf numFmtId="0" fontId="7" fillId="0" borderId="21" xfId="6" applyFont="1" applyFill="1" applyBorder="1" applyAlignment="1">
      <alignment horizontal="center" vertical="center"/>
    </xf>
    <xf numFmtId="0" fontId="6" fillId="0" borderId="21" xfId="0" applyFont="1" applyBorder="1"/>
    <xf numFmtId="0" fontId="7" fillId="0" borderId="21" xfId="4" applyFont="1" applyBorder="1" applyAlignment="1" applyProtection="1">
      <alignment horizontal="right" vertical="center"/>
    </xf>
    <xf numFmtId="0" fontId="11" fillId="0" borderId="33" xfId="6" applyFont="1" applyFill="1" applyBorder="1" applyAlignment="1">
      <alignment horizontal="center" vertical="center"/>
    </xf>
    <xf numFmtId="165" fontId="11" fillId="0" borderId="34" xfId="6" applyNumberFormat="1" applyFont="1" applyFill="1" applyBorder="1" applyAlignment="1">
      <alignment horizontal="right" vertical="center"/>
    </xf>
    <xf numFmtId="0" fontId="19" fillId="0" borderId="0" xfId="6" applyFont="1" applyFill="1" applyAlignment="1">
      <alignment horizontal="center" vertical="center"/>
    </xf>
    <xf numFmtId="49" fontId="7" fillId="0" borderId="28" xfId="6" applyNumberFormat="1" applyFont="1" applyFill="1" applyBorder="1" applyAlignment="1">
      <alignment horizontal="left" vertical="center"/>
    </xf>
    <xf numFmtId="49" fontId="7" fillId="0" borderId="29" xfId="6" applyNumberFormat="1" applyFont="1" applyFill="1" applyBorder="1" applyAlignment="1">
      <alignment horizontal="left" vertical="center"/>
    </xf>
    <xf numFmtId="0" fontId="12" fillId="5" borderId="20" xfId="6" applyFont="1" applyFill="1" applyBorder="1" applyAlignment="1">
      <alignment horizontal="left" vertical="center"/>
    </xf>
    <xf numFmtId="0" fontId="12" fillId="5" borderId="21" xfId="6" applyFont="1" applyFill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165" fontId="12" fillId="0" borderId="0" xfId="6" applyNumberFormat="1" applyFont="1" applyFill="1" applyBorder="1" applyAlignment="1">
      <alignment horizontal="left" vertical="center"/>
    </xf>
    <xf numFmtId="165" fontId="11" fillId="0" borderId="0" xfId="6" applyNumberFormat="1" applyFont="1" applyFill="1" applyBorder="1" applyAlignment="1">
      <alignment horizontal="left" vertical="center"/>
    </xf>
    <xf numFmtId="49" fontId="17" fillId="0" borderId="0" xfId="0" quotePrefix="1" applyNumberFormat="1" applyFont="1" applyFill="1" applyBorder="1" applyAlignment="1">
      <alignment horizontal="left"/>
    </xf>
    <xf numFmtId="0" fontId="7" fillId="0" borderId="0" xfId="0" quotePrefix="1" applyNumberFormat="1" applyFont="1" applyFill="1" applyBorder="1" applyAlignment="1">
      <alignment horizontal="left" vertical="top" wrapText="1"/>
    </xf>
  </cellXfs>
  <cellStyles count="9">
    <cellStyle name="Milliers 3" xfId="8" xr:uid="{00000000-0005-0000-0000-000000000000}"/>
    <cellStyle name="Milliers_Feuil1" xfId="1" xr:uid="{00000000-0005-0000-0000-000001000000}"/>
    <cellStyle name="Normal" xfId="0" builtinId="0"/>
    <cellStyle name="Normal 2" xfId="2" xr:uid="{00000000-0005-0000-0000-000004000000}"/>
    <cellStyle name="Normal 2 2" xfId="3" xr:uid="{00000000-0005-0000-0000-000005000000}"/>
    <cellStyle name="Normal 3" xfId="6" xr:uid="{00000000-0005-0000-0000-000006000000}"/>
    <cellStyle name="Normal 4" xfId="4" xr:uid="{00000000-0005-0000-0000-000007000000}"/>
    <cellStyle name="Normal 4 2" xfId="7" xr:uid="{00000000-0005-0000-0000-000008000000}"/>
    <cellStyle name="Pourcentag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3" tint="0.59999389629810485"/>
    <pageSetUpPr fitToPage="1"/>
  </sheetPr>
  <dimension ref="A1:L50"/>
  <sheetViews>
    <sheetView showZeros="0" tabSelected="1" zoomScaleNormal="100" workbookViewId="0">
      <pane ySplit="10" topLeftCell="A18" activePane="bottomLeft" state="frozen"/>
      <selection pane="bottomLeft" activeCell="D1" sqref="D1:I1"/>
    </sheetView>
  </sheetViews>
  <sheetFormatPr baseColWidth="10" defaultColWidth="11.44140625" defaultRowHeight="13.8" outlineLevelRow="1" x14ac:dyDescent="0.3"/>
  <cols>
    <col min="1" max="1" width="3.5546875" style="12" customWidth="1"/>
    <col min="2" max="2" width="4.5546875" style="12" customWidth="1"/>
    <col min="3" max="3" width="4.44140625" style="12" customWidth="1"/>
    <col min="4" max="4" width="30.6640625" style="12" customWidth="1"/>
    <col min="5" max="5" width="55.88671875" style="12" customWidth="1"/>
    <col min="6" max="6" width="3.33203125" style="12" customWidth="1"/>
    <col min="7" max="7" width="9.44140625" style="12" customWidth="1"/>
    <col min="8" max="8" width="6.44140625" style="34" customWidth="1"/>
    <col min="9" max="9" width="11.44140625" style="30"/>
    <col min="10" max="10" width="11.44140625" style="34"/>
    <col min="11" max="16384" width="11.44140625" style="12"/>
  </cols>
  <sheetData>
    <row r="1" spans="1:12" ht="70.5" customHeight="1" outlineLevel="1" x14ac:dyDescent="0.3">
      <c r="B1" s="64"/>
      <c r="C1" s="64"/>
      <c r="D1" s="182" t="s">
        <v>52</v>
      </c>
      <c r="E1" s="182"/>
      <c r="F1" s="182"/>
      <c r="G1" s="182"/>
      <c r="H1" s="182"/>
      <c r="I1" s="182"/>
      <c r="J1" s="28"/>
      <c r="K1" s="16"/>
    </row>
    <row r="2" spans="1:12" ht="14.25" customHeight="1" outlineLevel="1" x14ac:dyDescent="0.3">
      <c r="A2" s="17"/>
      <c r="B2" s="17"/>
      <c r="C2" s="17"/>
      <c r="D2" s="17"/>
      <c r="E2" s="18" t="s">
        <v>14</v>
      </c>
      <c r="F2" s="17"/>
      <c r="G2" s="31"/>
      <c r="H2" s="31"/>
      <c r="I2" s="29"/>
      <c r="J2" s="28"/>
      <c r="K2" s="16"/>
    </row>
    <row r="3" spans="1:12" ht="16.5" customHeight="1" outlineLevel="1" x14ac:dyDescent="0.3">
      <c r="A3" s="187" t="s">
        <v>10</v>
      </c>
      <c r="B3" s="187"/>
      <c r="C3" s="187"/>
      <c r="D3" s="32"/>
      <c r="J3" s="13"/>
    </row>
    <row r="4" spans="1:12" ht="16.5" customHeight="1" outlineLevel="1" x14ac:dyDescent="0.3">
      <c r="A4" s="187" t="s">
        <v>11</v>
      </c>
      <c r="B4" s="187"/>
      <c r="C4" s="187"/>
      <c r="D4" s="32" t="e">
        <f>VLOOKUP(D3,#REF!,3,FALSE)</f>
        <v>#REF!</v>
      </c>
      <c r="J4" s="13"/>
    </row>
    <row r="5" spans="1:12" ht="15" customHeight="1" outlineLevel="1" x14ac:dyDescent="0.3">
      <c r="A5" s="187" t="s">
        <v>22</v>
      </c>
      <c r="B5" s="187"/>
      <c r="C5" s="187"/>
      <c r="D5" s="32"/>
      <c r="H5" s="15" t="s">
        <v>13</v>
      </c>
      <c r="I5" s="37">
        <f ca="1">TODAY()</f>
        <v>43915</v>
      </c>
      <c r="J5" s="13"/>
    </row>
    <row r="6" spans="1:12" ht="15" customHeight="1" outlineLevel="1" x14ac:dyDescent="0.3">
      <c r="A6" s="188" t="s">
        <v>12</v>
      </c>
      <c r="B6" s="188"/>
      <c r="C6" s="188"/>
      <c r="D6" s="36" t="s">
        <v>49</v>
      </c>
      <c r="J6" s="13"/>
    </row>
    <row r="7" spans="1:12" ht="15" customHeight="1" outlineLevel="1" x14ac:dyDescent="0.3">
      <c r="A7" s="189" t="s">
        <v>21</v>
      </c>
      <c r="B7" s="189"/>
      <c r="C7" s="189"/>
      <c r="D7" s="32"/>
      <c r="J7" s="13"/>
    </row>
    <row r="8" spans="1:12" ht="30.75" customHeight="1" outlineLevel="1" x14ac:dyDescent="0.3">
      <c r="A8" s="1" t="s">
        <v>23</v>
      </c>
      <c r="B8" s="1"/>
      <c r="C8" s="1"/>
      <c r="D8" s="191" t="s">
        <v>41</v>
      </c>
      <c r="E8" s="191"/>
      <c r="F8" s="191"/>
      <c r="G8" s="191"/>
      <c r="J8" s="13"/>
    </row>
    <row r="9" spans="1:12" ht="4.5" customHeight="1" outlineLevel="1" x14ac:dyDescent="0.3">
      <c r="A9" s="190"/>
      <c r="B9" s="190"/>
      <c r="C9" s="190"/>
      <c r="D9" s="190"/>
      <c r="E9" s="65">
        <v>0</v>
      </c>
      <c r="F9" s="66">
        <v>0</v>
      </c>
      <c r="G9" s="67"/>
      <c r="I9" s="156"/>
      <c r="J9" s="155"/>
      <c r="K9" s="155"/>
      <c r="L9" s="155"/>
    </row>
    <row r="10" spans="1:12" s="13" customFormat="1" ht="18" customHeight="1" x14ac:dyDescent="0.25">
      <c r="A10" s="106">
        <v>0</v>
      </c>
      <c r="B10" s="107">
        <v>0</v>
      </c>
      <c r="C10" s="107">
        <v>0</v>
      </c>
      <c r="D10" s="108" t="s">
        <v>0</v>
      </c>
      <c r="E10" s="109">
        <v>0</v>
      </c>
      <c r="F10" s="110"/>
      <c r="G10" s="108" t="s">
        <v>25</v>
      </c>
      <c r="H10" s="108" t="s">
        <v>26</v>
      </c>
      <c r="I10" s="111" t="s">
        <v>18</v>
      </c>
      <c r="J10" s="34"/>
    </row>
    <row r="11" spans="1:12" x14ac:dyDescent="0.3">
      <c r="A11" s="98">
        <v>0</v>
      </c>
      <c r="B11" s="99">
        <v>0</v>
      </c>
      <c r="C11" s="100">
        <v>0</v>
      </c>
      <c r="D11" s="170" t="s">
        <v>1</v>
      </c>
      <c r="E11" s="101" t="s">
        <v>2</v>
      </c>
      <c r="F11" s="102">
        <v>0</v>
      </c>
      <c r="G11" s="103">
        <v>0</v>
      </c>
      <c r="H11" s="104">
        <v>0</v>
      </c>
      <c r="I11" s="105"/>
      <c r="J11" s="13"/>
    </row>
    <row r="12" spans="1:12" x14ac:dyDescent="0.3">
      <c r="A12" s="112">
        <v>0</v>
      </c>
      <c r="B12" s="113">
        <v>0</v>
      </c>
      <c r="C12" s="113">
        <v>0</v>
      </c>
      <c r="D12" s="114" t="s">
        <v>3</v>
      </c>
      <c r="E12" s="115" t="s">
        <v>4</v>
      </c>
      <c r="F12" s="116">
        <v>0</v>
      </c>
      <c r="G12" s="117">
        <v>0</v>
      </c>
      <c r="H12" s="118"/>
      <c r="I12" s="163" t="str">
        <f>IF((SUM(I14:I14))&gt;0,".",0)</f>
        <v>.</v>
      </c>
      <c r="J12" s="13"/>
    </row>
    <row r="13" spans="1:12" x14ac:dyDescent="0.3">
      <c r="A13" s="68">
        <v>0</v>
      </c>
      <c r="B13" s="2">
        <v>0</v>
      </c>
      <c r="C13" s="2">
        <v>0</v>
      </c>
      <c r="D13" s="3" t="s">
        <v>5</v>
      </c>
      <c r="E13" s="4" t="s">
        <v>6</v>
      </c>
      <c r="F13" s="5">
        <v>0</v>
      </c>
      <c r="G13" s="14">
        <v>0</v>
      </c>
      <c r="H13" s="10"/>
      <c r="I13" s="164" t="str">
        <f>IF((SUM(I14:I14))&gt;0,".",0)</f>
        <v>.</v>
      </c>
    </row>
    <row r="14" spans="1:12" ht="41.4" x14ac:dyDescent="0.3">
      <c r="A14" s="69" t="s">
        <v>7</v>
      </c>
      <c r="B14" s="6" t="s">
        <v>7</v>
      </c>
      <c r="C14" s="6">
        <v>0</v>
      </c>
      <c r="D14" s="7" t="s">
        <v>8</v>
      </c>
      <c r="E14" s="8" t="s">
        <v>51</v>
      </c>
      <c r="F14" s="9" t="s">
        <v>9</v>
      </c>
      <c r="G14" s="165">
        <v>4</v>
      </c>
      <c r="H14" s="10">
        <v>1</v>
      </c>
      <c r="I14" s="70">
        <f>ROUND(G14*H14,3)</f>
        <v>4</v>
      </c>
      <c r="J14" s="13"/>
    </row>
    <row r="15" spans="1:12" ht="17.25" customHeight="1" x14ac:dyDescent="0.3">
      <c r="A15" s="174"/>
      <c r="B15" s="175"/>
      <c r="C15" s="176"/>
      <c r="D15" s="177"/>
      <c r="E15" s="178"/>
      <c r="F15" s="178"/>
      <c r="G15" s="179" t="s">
        <v>42</v>
      </c>
      <c r="H15" s="180"/>
      <c r="I15" s="181">
        <v>4</v>
      </c>
    </row>
    <row r="16" spans="1:12" ht="17.25" customHeight="1" x14ac:dyDescent="0.3">
      <c r="A16" s="71"/>
      <c r="B16" s="19"/>
      <c r="C16" s="20"/>
      <c r="D16" s="21"/>
      <c r="E16" s="50"/>
      <c r="F16" s="50"/>
      <c r="G16" s="22" t="s">
        <v>50</v>
      </c>
      <c r="H16" s="44">
        <v>1.02</v>
      </c>
      <c r="I16" s="172">
        <f>ROUND(I15*H16-I15,3)</f>
        <v>0.08</v>
      </c>
      <c r="K16" s="171"/>
      <c r="L16" s="171"/>
    </row>
    <row r="17" spans="1:11" ht="17.25" customHeight="1" x14ac:dyDescent="0.3">
      <c r="A17" s="73"/>
      <c r="B17" s="23"/>
      <c r="C17" s="20"/>
      <c r="D17" s="21"/>
      <c r="E17" s="50"/>
      <c r="F17" s="50"/>
      <c r="G17" s="22" t="s">
        <v>15</v>
      </c>
      <c r="H17" s="44">
        <v>0.94</v>
      </c>
      <c r="I17" s="172">
        <f>ROUND(((I15*H16)*H17)-(I15*H16),2)</f>
        <v>-0.24</v>
      </c>
      <c r="K17" s="35"/>
    </row>
    <row r="18" spans="1:11" ht="17.25" customHeight="1" x14ac:dyDescent="0.3">
      <c r="A18" s="74"/>
      <c r="B18" s="75"/>
      <c r="C18" s="76"/>
      <c r="D18" s="77"/>
      <c r="E18" s="78"/>
      <c r="F18" s="78"/>
      <c r="G18" s="79" t="s">
        <v>28</v>
      </c>
      <c r="H18" s="80"/>
      <c r="I18" s="173">
        <f>ROUND(I15+I16+I17,2)</f>
        <v>3.84</v>
      </c>
      <c r="K18"/>
    </row>
    <row r="19" spans="1:11" ht="15" customHeight="1" x14ac:dyDescent="0.3">
      <c r="K19" s="35"/>
    </row>
    <row r="20" spans="1:11" s="32" customFormat="1" ht="15" customHeight="1" outlineLevel="1" x14ac:dyDescent="0.25">
      <c r="A20" s="185" t="s">
        <v>17</v>
      </c>
      <c r="B20" s="186"/>
      <c r="C20" s="186"/>
      <c r="D20" s="119"/>
      <c r="E20" s="120" t="s">
        <v>33</v>
      </c>
      <c r="F20" s="121"/>
      <c r="G20" s="122" t="s">
        <v>25</v>
      </c>
      <c r="H20" s="123" t="s">
        <v>26</v>
      </c>
      <c r="I20" s="124" t="s">
        <v>18</v>
      </c>
      <c r="J20" s="125"/>
      <c r="K20"/>
    </row>
    <row r="21" spans="1:11" ht="26.25" customHeight="1" outlineLevel="1" x14ac:dyDescent="0.3">
      <c r="A21" s="159" t="s">
        <v>19</v>
      </c>
      <c r="B21" s="160"/>
      <c r="C21" s="160"/>
      <c r="D21" s="160" t="s">
        <v>43</v>
      </c>
      <c r="E21" s="157" t="s">
        <v>24</v>
      </c>
      <c r="F21" s="11" t="s">
        <v>9</v>
      </c>
      <c r="G21" s="39"/>
      <c r="H21" s="40"/>
      <c r="I21" s="89">
        <f>G21*H21</f>
        <v>0</v>
      </c>
      <c r="K21"/>
    </row>
    <row r="22" spans="1:11" ht="17.100000000000001" customHeight="1" outlineLevel="1" x14ac:dyDescent="0.3">
      <c r="A22" s="161"/>
      <c r="B22" s="162"/>
      <c r="C22" s="162"/>
      <c r="D22" s="162"/>
      <c r="E22" s="158"/>
      <c r="F22" s="38" t="s">
        <v>9</v>
      </c>
      <c r="G22" s="41"/>
      <c r="H22" s="42"/>
      <c r="I22" s="90">
        <f t="shared" ref="I22:I23" si="0">G22*H22</f>
        <v>0</v>
      </c>
    </row>
    <row r="23" spans="1:11" ht="17.100000000000001" customHeight="1" outlineLevel="1" x14ac:dyDescent="0.3">
      <c r="A23" s="161"/>
      <c r="B23" s="162"/>
      <c r="C23" s="162"/>
      <c r="D23" s="162"/>
      <c r="E23" s="158"/>
      <c r="F23" s="38"/>
      <c r="G23" s="41"/>
      <c r="H23" s="42"/>
      <c r="I23" s="90">
        <f t="shared" si="0"/>
        <v>0</v>
      </c>
    </row>
    <row r="24" spans="1:11" ht="17.100000000000001" customHeight="1" outlineLevel="1" x14ac:dyDescent="0.3">
      <c r="A24" s="183"/>
      <c r="B24" s="184"/>
      <c r="C24" s="184"/>
      <c r="D24" s="184"/>
      <c r="E24" s="91"/>
      <c r="F24" s="92"/>
      <c r="G24" s="93" t="s">
        <v>29</v>
      </c>
      <c r="H24" s="94"/>
      <c r="I24" s="95">
        <f>SUBTOTAL(9,(I21:I23))</f>
        <v>0</v>
      </c>
    </row>
    <row r="25" spans="1:11" ht="15" customHeight="1" x14ac:dyDescent="0.3">
      <c r="A25" s="49"/>
      <c r="B25" s="49"/>
      <c r="C25" s="49"/>
      <c r="D25" s="49"/>
      <c r="E25" s="33"/>
      <c r="F25" s="51"/>
      <c r="G25" s="47"/>
      <c r="H25" s="53"/>
      <c r="I25" s="52"/>
    </row>
    <row r="26" spans="1:11" ht="15" customHeight="1" x14ac:dyDescent="0.3">
      <c r="A26" s="140" t="s">
        <v>44</v>
      </c>
      <c r="B26" s="141"/>
      <c r="C26" s="141"/>
      <c r="D26" s="141"/>
      <c r="E26" s="142"/>
      <c r="F26" s="143"/>
      <c r="G26" s="144"/>
      <c r="H26" s="145"/>
      <c r="I26" s="132"/>
    </row>
    <row r="27" spans="1:11" ht="17.100000000000001" customHeight="1" x14ac:dyDescent="0.3">
      <c r="A27" s="137"/>
      <c r="B27" s="136"/>
      <c r="C27" s="136"/>
      <c r="D27" s="136"/>
      <c r="E27" s="138"/>
      <c r="F27" s="139"/>
      <c r="G27" s="148" t="s">
        <v>27</v>
      </c>
      <c r="H27" s="43"/>
      <c r="I27" s="72">
        <f>ROUND(I18+I24,2)</f>
        <v>3.84</v>
      </c>
    </row>
    <row r="28" spans="1:11" ht="17.100000000000001" customHeight="1" x14ac:dyDescent="0.3">
      <c r="A28" s="82"/>
      <c r="B28" s="60"/>
      <c r="C28" s="60"/>
      <c r="D28" s="61"/>
      <c r="E28" s="61"/>
      <c r="F28" s="62"/>
      <c r="G28" s="63" t="s">
        <v>30</v>
      </c>
      <c r="H28" s="147">
        <v>0</v>
      </c>
      <c r="I28" s="83">
        <v>0</v>
      </c>
      <c r="J28" s="13"/>
    </row>
    <row r="29" spans="1:11" ht="17.100000000000001" customHeight="1" x14ac:dyDescent="0.3">
      <c r="A29" s="82"/>
      <c r="B29" s="60"/>
      <c r="C29" s="60"/>
      <c r="D29" s="61"/>
      <c r="E29" s="61"/>
      <c r="F29" s="62"/>
      <c r="G29" s="63" t="s">
        <v>32</v>
      </c>
      <c r="H29" s="81"/>
      <c r="I29" s="83">
        <f>ROUND(SUM(I27+I28),2)</f>
        <v>3.84</v>
      </c>
      <c r="J29" s="13"/>
    </row>
    <row r="30" spans="1:11" ht="17.100000000000001" customHeight="1" x14ac:dyDescent="0.3">
      <c r="A30" s="96"/>
      <c r="B30" s="97"/>
      <c r="C30" s="97"/>
      <c r="D30" s="97"/>
      <c r="E30" s="33"/>
      <c r="F30" s="59"/>
      <c r="G30" s="22" t="s">
        <v>16</v>
      </c>
      <c r="H30" s="46">
        <v>0.2</v>
      </c>
      <c r="I30" s="72">
        <f>ROUND((I29*H30),2)</f>
        <v>0.77</v>
      </c>
      <c r="J30" s="57"/>
    </row>
    <row r="31" spans="1:11" ht="13.5" customHeight="1" x14ac:dyDescent="0.3">
      <c r="A31" s="84"/>
      <c r="B31" s="75"/>
      <c r="C31" s="85"/>
      <c r="D31" s="77"/>
      <c r="E31" s="86"/>
      <c r="F31" s="86"/>
      <c r="G31" s="79" t="s">
        <v>45</v>
      </c>
      <c r="H31" s="87"/>
      <c r="I31" s="88">
        <f>ROUND(I29+I30,2)</f>
        <v>4.6100000000000003</v>
      </c>
    </row>
    <row r="32" spans="1:11" ht="15" customHeight="1" x14ac:dyDescent="0.3">
      <c r="A32" s="54"/>
      <c r="B32" s="24"/>
      <c r="C32" s="19"/>
      <c r="D32" s="21"/>
      <c r="E32" s="58"/>
      <c r="F32" s="58"/>
      <c r="G32" s="55"/>
      <c r="H32" s="56"/>
      <c r="I32" s="52"/>
    </row>
    <row r="33" spans="1:11" ht="15" hidden="1" customHeight="1" outlineLevel="1" x14ac:dyDescent="0.3">
      <c r="A33" s="152" t="s">
        <v>31</v>
      </c>
      <c r="B33" s="24"/>
      <c r="C33" s="20"/>
      <c r="D33" s="21"/>
      <c r="E33" s="51"/>
      <c r="F33" s="51"/>
      <c r="G33" s="55"/>
      <c r="H33" s="56"/>
      <c r="I33" s="52"/>
    </row>
    <row r="34" spans="1:11" ht="15" hidden="1" customHeight="1" outlineLevel="1" x14ac:dyDescent="0.3">
      <c r="A34" s="126" t="s">
        <v>35</v>
      </c>
      <c r="B34" s="127"/>
      <c r="C34" s="128"/>
      <c r="D34" s="129"/>
      <c r="E34" s="130"/>
      <c r="F34" s="130"/>
      <c r="G34" s="131"/>
      <c r="H34" s="146"/>
      <c r="I34" s="132"/>
    </row>
    <row r="35" spans="1:11" ht="15.75" hidden="1" customHeight="1" outlineLevel="1" x14ac:dyDescent="0.3">
      <c r="A35" s="133"/>
      <c r="B35" s="24"/>
      <c r="C35" s="19"/>
      <c r="D35" s="21"/>
      <c r="E35" s="58"/>
      <c r="F35" s="58"/>
      <c r="G35" s="149" t="s">
        <v>40</v>
      </c>
      <c r="H35" s="150"/>
      <c r="I35" s="151">
        <f>I27</f>
        <v>3.84</v>
      </c>
    </row>
    <row r="36" spans="1:11" ht="15.75" hidden="1" customHeight="1" outlineLevel="1" x14ac:dyDescent="0.3">
      <c r="A36" s="133"/>
      <c r="B36" s="24"/>
      <c r="C36" s="19"/>
      <c r="D36" s="21"/>
      <c r="E36" s="59"/>
      <c r="F36" s="59"/>
      <c r="G36" s="25" t="s">
        <v>34</v>
      </c>
      <c r="H36" s="153"/>
      <c r="I36" s="72">
        <f>(I35)*(H36)</f>
        <v>0</v>
      </c>
      <c r="K36" s="13"/>
    </row>
    <row r="37" spans="1:11" ht="15.75" hidden="1" customHeight="1" outlineLevel="1" x14ac:dyDescent="0.3">
      <c r="A37" s="134"/>
      <c r="B37" s="24"/>
      <c r="C37" s="19"/>
      <c r="D37" s="21"/>
      <c r="E37" s="59"/>
      <c r="F37" s="59"/>
      <c r="G37" s="25" t="s">
        <v>36</v>
      </c>
      <c r="H37" s="45"/>
      <c r="I37" s="72">
        <f>I30</f>
        <v>0.77</v>
      </c>
      <c r="K37" s="13"/>
    </row>
    <row r="38" spans="1:11" ht="15.75" hidden="1" customHeight="1" outlineLevel="1" x14ac:dyDescent="0.3">
      <c r="A38" s="74"/>
      <c r="B38" s="75"/>
      <c r="C38" s="85"/>
      <c r="D38" s="77"/>
      <c r="E38" s="135"/>
      <c r="F38" s="135"/>
      <c r="G38" s="79" t="s">
        <v>46</v>
      </c>
      <c r="H38" s="87"/>
      <c r="I38" s="88">
        <f>ROUND((I36+I37),2)</f>
        <v>0.77</v>
      </c>
      <c r="K38" s="13"/>
    </row>
    <row r="39" spans="1:11" ht="15" hidden="1" customHeight="1" outlineLevel="1" x14ac:dyDescent="0.3">
      <c r="A39" s="54"/>
      <c r="B39" s="24"/>
      <c r="C39" s="20"/>
      <c r="D39" s="21"/>
      <c r="E39" s="51"/>
      <c r="F39" s="51"/>
      <c r="G39" s="55"/>
      <c r="H39" s="56"/>
      <c r="I39" s="52"/>
    </row>
    <row r="40" spans="1:11" ht="15" hidden="1" customHeight="1" outlineLevel="1" x14ac:dyDescent="0.3">
      <c r="A40" s="126" t="s">
        <v>37</v>
      </c>
      <c r="B40" s="127"/>
      <c r="C40" s="128"/>
      <c r="D40" s="129"/>
      <c r="E40" s="130"/>
      <c r="F40" s="130"/>
      <c r="G40" s="131"/>
      <c r="H40" s="146"/>
      <c r="I40" s="132"/>
    </row>
    <row r="41" spans="1:11" ht="15.75" hidden="1" customHeight="1" outlineLevel="1" x14ac:dyDescent="0.3">
      <c r="A41" s="133"/>
      <c r="B41" s="24"/>
      <c r="C41" s="19"/>
      <c r="D41" s="21"/>
      <c r="E41" s="58"/>
      <c r="F41" s="58"/>
      <c r="G41" s="149" t="s">
        <v>40</v>
      </c>
      <c r="H41" s="150"/>
      <c r="I41" s="151">
        <f>I27</f>
        <v>3.84</v>
      </c>
      <c r="J41" s="57"/>
    </row>
    <row r="42" spans="1:11" ht="15.75" hidden="1" customHeight="1" outlineLevel="1" x14ac:dyDescent="0.3">
      <c r="A42" s="133"/>
      <c r="B42" s="24"/>
      <c r="C42" s="19"/>
      <c r="D42" s="21"/>
      <c r="E42" s="59"/>
      <c r="F42" s="59"/>
      <c r="G42" s="25" t="s">
        <v>38</v>
      </c>
      <c r="H42" s="45">
        <f>IF(H36=30%,70%,IF(H36=15%,85%,IF(H36="",0)))</f>
        <v>0</v>
      </c>
      <c r="I42" s="72">
        <f>(I41)*(H42)</f>
        <v>0</v>
      </c>
      <c r="K42" s="13"/>
    </row>
    <row r="43" spans="1:11" ht="15.75" hidden="1" customHeight="1" outlineLevel="1" x14ac:dyDescent="0.3">
      <c r="A43" s="134"/>
      <c r="B43" s="24"/>
      <c r="C43" s="19"/>
      <c r="D43" s="21"/>
      <c r="E43" s="59"/>
      <c r="F43" s="59"/>
      <c r="G43" s="25" t="s">
        <v>30</v>
      </c>
      <c r="H43" s="45"/>
      <c r="I43" s="72">
        <f>I28</f>
        <v>0</v>
      </c>
      <c r="K43" s="13"/>
    </row>
    <row r="44" spans="1:11" ht="15.75" hidden="1" customHeight="1" outlineLevel="1" x14ac:dyDescent="0.3">
      <c r="A44" s="74"/>
      <c r="B44" s="75"/>
      <c r="C44" s="85"/>
      <c r="D44" s="77"/>
      <c r="E44" s="135"/>
      <c r="F44" s="135"/>
      <c r="G44" s="79" t="s">
        <v>39</v>
      </c>
      <c r="H44" s="87"/>
      <c r="I44" s="88">
        <f>ROUND(IF(H42=0,(I41+I43),(I42+I43)),2)</f>
        <v>3.84</v>
      </c>
      <c r="J44" s="154"/>
      <c r="K44" s="30"/>
    </row>
    <row r="45" spans="1:11" ht="15" customHeight="1" collapsed="1" x14ac:dyDescent="0.3">
      <c r="A45" s="54"/>
      <c r="B45" s="24"/>
      <c r="C45" s="20"/>
      <c r="D45" s="21"/>
      <c r="E45" s="51"/>
      <c r="F45" s="51"/>
      <c r="G45" s="55"/>
      <c r="H45" s="56"/>
      <c r="I45" s="52"/>
    </row>
    <row r="46" spans="1:11" ht="16.5" customHeight="1" x14ac:dyDescent="0.3">
      <c r="A46" s="54" t="s">
        <v>20</v>
      </c>
      <c r="B46" s="24"/>
      <c r="C46" s="20"/>
      <c r="D46" s="21"/>
      <c r="E46" s="166"/>
      <c r="F46" s="167"/>
      <c r="G46" s="166" t="s">
        <v>48</v>
      </c>
      <c r="H46" s="56"/>
      <c r="I46" s="52"/>
    </row>
    <row r="47" spans="1:11" ht="16.5" customHeight="1" x14ac:dyDescent="0.3">
      <c r="A47" s="48"/>
      <c r="B47" s="27"/>
      <c r="C47" s="26"/>
      <c r="D47" s="169" t="s">
        <v>53</v>
      </c>
      <c r="E47" s="169"/>
      <c r="F47" s="168"/>
      <c r="G47" s="169" t="s">
        <v>47</v>
      </c>
    </row>
    <row r="49" spans="1:9" ht="15" customHeight="1" x14ac:dyDescent="0.3">
      <c r="A49" s="54"/>
      <c r="B49" s="24"/>
      <c r="C49" s="20"/>
      <c r="D49" s="21"/>
      <c r="E49" s="51"/>
      <c r="F49" s="51"/>
      <c r="G49" s="55"/>
      <c r="H49" s="56"/>
      <c r="I49" s="52"/>
    </row>
    <row r="50" spans="1:9" ht="15" customHeight="1" x14ac:dyDescent="0.3">
      <c r="A50" s="54"/>
      <c r="B50" s="24"/>
      <c r="C50" s="20"/>
      <c r="D50" s="21"/>
      <c r="E50" s="51"/>
      <c r="F50" s="51"/>
      <c r="G50" s="55"/>
      <c r="H50" s="56"/>
      <c r="I50" s="52"/>
    </row>
  </sheetData>
  <autoFilter ref="A10:I18" xr:uid="{00000000-0009-0000-0000-000000000000}"/>
  <mergeCells count="11">
    <mergeCell ref="D8:G8"/>
    <mergeCell ref="A8:C8"/>
    <mergeCell ref="D1:I1"/>
    <mergeCell ref="A24:D24"/>
    <mergeCell ref="A20:C20"/>
    <mergeCell ref="A5:C5"/>
    <mergeCell ref="A6:C6"/>
    <mergeCell ref="A7:C7"/>
    <mergeCell ref="A9:D9"/>
    <mergeCell ref="A3:C3"/>
    <mergeCell ref="A4:C4"/>
  </mergeCells>
  <dataValidations count="2">
    <dataValidation type="list" allowBlank="1" showInputMessage="1" showErrorMessage="1" sqref="D3" xr:uid="{00000000-0002-0000-0000-000000000000}">
      <formula1>coll</formula1>
    </dataValidation>
    <dataValidation type="list" allowBlank="1" showInputMessage="1" showErrorMessage="1" sqref="H36" xr:uid="{00000000-0002-0000-0000-000001000000}">
      <formula1>aide</formula1>
    </dataValidation>
  </dataValidations>
  <printOptions horizontalCentered="1"/>
  <pageMargins left="0.23622047244094491" right="0.23622047244094491" top="0.31496062992125984" bottom="0.27559055118110237" header="0.15748031496062992" footer="0.15748031496062992"/>
  <pageSetup paperSize="9" scale="78" fitToHeight="0" orientation="portrait" horizontalDpi="4294967293" verticalDpi="4294967293" r:id="rId1"/>
  <headerFooter>
    <oddFooter>&amp;L&amp;"Calibri,Normal"SYDELA - BPU / Marché public 2016003 notifié le 08/12/2016 
ou 2018018 notifié le 14/12/2018&amp;Cv6&amp;R&amp;"Arial,Gras" 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BPU Maintenance</vt:lpstr>
      <vt:lpstr>'BPU Maintenance'!Zone_d_impression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AGNONA</dc:creator>
  <cp:lastModifiedBy>Florent FUSCALDO</cp:lastModifiedBy>
  <cp:lastPrinted>2020-01-16T11:24:58Z</cp:lastPrinted>
  <dcterms:created xsi:type="dcterms:W3CDTF">2017-01-11T15:02:58Z</dcterms:created>
  <dcterms:modified xsi:type="dcterms:W3CDTF">2020-03-25T17:58:27Z</dcterms:modified>
</cp:coreProperties>
</file>