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tables/table12.xml" ContentType="application/vnd.openxmlformats-officedocument.spreadsheetml.table+xml"/>
  <Override PartName="/xl/drawings/drawing13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00" windowWidth="24570" windowHeight="8505" activeTab="2"/>
  </bookViews>
  <sheets>
    <sheet name="Accueil" sheetId="2" r:id="rId1"/>
    <sheet name="BD" sheetId="40" r:id="rId2"/>
    <sheet name="01" sheetId="27" r:id="rId3"/>
    <sheet name="02" sheetId="26" r:id="rId4"/>
    <sheet name="03" sheetId="28" r:id="rId5"/>
    <sheet name="04" sheetId="29" r:id="rId6"/>
    <sheet name="05" sheetId="30" r:id="rId7"/>
    <sheet name="06" sheetId="31" r:id="rId8"/>
    <sheet name="07" sheetId="32" r:id="rId9"/>
    <sheet name="08" sheetId="33" r:id="rId10"/>
    <sheet name="09" sheetId="34" r:id="rId11"/>
    <sheet name="10" sheetId="35" r:id="rId12"/>
    <sheet name="11" sheetId="36" r:id="rId13"/>
    <sheet name="12" sheetId="37" r:id="rId14"/>
    <sheet name="SYNTHESE" sheetId="6" r:id="rId15"/>
    <sheet name="INDIVIDUEL" sheetId="24" r:id="rId16"/>
    <sheet name="SUVI ACOMPTES" sheetId="20" r:id="rId17"/>
    <sheet name="SUIVI ATD" sheetId="21" r:id="rId18"/>
    <sheet name="SUIVI TENUES" sheetId="22" r:id="rId19"/>
    <sheet name="NOMENCLATURE" sheetId="7" r:id="rId20"/>
  </sheets>
  <calcPr calcId="145621"/>
</workbook>
</file>

<file path=xl/calcChain.xml><?xml version="1.0" encoding="utf-8"?>
<calcChain xmlns="http://schemas.openxmlformats.org/spreadsheetml/2006/main">
  <c r="B17" i="7" l="1"/>
  <c r="A4" i="37"/>
  <c r="B2" i="37"/>
  <c r="A4" i="36"/>
  <c r="B2" i="36"/>
  <c r="A4" i="35"/>
  <c r="B2" i="35"/>
  <c r="A4" i="34"/>
  <c r="B2" i="34"/>
  <c r="A4" i="33"/>
  <c r="B2" i="33"/>
  <c r="A4" i="32"/>
  <c r="B2" i="32"/>
  <c r="A4" i="31"/>
  <c r="B2" i="31"/>
  <c r="A4" i="30"/>
  <c r="B2" i="30"/>
  <c r="A4" i="29"/>
  <c r="B2" i="29"/>
  <c r="A4" i="28"/>
  <c r="D1" i="27"/>
  <c r="B2" i="28"/>
  <c r="A4" i="27"/>
  <c r="A3" i="27"/>
  <c r="D6" i="27" s="1"/>
  <c r="E6" i="27" s="1"/>
  <c r="F6" i="27" s="1"/>
  <c r="G6" i="27" s="1"/>
  <c r="H6" i="27" s="1"/>
  <c r="I6" i="27" s="1"/>
  <c r="J6" i="27" s="1"/>
  <c r="K6" i="27" s="1"/>
  <c r="L6" i="27" s="1"/>
  <c r="M6" i="27" s="1"/>
  <c r="N6" i="27" s="1"/>
  <c r="O6" i="27" s="1"/>
  <c r="P6" i="27" s="1"/>
  <c r="Q6" i="27" s="1"/>
  <c r="R6" i="27" s="1"/>
  <c r="S6" i="27" s="1"/>
  <c r="T6" i="27" s="1"/>
  <c r="U6" i="27" s="1"/>
  <c r="V6" i="27" s="1"/>
  <c r="W6" i="27" s="1"/>
  <c r="X6" i="27" s="1"/>
  <c r="Y6" i="27" s="1"/>
  <c r="Z6" i="27" s="1"/>
  <c r="AA6" i="27" s="1"/>
  <c r="AB6" i="27" s="1"/>
  <c r="AC6" i="27" s="1"/>
  <c r="AD6" i="27" s="1"/>
  <c r="AE6" i="27" s="1"/>
  <c r="AF6" i="27" s="1"/>
  <c r="AG6" i="27" s="1"/>
  <c r="AH6" i="27" s="1"/>
  <c r="AI6" i="27" s="1"/>
  <c r="AJ6" i="27" s="1"/>
  <c r="AK6" i="27" s="1"/>
  <c r="AL6" i="27" s="1"/>
  <c r="AM6" i="27" s="1"/>
  <c r="AN6" i="27" s="1"/>
  <c r="AO6" i="27" s="1"/>
  <c r="AP6" i="27" s="1"/>
  <c r="AQ6" i="27" s="1"/>
  <c r="AR6" i="27" s="1"/>
  <c r="AS6" i="27" s="1"/>
  <c r="AT6" i="27" s="1"/>
  <c r="AU6" i="27" s="1"/>
  <c r="AV6" i="27" s="1"/>
  <c r="B2" i="27"/>
  <c r="A4" i="26"/>
  <c r="B2" i="26"/>
  <c r="D7" i="27" l="1"/>
  <c r="E7" i="27" s="1"/>
  <c r="F7" i="27" s="1"/>
  <c r="G7" i="27" s="1"/>
  <c r="H7" i="27" s="1"/>
  <c r="I7" i="27" s="1"/>
  <c r="J7" i="27" s="1"/>
  <c r="K7" i="27" s="1"/>
  <c r="L7" i="27" s="1"/>
  <c r="M7" i="27" s="1"/>
  <c r="N7" i="27" s="1"/>
  <c r="O7" i="27" s="1"/>
  <c r="P7" i="27" s="1"/>
  <c r="Q7" i="27" s="1"/>
  <c r="R7" i="27" s="1"/>
  <c r="S7" i="27" s="1"/>
  <c r="T7" i="27" s="1"/>
  <c r="U7" i="27" s="1"/>
  <c r="V7" i="27" s="1"/>
  <c r="W7" i="27" s="1"/>
  <c r="X7" i="27" s="1"/>
  <c r="Y7" i="27" s="1"/>
  <c r="Z7" i="27" s="1"/>
  <c r="AA7" i="27" s="1"/>
  <c r="AB7" i="27" s="1"/>
  <c r="AC7" i="27" s="1"/>
  <c r="AD7" i="27" s="1"/>
  <c r="AE7" i="27" s="1"/>
  <c r="AF7" i="27" s="1"/>
  <c r="AG7" i="27" s="1"/>
  <c r="AH7" i="27" s="1"/>
  <c r="AI7" i="27" s="1"/>
  <c r="AJ7" i="27" s="1"/>
  <c r="AK7" i="27" s="1"/>
  <c r="AL7" i="27" s="1"/>
  <c r="AM7" i="27" s="1"/>
  <c r="AN7" i="27" s="1"/>
  <c r="AO7" i="27" s="1"/>
  <c r="AP7" i="27" s="1"/>
  <c r="AQ7" i="27" s="1"/>
  <c r="AR7" i="27" s="1"/>
  <c r="AS7" i="27" s="1"/>
  <c r="AT7" i="27" s="1"/>
  <c r="AU7" i="27" s="1"/>
  <c r="AV7" i="27" s="1"/>
  <c r="Q24" i="24" l="1"/>
  <c r="O24" i="24"/>
  <c r="O25" i="24" s="1"/>
  <c r="O26" i="24" s="1"/>
  <c r="O27" i="24" s="1"/>
  <c r="O28" i="24" s="1"/>
  <c r="O29" i="24" s="1"/>
  <c r="O30" i="24" s="1"/>
  <c r="O31" i="24" s="1"/>
  <c r="O32" i="24" s="1"/>
  <c r="O33" i="24" s="1"/>
  <c r="O34" i="24" s="1"/>
  <c r="O35" i="24" s="1"/>
  <c r="O36" i="24" s="1"/>
  <c r="O37" i="24" s="1"/>
  <c r="O38" i="24" s="1"/>
  <c r="O39" i="24" s="1"/>
  <c r="O40" i="24" s="1"/>
  <c r="O41" i="24" s="1"/>
  <c r="O42" i="24" s="1"/>
  <c r="O43" i="24" s="1"/>
  <c r="O44" i="24" s="1"/>
  <c r="O45" i="24" s="1"/>
  <c r="O46" i="24" s="1"/>
  <c r="O47" i="24" s="1"/>
  <c r="O48" i="24" s="1"/>
  <c r="O49" i="24" s="1"/>
  <c r="O50" i="24" s="1"/>
  <c r="O51" i="24" s="1"/>
  <c r="O52" i="24" s="1"/>
  <c r="O53" i="24" s="1"/>
  <c r="O54" i="24" s="1"/>
  <c r="M24" i="24"/>
  <c r="K24" i="24"/>
  <c r="K25" i="24" s="1"/>
  <c r="K26" i="24" s="1"/>
  <c r="K27" i="24" s="1"/>
  <c r="K28" i="24" s="1"/>
  <c r="K29" i="24" s="1"/>
  <c r="K30" i="24" s="1"/>
  <c r="K31" i="24" s="1"/>
  <c r="K32" i="24" s="1"/>
  <c r="K33" i="24" s="1"/>
  <c r="K34" i="24" s="1"/>
  <c r="K35" i="24" s="1"/>
  <c r="K36" i="24" s="1"/>
  <c r="K37" i="24" s="1"/>
  <c r="K38" i="24" s="1"/>
  <c r="K39" i="24" s="1"/>
  <c r="K40" i="24" s="1"/>
  <c r="K41" i="24" s="1"/>
  <c r="K42" i="24" s="1"/>
  <c r="K43" i="24" s="1"/>
  <c r="K44" i="24" s="1"/>
  <c r="K45" i="24" s="1"/>
  <c r="K46" i="24" s="1"/>
  <c r="K47" i="24" s="1"/>
  <c r="K48" i="24" s="1"/>
  <c r="K49" i="24" s="1"/>
  <c r="K50" i="24" s="1"/>
  <c r="K51" i="24" s="1"/>
  <c r="K52" i="24" s="1"/>
  <c r="K53" i="24" s="1"/>
  <c r="I24" i="24"/>
  <c r="I25" i="24" s="1"/>
  <c r="I26" i="24" s="1"/>
  <c r="I27" i="24" s="1"/>
  <c r="I28" i="24" s="1"/>
  <c r="I29" i="24" s="1"/>
  <c r="I30" i="24" s="1"/>
  <c r="I31" i="24" s="1"/>
  <c r="I32" i="24" s="1"/>
  <c r="I33" i="24" s="1"/>
  <c r="I34" i="24" s="1"/>
  <c r="I35" i="24" s="1"/>
  <c r="I36" i="24" s="1"/>
  <c r="I37" i="24" s="1"/>
  <c r="I38" i="24" s="1"/>
  <c r="I39" i="24" s="1"/>
  <c r="I40" i="24" s="1"/>
  <c r="I41" i="24" s="1"/>
  <c r="I42" i="24" s="1"/>
  <c r="I43" i="24" s="1"/>
  <c r="I44" i="24" s="1"/>
  <c r="I45" i="24" s="1"/>
  <c r="I46" i="24" s="1"/>
  <c r="I47" i="24" s="1"/>
  <c r="I48" i="24" s="1"/>
  <c r="I49" i="24" s="1"/>
  <c r="I50" i="24" s="1"/>
  <c r="I51" i="24" s="1"/>
  <c r="I52" i="24" s="1"/>
  <c r="I53" i="24" s="1"/>
  <c r="I54" i="24" s="1"/>
  <c r="G24" i="24"/>
  <c r="G25" i="24" s="1"/>
  <c r="G26" i="24" s="1"/>
  <c r="G27" i="24" s="1"/>
  <c r="G28" i="24" s="1"/>
  <c r="G29" i="24" s="1"/>
  <c r="G30" i="24" s="1"/>
  <c r="G31" i="24" s="1"/>
  <c r="G32" i="24" s="1"/>
  <c r="G33" i="24" s="1"/>
  <c r="G34" i="24" s="1"/>
  <c r="G35" i="24" s="1"/>
  <c r="G36" i="24" s="1"/>
  <c r="G37" i="24" s="1"/>
  <c r="G38" i="24" s="1"/>
  <c r="G39" i="24" s="1"/>
  <c r="G40" i="24" s="1"/>
  <c r="G41" i="24" s="1"/>
  <c r="G42" i="24" s="1"/>
  <c r="G43" i="24" s="1"/>
  <c r="G44" i="24" s="1"/>
  <c r="G45" i="24" s="1"/>
  <c r="G46" i="24" s="1"/>
  <c r="G47" i="24" s="1"/>
  <c r="G48" i="24" s="1"/>
  <c r="G49" i="24" s="1"/>
  <c r="G50" i="24" s="1"/>
  <c r="G51" i="24" s="1"/>
  <c r="G52" i="24" s="1"/>
  <c r="G53" i="24" s="1"/>
  <c r="E24" i="24"/>
  <c r="E25" i="24" s="1"/>
  <c r="E26" i="24" s="1"/>
  <c r="E27" i="24" s="1"/>
  <c r="E28" i="24" s="1"/>
  <c r="E29" i="24" s="1"/>
  <c r="E30" i="24" s="1"/>
  <c r="E31" i="24" s="1"/>
  <c r="E32" i="24" s="1"/>
  <c r="E33" i="24" s="1"/>
  <c r="E34" i="24" s="1"/>
  <c r="E35" i="24" s="1"/>
  <c r="E36" i="24" s="1"/>
  <c r="E37" i="24" s="1"/>
  <c r="E38" i="24" s="1"/>
  <c r="E39" i="24" s="1"/>
  <c r="E40" i="24" s="1"/>
  <c r="E41" i="24" s="1"/>
  <c r="E42" i="24" s="1"/>
  <c r="E43" i="24" s="1"/>
  <c r="E44" i="24" s="1"/>
  <c r="E45" i="24" s="1"/>
  <c r="E46" i="24" s="1"/>
  <c r="E47" i="24" s="1"/>
  <c r="E48" i="24" s="1"/>
  <c r="E49" i="24" s="1"/>
  <c r="E50" i="24" s="1"/>
  <c r="E51" i="24" s="1"/>
  <c r="E52" i="24" s="1"/>
  <c r="E53" i="24" s="1"/>
  <c r="E54" i="24" s="1"/>
  <c r="C24" i="24"/>
  <c r="C25" i="24" s="1"/>
  <c r="C26" i="24" s="1"/>
  <c r="C27" i="24" s="1"/>
  <c r="C28" i="24" s="1"/>
  <c r="C29" i="24" s="1"/>
  <c r="C30" i="24" s="1"/>
  <c r="C31" i="24" s="1"/>
  <c r="C32" i="24" s="1"/>
  <c r="C33" i="24" s="1"/>
  <c r="C34" i="24" s="1"/>
  <c r="C35" i="24" s="1"/>
  <c r="C36" i="24" s="1"/>
  <c r="C37" i="24" s="1"/>
  <c r="C38" i="24" s="1"/>
  <c r="C39" i="24" s="1"/>
  <c r="C40" i="24" s="1"/>
  <c r="C41" i="24" s="1"/>
  <c r="C42" i="24" s="1"/>
  <c r="C43" i="24" s="1"/>
  <c r="C44" i="24" s="1"/>
  <c r="C45" i="24" s="1"/>
  <c r="C46" i="24" s="1"/>
  <c r="C47" i="24" s="1"/>
  <c r="C48" i="24" s="1"/>
  <c r="C49" i="24" s="1"/>
  <c r="C50" i="24" s="1"/>
  <c r="C51" i="24" s="1"/>
  <c r="C52" i="24" s="1"/>
  <c r="A24" i="24"/>
  <c r="A25" i="24" s="1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A45" i="24" s="1"/>
  <c r="A46" i="24" s="1"/>
  <c r="A47" i="24" s="1"/>
  <c r="A48" i="24" s="1"/>
  <c r="A49" i="24" s="1"/>
  <c r="A50" i="24" s="1"/>
  <c r="A51" i="24" s="1"/>
  <c r="A52" i="24" s="1"/>
  <c r="A53" i="24" s="1"/>
  <c r="A54" i="24" s="1"/>
  <c r="W24" i="24"/>
  <c r="W25" i="24" s="1"/>
  <c r="W26" i="24" s="1"/>
  <c r="W27" i="24" s="1"/>
  <c r="W28" i="24" s="1"/>
  <c r="W29" i="24" s="1"/>
  <c r="W30" i="24" s="1"/>
  <c r="W31" i="24" s="1"/>
  <c r="W32" i="24" s="1"/>
  <c r="W33" i="24" s="1"/>
  <c r="W34" i="24" s="1"/>
  <c r="W35" i="24" s="1"/>
  <c r="W36" i="24" s="1"/>
  <c r="W37" i="24" s="1"/>
  <c r="W38" i="24" s="1"/>
  <c r="W39" i="24" s="1"/>
  <c r="W40" i="24" s="1"/>
  <c r="W41" i="24" s="1"/>
  <c r="W42" i="24" s="1"/>
  <c r="W43" i="24" s="1"/>
  <c r="W44" i="24" s="1"/>
  <c r="W45" i="24" s="1"/>
  <c r="W46" i="24" s="1"/>
  <c r="W47" i="24" s="1"/>
  <c r="W48" i="24" s="1"/>
  <c r="W49" i="24" s="1"/>
  <c r="W50" i="24" s="1"/>
  <c r="W51" i="24" s="1"/>
  <c r="W52" i="24" s="1"/>
  <c r="W53" i="24" s="1"/>
  <c r="W54" i="24" s="1"/>
  <c r="U53" i="24"/>
  <c r="U52" i="24"/>
  <c r="U51" i="24"/>
  <c r="U50" i="24"/>
  <c r="U49" i="24"/>
  <c r="U48" i="24"/>
  <c r="U47" i="24"/>
  <c r="U46" i="24"/>
  <c r="U45" i="24"/>
  <c r="U44" i="24"/>
  <c r="U43" i="24"/>
  <c r="U42" i="24"/>
  <c r="U41" i="24"/>
  <c r="U40" i="24"/>
  <c r="U39" i="24"/>
  <c r="U38" i="24"/>
  <c r="U37" i="24"/>
  <c r="U36" i="24"/>
  <c r="U35" i="24"/>
  <c r="U34" i="24"/>
  <c r="U33" i="24"/>
  <c r="U32" i="24"/>
  <c r="U31" i="24"/>
  <c r="U30" i="24"/>
  <c r="U29" i="24"/>
  <c r="U28" i="24"/>
  <c r="U27" i="24"/>
  <c r="U26" i="24"/>
  <c r="U25" i="24"/>
  <c r="U24" i="24"/>
  <c r="S24" i="24"/>
  <c r="S25" i="24"/>
  <c r="S26" i="24" s="1"/>
  <c r="S27" i="24" s="1"/>
  <c r="S28" i="24" s="1"/>
  <c r="S29" i="24" s="1"/>
  <c r="S30" i="24" s="1"/>
  <c r="S31" i="24" s="1"/>
  <c r="S32" i="24" s="1"/>
  <c r="S33" i="24" s="1"/>
  <c r="S34" i="24" s="1"/>
  <c r="S35" i="24" s="1"/>
  <c r="S36" i="24" s="1"/>
  <c r="S37" i="24" s="1"/>
  <c r="S38" i="24" s="1"/>
  <c r="S39" i="24" s="1"/>
  <c r="S40" i="24" s="1"/>
  <c r="S41" i="24" s="1"/>
  <c r="S42" i="24" s="1"/>
  <c r="S43" i="24" s="1"/>
  <c r="S44" i="24" s="1"/>
  <c r="S45" i="24" s="1"/>
  <c r="S46" i="24" s="1"/>
  <c r="S47" i="24" s="1"/>
  <c r="S48" i="24" s="1"/>
  <c r="S49" i="24" s="1"/>
  <c r="S50" i="24" s="1"/>
  <c r="S51" i="24" s="1"/>
  <c r="S52" i="24" s="1"/>
  <c r="S53" i="24" s="1"/>
  <c r="S54" i="24" s="1"/>
  <c r="Q25" i="24"/>
  <c r="Q26" i="24" s="1"/>
  <c r="Q27" i="24" s="1"/>
  <c r="Q28" i="24" s="1"/>
  <c r="Q29" i="24" s="1"/>
  <c r="Q30" i="24" s="1"/>
  <c r="Q31" i="24" s="1"/>
  <c r="Q32" i="24" s="1"/>
  <c r="Q33" i="24" s="1"/>
  <c r="Q34" i="24" s="1"/>
  <c r="Q35" i="24" s="1"/>
  <c r="Q36" i="24" s="1"/>
  <c r="Q37" i="24" s="1"/>
  <c r="Q38" i="24" s="1"/>
  <c r="Q39" i="24" s="1"/>
  <c r="Q40" i="24" s="1"/>
  <c r="Q41" i="24" s="1"/>
  <c r="Q42" i="24" s="1"/>
  <c r="Q43" i="24" s="1"/>
  <c r="Q44" i="24" s="1"/>
  <c r="Q45" i="24" s="1"/>
  <c r="Q46" i="24" s="1"/>
  <c r="Q47" i="24" s="1"/>
  <c r="Q48" i="24" s="1"/>
  <c r="Q49" i="24" s="1"/>
  <c r="Q50" i="24" s="1"/>
  <c r="Q51" i="24" s="1"/>
  <c r="Q52" i="24" s="1"/>
  <c r="Q53" i="24" s="1"/>
  <c r="M25" i="24"/>
  <c r="M26" i="24" s="1"/>
  <c r="M27" i="24" s="1"/>
  <c r="M28" i="24" s="1"/>
  <c r="M29" i="24" s="1"/>
  <c r="M30" i="24" s="1"/>
  <c r="M31" i="24" s="1"/>
  <c r="M32" i="24" s="1"/>
  <c r="M33" i="24" s="1"/>
  <c r="M34" i="24" s="1"/>
  <c r="M35" i="24" s="1"/>
  <c r="M36" i="24" s="1"/>
  <c r="M37" i="24" s="1"/>
  <c r="M38" i="24" s="1"/>
  <c r="M39" i="24" s="1"/>
  <c r="M40" i="24" s="1"/>
  <c r="M41" i="24" s="1"/>
  <c r="M42" i="24" s="1"/>
  <c r="M43" i="24" s="1"/>
  <c r="M44" i="24" s="1"/>
  <c r="M45" i="24" s="1"/>
  <c r="M46" i="24" s="1"/>
  <c r="M47" i="24" s="1"/>
  <c r="M48" i="24" s="1"/>
  <c r="M49" i="24" s="1"/>
  <c r="M50" i="24" s="1"/>
  <c r="M51" i="24" s="1"/>
  <c r="M52" i="24" s="1"/>
  <c r="M53" i="24" s="1"/>
  <c r="M54" i="24" s="1"/>
  <c r="L515" i="7" l="1"/>
  <c r="L514" i="7"/>
  <c r="L513" i="7"/>
  <c r="L512" i="7"/>
  <c r="L511" i="7"/>
  <c r="L510" i="7"/>
  <c r="L509" i="7"/>
  <c r="L508" i="7"/>
  <c r="L507" i="7"/>
  <c r="L506" i="7"/>
  <c r="L505" i="7"/>
  <c r="L504" i="7"/>
  <c r="L503" i="7"/>
  <c r="L502" i="7"/>
  <c r="L501" i="7"/>
  <c r="L500" i="7"/>
  <c r="L499" i="7"/>
  <c r="L498" i="7"/>
  <c r="L497" i="7"/>
  <c r="L496" i="7"/>
  <c r="L495" i="7"/>
  <c r="L494" i="7"/>
  <c r="L493" i="7"/>
  <c r="L492" i="7"/>
  <c r="L491" i="7"/>
  <c r="L490" i="7"/>
  <c r="L489" i="7"/>
  <c r="L488" i="7"/>
  <c r="L487" i="7"/>
  <c r="L486" i="7"/>
  <c r="L485" i="7"/>
  <c r="L484" i="7"/>
  <c r="L483" i="7"/>
  <c r="L482" i="7"/>
  <c r="L481" i="7"/>
  <c r="L480" i="7"/>
  <c r="L479" i="7"/>
  <c r="L478" i="7"/>
  <c r="L477" i="7"/>
  <c r="L476" i="7"/>
  <c r="L475" i="7"/>
  <c r="L474" i="7"/>
  <c r="L473" i="7"/>
  <c r="L472" i="7"/>
  <c r="L471" i="7"/>
  <c r="L470" i="7"/>
  <c r="L469" i="7"/>
  <c r="L468" i="7"/>
  <c r="L467" i="7"/>
  <c r="L466" i="7"/>
  <c r="L465" i="7"/>
  <c r="L464" i="7"/>
  <c r="L463" i="7"/>
  <c r="L462" i="7"/>
  <c r="L461" i="7"/>
  <c r="L460" i="7"/>
  <c r="L459" i="7"/>
  <c r="L458" i="7"/>
  <c r="L457" i="7"/>
  <c r="L456" i="7"/>
  <c r="L455" i="7"/>
  <c r="L454" i="7"/>
  <c r="L453" i="7"/>
  <c r="L452" i="7"/>
  <c r="L451" i="7"/>
  <c r="L450" i="7"/>
  <c r="L449" i="7"/>
  <c r="L448" i="7"/>
  <c r="L447" i="7"/>
  <c r="L446" i="7"/>
  <c r="L445" i="7"/>
  <c r="L444" i="7"/>
  <c r="L443" i="7"/>
  <c r="L442" i="7"/>
  <c r="L441" i="7"/>
  <c r="L440" i="7"/>
  <c r="L439" i="7"/>
  <c r="L438" i="7"/>
  <c r="L437" i="7"/>
  <c r="L436" i="7"/>
  <c r="L435" i="7"/>
  <c r="L434" i="7"/>
  <c r="L433" i="7"/>
  <c r="L432" i="7"/>
  <c r="L431" i="7"/>
  <c r="L430" i="7"/>
  <c r="L429" i="7"/>
  <c r="L428" i="7"/>
  <c r="L427" i="7"/>
  <c r="L426" i="7"/>
  <c r="L425" i="7"/>
  <c r="L424" i="7"/>
  <c r="L423" i="7"/>
  <c r="L422" i="7"/>
  <c r="L421" i="7"/>
  <c r="L420" i="7"/>
  <c r="L419" i="7"/>
  <c r="L418" i="7"/>
  <c r="L417" i="7"/>
  <c r="L416" i="7"/>
  <c r="L415" i="7"/>
  <c r="L414" i="7"/>
  <c r="L413" i="7"/>
  <c r="L412" i="7"/>
  <c r="L411" i="7"/>
  <c r="L410" i="7"/>
  <c r="L409" i="7"/>
  <c r="L408" i="7"/>
  <c r="L407" i="7"/>
  <c r="L406" i="7"/>
  <c r="L405" i="7"/>
  <c r="L404" i="7"/>
  <c r="L403" i="7"/>
  <c r="L402" i="7"/>
  <c r="L401" i="7"/>
  <c r="L400" i="7"/>
  <c r="L399" i="7"/>
  <c r="L398" i="7"/>
  <c r="L397" i="7"/>
  <c r="L396" i="7"/>
  <c r="L395" i="7"/>
  <c r="L394" i="7"/>
  <c r="L393" i="7"/>
  <c r="L392" i="7"/>
  <c r="L391" i="7"/>
  <c r="L390" i="7"/>
  <c r="L389" i="7"/>
  <c r="L388" i="7"/>
  <c r="L387" i="7"/>
  <c r="L386" i="7"/>
  <c r="L385" i="7"/>
  <c r="L384" i="7"/>
  <c r="L383" i="7"/>
  <c r="L382" i="7"/>
  <c r="L381" i="7"/>
  <c r="L380" i="7"/>
  <c r="L379" i="7"/>
  <c r="L378" i="7"/>
  <c r="L377" i="7"/>
  <c r="L376" i="7"/>
  <c r="L375" i="7"/>
  <c r="L374" i="7"/>
  <c r="L373" i="7"/>
  <c r="L372" i="7"/>
  <c r="L371" i="7"/>
  <c r="L370" i="7"/>
  <c r="L369" i="7"/>
  <c r="L368" i="7"/>
  <c r="L367" i="7"/>
  <c r="L366" i="7"/>
  <c r="L365" i="7"/>
  <c r="L364" i="7"/>
  <c r="L363" i="7"/>
  <c r="L362" i="7"/>
  <c r="L361" i="7"/>
  <c r="L360" i="7"/>
  <c r="L359" i="7"/>
  <c r="L358" i="7"/>
  <c r="L357" i="7"/>
  <c r="L356" i="7"/>
  <c r="L355" i="7"/>
  <c r="L354" i="7"/>
  <c r="L353" i="7"/>
  <c r="L352" i="7"/>
  <c r="L351" i="7"/>
  <c r="L350" i="7"/>
  <c r="L349" i="7"/>
  <c r="L348" i="7"/>
  <c r="L347" i="7"/>
  <c r="L346" i="7"/>
  <c r="L345" i="7"/>
  <c r="L344" i="7"/>
  <c r="L343" i="7"/>
  <c r="L342" i="7"/>
  <c r="L341" i="7"/>
  <c r="L340" i="7"/>
  <c r="L339" i="7"/>
  <c r="L338" i="7"/>
  <c r="L337" i="7"/>
  <c r="L336" i="7"/>
  <c r="L335" i="7"/>
  <c r="L334" i="7"/>
  <c r="L333" i="7"/>
  <c r="L332" i="7"/>
  <c r="L331" i="7"/>
  <c r="L330" i="7"/>
  <c r="L329" i="7"/>
  <c r="L328" i="7"/>
  <c r="L327" i="7"/>
  <c r="L326" i="7"/>
  <c r="L325" i="7"/>
  <c r="L324" i="7"/>
  <c r="L323" i="7"/>
  <c r="L322" i="7"/>
  <c r="L321" i="7"/>
  <c r="L320" i="7"/>
  <c r="L319" i="7"/>
  <c r="L318" i="7"/>
  <c r="L317" i="7"/>
  <c r="L316" i="7"/>
  <c r="L315" i="7"/>
  <c r="L314" i="7"/>
  <c r="L313" i="7"/>
  <c r="L312" i="7"/>
  <c r="L311" i="7"/>
  <c r="L310" i="7"/>
  <c r="L309" i="7"/>
  <c r="L308" i="7"/>
  <c r="L307" i="7"/>
  <c r="L306" i="7"/>
  <c r="L305" i="7"/>
  <c r="L304" i="7"/>
  <c r="L303" i="7"/>
  <c r="L302" i="7"/>
  <c r="L301" i="7"/>
  <c r="L300" i="7"/>
  <c r="L299" i="7"/>
  <c r="L298" i="7"/>
  <c r="L297" i="7"/>
  <c r="L296" i="7"/>
  <c r="L295" i="7"/>
  <c r="L294" i="7"/>
  <c r="L293" i="7"/>
  <c r="L292" i="7"/>
  <c r="L291" i="7"/>
  <c r="L290" i="7"/>
  <c r="L289" i="7"/>
  <c r="L288" i="7"/>
  <c r="L287" i="7"/>
  <c r="L286" i="7"/>
  <c r="L285" i="7"/>
  <c r="L284" i="7"/>
  <c r="L283" i="7"/>
  <c r="L282" i="7"/>
  <c r="L281" i="7"/>
  <c r="L280" i="7"/>
  <c r="L279" i="7"/>
  <c r="L278" i="7"/>
  <c r="L277" i="7"/>
  <c r="L276" i="7"/>
  <c r="L275" i="7"/>
  <c r="L274" i="7"/>
  <c r="L273" i="7"/>
  <c r="L272" i="7"/>
  <c r="L271" i="7"/>
  <c r="L270" i="7"/>
  <c r="L269" i="7"/>
  <c r="L268" i="7"/>
  <c r="L267" i="7"/>
  <c r="L266" i="7"/>
  <c r="L265" i="7"/>
  <c r="L264" i="7"/>
  <c r="L263" i="7"/>
  <c r="L262" i="7"/>
  <c r="L261" i="7"/>
  <c r="L260" i="7"/>
  <c r="L259" i="7"/>
  <c r="L258" i="7"/>
  <c r="L257" i="7"/>
  <c r="L256" i="7"/>
  <c r="L255" i="7"/>
  <c r="L254" i="7"/>
  <c r="L253" i="7"/>
  <c r="L252" i="7"/>
  <c r="L251" i="7"/>
  <c r="L250" i="7"/>
  <c r="L249" i="7"/>
  <c r="L248" i="7"/>
  <c r="L247" i="7"/>
  <c r="L246" i="7"/>
  <c r="L245" i="7"/>
  <c r="L244" i="7"/>
  <c r="L243" i="7"/>
  <c r="L242" i="7"/>
  <c r="L241" i="7"/>
  <c r="L240" i="7"/>
  <c r="L239" i="7"/>
  <c r="L238" i="7"/>
  <c r="L237" i="7"/>
  <c r="L236" i="7"/>
  <c r="L235" i="7"/>
  <c r="L234" i="7"/>
  <c r="L233" i="7"/>
  <c r="L232" i="7"/>
  <c r="L231" i="7"/>
  <c r="L230" i="7"/>
  <c r="L229" i="7"/>
  <c r="L228" i="7"/>
  <c r="L227" i="7"/>
  <c r="L226" i="7"/>
  <c r="L225" i="7"/>
  <c r="L224" i="7"/>
  <c r="L223" i="7"/>
  <c r="L222" i="7"/>
  <c r="L221" i="7"/>
  <c r="L220" i="7"/>
  <c r="L219" i="7"/>
  <c r="L218" i="7"/>
  <c r="L217" i="7"/>
  <c r="L216" i="7"/>
  <c r="L215" i="7"/>
  <c r="L214" i="7"/>
  <c r="L213" i="7"/>
  <c r="L212" i="7"/>
  <c r="L211" i="7"/>
  <c r="L210" i="7"/>
  <c r="L209" i="7"/>
  <c r="L208" i="7"/>
  <c r="L207" i="7"/>
  <c r="L206" i="7"/>
  <c r="L205" i="7"/>
  <c r="L204" i="7"/>
  <c r="L203" i="7"/>
  <c r="L202" i="7"/>
  <c r="L201" i="7"/>
  <c r="L200" i="7"/>
  <c r="L199" i="7"/>
  <c r="L198" i="7"/>
  <c r="L197" i="7"/>
  <c r="L196" i="7"/>
  <c r="L195" i="7"/>
  <c r="L194" i="7"/>
  <c r="L193" i="7"/>
  <c r="L192" i="7"/>
  <c r="L191" i="7"/>
  <c r="L190" i="7"/>
  <c r="L189" i="7"/>
  <c r="L188" i="7"/>
  <c r="L187" i="7"/>
  <c r="L186" i="7"/>
  <c r="L185" i="7"/>
  <c r="L184" i="7"/>
  <c r="L183" i="7"/>
  <c r="L182" i="7"/>
  <c r="L181" i="7"/>
  <c r="L180" i="7"/>
  <c r="L179" i="7"/>
  <c r="L178" i="7"/>
  <c r="L177" i="7"/>
  <c r="L176" i="7"/>
  <c r="L175" i="7"/>
  <c r="L174" i="7"/>
  <c r="L173" i="7"/>
  <c r="L172" i="7"/>
  <c r="L171" i="7"/>
  <c r="L170" i="7"/>
  <c r="L169" i="7"/>
  <c r="L168" i="7"/>
  <c r="L167" i="7"/>
  <c r="L166" i="7"/>
  <c r="L165" i="7"/>
  <c r="L164" i="7"/>
  <c r="L163" i="7"/>
  <c r="L162" i="7"/>
  <c r="L161" i="7"/>
  <c r="L160" i="7"/>
  <c r="L159" i="7"/>
  <c r="L158" i="7"/>
  <c r="L157" i="7"/>
  <c r="L156" i="7"/>
  <c r="L155" i="7"/>
  <c r="L154" i="7"/>
  <c r="L153" i="7"/>
  <c r="L152" i="7"/>
  <c r="L151" i="7"/>
  <c r="L150" i="7"/>
  <c r="L149" i="7"/>
  <c r="L148" i="7"/>
  <c r="L147" i="7"/>
  <c r="L146" i="7"/>
  <c r="L145" i="7"/>
  <c r="L144" i="7"/>
  <c r="L143" i="7"/>
  <c r="L142" i="7"/>
  <c r="L141" i="7"/>
  <c r="L140" i="7"/>
  <c r="L139" i="7"/>
  <c r="L138" i="7"/>
  <c r="L137" i="7"/>
  <c r="L136" i="7"/>
  <c r="L135" i="7"/>
  <c r="L134" i="7"/>
  <c r="L133" i="7"/>
  <c r="L132" i="7"/>
  <c r="L131" i="7"/>
  <c r="L130" i="7"/>
  <c r="L129" i="7"/>
  <c r="L128" i="7"/>
  <c r="L127" i="7"/>
  <c r="L126" i="7"/>
  <c r="L125" i="7"/>
  <c r="L124" i="7"/>
  <c r="L123" i="7"/>
  <c r="L122" i="7"/>
  <c r="L121" i="7"/>
  <c r="L120" i="7"/>
  <c r="L119" i="7"/>
  <c r="L118" i="7"/>
  <c r="L117" i="7"/>
  <c r="L116" i="7"/>
  <c r="L115" i="7"/>
  <c r="L114" i="7"/>
  <c r="L113" i="7"/>
  <c r="L112" i="7"/>
  <c r="L111" i="7"/>
  <c r="L110" i="7"/>
  <c r="L109" i="7"/>
  <c r="L108" i="7"/>
  <c r="L107" i="7"/>
  <c r="L106" i="7"/>
  <c r="L105" i="7"/>
  <c r="L104" i="7"/>
  <c r="L103" i="7"/>
  <c r="L102" i="7"/>
  <c r="L101" i="7"/>
  <c r="L100" i="7"/>
  <c r="L99" i="7"/>
  <c r="L98" i="7"/>
  <c r="L97" i="7"/>
  <c r="L96" i="7"/>
  <c r="L95" i="7"/>
  <c r="L94" i="7"/>
  <c r="L93" i="7"/>
  <c r="L92" i="7"/>
  <c r="L91" i="7"/>
  <c r="L90" i="7"/>
  <c r="L89" i="7"/>
  <c r="L88" i="7"/>
  <c r="L87" i="7"/>
  <c r="L86" i="7"/>
  <c r="L85" i="7"/>
  <c r="L84" i="7"/>
  <c r="L83" i="7"/>
  <c r="L82" i="7"/>
  <c r="L81" i="7"/>
  <c r="L80" i="7"/>
  <c r="L79" i="7"/>
  <c r="L78" i="7"/>
  <c r="L77" i="7"/>
  <c r="L76" i="7"/>
  <c r="L75" i="7"/>
  <c r="L74" i="7"/>
  <c r="L73" i="7"/>
  <c r="L72" i="7"/>
  <c r="L71" i="7"/>
  <c r="L70" i="7"/>
  <c r="L69" i="7"/>
  <c r="L68" i="7"/>
  <c r="L67" i="7"/>
  <c r="K8" i="7"/>
  <c r="K9" i="7" s="1"/>
  <c r="K10" i="7" s="1"/>
  <c r="L7" i="7"/>
  <c r="L8" i="7" l="1"/>
  <c r="K11" i="7"/>
  <c r="L10" i="7"/>
  <c r="L9" i="7"/>
  <c r="H24" i="7"/>
  <c r="H20" i="7"/>
  <c r="H16" i="7"/>
  <c r="H12" i="7"/>
  <c r="H8" i="7"/>
  <c r="H4" i="7"/>
  <c r="E24" i="7"/>
  <c r="E20" i="7"/>
  <c r="E16" i="7"/>
  <c r="E12" i="7"/>
  <c r="E8" i="7"/>
  <c r="A3" i="28" l="1"/>
  <c r="D1" i="28"/>
  <c r="A3" i="32"/>
  <c r="D1" i="32"/>
  <c r="D1" i="36"/>
  <c r="A3" i="36"/>
  <c r="D1" i="29"/>
  <c r="A3" i="29"/>
  <c r="D1" i="33"/>
  <c r="A3" i="33"/>
  <c r="D1" i="37"/>
  <c r="A3" i="37"/>
  <c r="A3" i="30"/>
  <c r="D1" i="30"/>
  <c r="D1" i="34"/>
  <c r="A3" i="34"/>
  <c r="D1" i="26"/>
  <c r="A3" i="26"/>
  <c r="D1" i="31"/>
  <c r="A3" i="31"/>
  <c r="D1" i="35"/>
  <c r="A3" i="35"/>
  <c r="K12" i="7"/>
  <c r="L11" i="7"/>
  <c r="B1" i="7"/>
  <c r="B14" i="7" s="1"/>
  <c r="D7" i="31" l="1"/>
  <c r="E7" i="31" s="1"/>
  <c r="F7" i="31" s="1"/>
  <c r="G7" i="31" s="1"/>
  <c r="H7" i="31" s="1"/>
  <c r="I7" i="31" s="1"/>
  <c r="J7" i="31" s="1"/>
  <c r="K7" i="31" s="1"/>
  <c r="L7" i="31" s="1"/>
  <c r="M7" i="31" s="1"/>
  <c r="N7" i="31" s="1"/>
  <c r="O7" i="31" s="1"/>
  <c r="P7" i="31" s="1"/>
  <c r="Q7" i="31" s="1"/>
  <c r="R7" i="31" s="1"/>
  <c r="S7" i="31" s="1"/>
  <c r="T7" i="31" s="1"/>
  <c r="U7" i="31" s="1"/>
  <c r="V7" i="31" s="1"/>
  <c r="W7" i="31" s="1"/>
  <c r="X7" i="31" s="1"/>
  <c r="Y7" i="31" s="1"/>
  <c r="Z7" i="31" s="1"/>
  <c r="AA7" i="31" s="1"/>
  <c r="AB7" i="31" s="1"/>
  <c r="AC7" i="31" s="1"/>
  <c r="AD7" i="31" s="1"/>
  <c r="AE7" i="31" s="1"/>
  <c r="AF7" i="31" s="1"/>
  <c r="AG7" i="31" s="1"/>
  <c r="AH7" i="31" s="1"/>
  <c r="AI7" i="31" s="1"/>
  <c r="AJ7" i="31" s="1"/>
  <c r="AK7" i="31" s="1"/>
  <c r="AL7" i="31" s="1"/>
  <c r="AM7" i="31" s="1"/>
  <c r="AN7" i="31" s="1"/>
  <c r="AO7" i="31" s="1"/>
  <c r="AP7" i="31" s="1"/>
  <c r="AQ7" i="31" s="1"/>
  <c r="AR7" i="31" s="1"/>
  <c r="D6" i="31"/>
  <c r="E6" i="31" s="1"/>
  <c r="F6" i="31" s="1"/>
  <c r="G6" i="31" s="1"/>
  <c r="H6" i="31" s="1"/>
  <c r="I6" i="31" s="1"/>
  <c r="J6" i="31" s="1"/>
  <c r="K6" i="31" s="1"/>
  <c r="L6" i="31" s="1"/>
  <c r="M6" i="31" s="1"/>
  <c r="N6" i="31" s="1"/>
  <c r="O6" i="31" s="1"/>
  <c r="P6" i="31" s="1"/>
  <c r="Q6" i="31" s="1"/>
  <c r="R6" i="31" s="1"/>
  <c r="S6" i="31" s="1"/>
  <c r="T6" i="31" s="1"/>
  <c r="U6" i="31" s="1"/>
  <c r="V6" i="31" s="1"/>
  <c r="W6" i="31" s="1"/>
  <c r="X6" i="31" s="1"/>
  <c r="Y6" i="31" s="1"/>
  <c r="Z6" i="31" s="1"/>
  <c r="AA6" i="31" s="1"/>
  <c r="AB6" i="31" s="1"/>
  <c r="AC6" i="31" s="1"/>
  <c r="AD6" i="31" s="1"/>
  <c r="AE6" i="31" s="1"/>
  <c r="AF6" i="31" s="1"/>
  <c r="AG6" i="31" s="1"/>
  <c r="AH6" i="31" s="1"/>
  <c r="AI6" i="31" s="1"/>
  <c r="AJ6" i="31" s="1"/>
  <c r="AK6" i="31" s="1"/>
  <c r="AL6" i="31" s="1"/>
  <c r="AM6" i="31" s="1"/>
  <c r="AN6" i="31" s="1"/>
  <c r="AO6" i="31" s="1"/>
  <c r="AP6" i="31" s="1"/>
  <c r="AQ6" i="31" s="1"/>
  <c r="AR6" i="31" s="1"/>
  <c r="D7" i="34"/>
  <c r="E7" i="34" s="1"/>
  <c r="F7" i="34" s="1"/>
  <c r="G7" i="34" s="1"/>
  <c r="H7" i="34" s="1"/>
  <c r="I7" i="34" s="1"/>
  <c r="J7" i="34" s="1"/>
  <c r="K7" i="34" s="1"/>
  <c r="L7" i="34" s="1"/>
  <c r="M7" i="34" s="1"/>
  <c r="N7" i="34" s="1"/>
  <c r="O7" i="34" s="1"/>
  <c r="P7" i="34" s="1"/>
  <c r="Q7" i="34" s="1"/>
  <c r="R7" i="34" s="1"/>
  <c r="S7" i="34" s="1"/>
  <c r="T7" i="34" s="1"/>
  <c r="U7" i="34" s="1"/>
  <c r="V7" i="34" s="1"/>
  <c r="W7" i="34" s="1"/>
  <c r="X7" i="34" s="1"/>
  <c r="Y7" i="34" s="1"/>
  <c r="Z7" i="34" s="1"/>
  <c r="AA7" i="34" s="1"/>
  <c r="AB7" i="34" s="1"/>
  <c r="AC7" i="34" s="1"/>
  <c r="AD7" i="34" s="1"/>
  <c r="AE7" i="34" s="1"/>
  <c r="AF7" i="34" s="1"/>
  <c r="AG7" i="34" s="1"/>
  <c r="AH7" i="34" s="1"/>
  <c r="AI7" i="34" s="1"/>
  <c r="AJ7" i="34" s="1"/>
  <c r="AK7" i="34" s="1"/>
  <c r="AL7" i="34" s="1"/>
  <c r="D6" i="34"/>
  <c r="E6" i="34" s="1"/>
  <c r="F6" i="34" s="1"/>
  <c r="G6" i="34" s="1"/>
  <c r="H6" i="34" s="1"/>
  <c r="I6" i="34" s="1"/>
  <c r="J6" i="34" s="1"/>
  <c r="K6" i="34" s="1"/>
  <c r="L6" i="34" s="1"/>
  <c r="M6" i="34" s="1"/>
  <c r="N6" i="34" s="1"/>
  <c r="O6" i="34" s="1"/>
  <c r="P6" i="34" s="1"/>
  <c r="Q6" i="34" s="1"/>
  <c r="R6" i="34" s="1"/>
  <c r="S6" i="34" s="1"/>
  <c r="T6" i="34" s="1"/>
  <c r="U6" i="34" s="1"/>
  <c r="V6" i="34" s="1"/>
  <c r="W6" i="34" s="1"/>
  <c r="X6" i="34" s="1"/>
  <c r="Y6" i="34" s="1"/>
  <c r="Z6" i="34" s="1"/>
  <c r="AA6" i="34" s="1"/>
  <c r="AB6" i="34" s="1"/>
  <c r="AC6" i="34" s="1"/>
  <c r="AD6" i="34" s="1"/>
  <c r="AE6" i="34" s="1"/>
  <c r="AF6" i="34" s="1"/>
  <c r="AG6" i="34" s="1"/>
  <c r="AH6" i="34" s="1"/>
  <c r="AI6" i="34" s="1"/>
  <c r="AJ6" i="34" s="1"/>
  <c r="AK6" i="34" s="1"/>
  <c r="AL6" i="34" s="1"/>
  <c r="D7" i="37"/>
  <c r="E7" i="37" s="1"/>
  <c r="F7" i="37" s="1"/>
  <c r="G7" i="37" s="1"/>
  <c r="H7" i="37" s="1"/>
  <c r="I7" i="37" s="1"/>
  <c r="J7" i="37" s="1"/>
  <c r="K7" i="37" s="1"/>
  <c r="L7" i="37" s="1"/>
  <c r="M7" i="37" s="1"/>
  <c r="N7" i="37" s="1"/>
  <c r="O7" i="37" s="1"/>
  <c r="P7" i="37" s="1"/>
  <c r="Q7" i="37" s="1"/>
  <c r="R7" i="37" s="1"/>
  <c r="S7" i="37" s="1"/>
  <c r="T7" i="37" s="1"/>
  <c r="U7" i="37" s="1"/>
  <c r="V7" i="37" s="1"/>
  <c r="W7" i="37" s="1"/>
  <c r="X7" i="37" s="1"/>
  <c r="Y7" i="37" s="1"/>
  <c r="Z7" i="37" s="1"/>
  <c r="AA7" i="37" s="1"/>
  <c r="AB7" i="37" s="1"/>
  <c r="AC7" i="37" s="1"/>
  <c r="AD7" i="37" s="1"/>
  <c r="AE7" i="37" s="1"/>
  <c r="AF7" i="37" s="1"/>
  <c r="AG7" i="37" s="1"/>
  <c r="AH7" i="37" s="1"/>
  <c r="AI7" i="37" s="1"/>
  <c r="AJ7" i="37" s="1"/>
  <c r="AK7" i="37" s="1"/>
  <c r="AL7" i="37" s="1"/>
  <c r="AM7" i="37" s="1"/>
  <c r="AN7" i="37" s="1"/>
  <c r="AO7" i="37" s="1"/>
  <c r="AP7" i="37" s="1"/>
  <c r="AQ7" i="37" s="1"/>
  <c r="AR7" i="37" s="1"/>
  <c r="AS7" i="37" s="1"/>
  <c r="AT7" i="37" s="1"/>
  <c r="D6" i="37"/>
  <c r="E6" i="37" s="1"/>
  <c r="F6" i="37" s="1"/>
  <c r="G6" i="37" s="1"/>
  <c r="H6" i="37" s="1"/>
  <c r="I6" i="37" s="1"/>
  <c r="J6" i="37" s="1"/>
  <c r="K6" i="37" s="1"/>
  <c r="L6" i="37" s="1"/>
  <c r="M6" i="37" s="1"/>
  <c r="N6" i="37" s="1"/>
  <c r="O6" i="37" s="1"/>
  <c r="P6" i="37" s="1"/>
  <c r="Q6" i="37" s="1"/>
  <c r="R6" i="37" s="1"/>
  <c r="S6" i="37" s="1"/>
  <c r="T6" i="37" s="1"/>
  <c r="U6" i="37" s="1"/>
  <c r="V6" i="37" s="1"/>
  <c r="W6" i="37" s="1"/>
  <c r="X6" i="37" s="1"/>
  <c r="Y6" i="37" s="1"/>
  <c r="Z6" i="37" s="1"/>
  <c r="AA6" i="37" s="1"/>
  <c r="AB6" i="37" s="1"/>
  <c r="AC6" i="37" s="1"/>
  <c r="AD6" i="37" s="1"/>
  <c r="AE6" i="37" s="1"/>
  <c r="AF6" i="37" s="1"/>
  <c r="AG6" i="37" s="1"/>
  <c r="AH6" i="37" s="1"/>
  <c r="AI6" i="37" s="1"/>
  <c r="AJ6" i="37" s="1"/>
  <c r="AK6" i="37" s="1"/>
  <c r="AL6" i="37" s="1"/>
  <c r="AM6" i="37" s="1"/>
  <c r="AN6" i="37" s="1"/>
  <c r="AO6" i="37" s="1"/>
  <c r="AP6" i="37" s="1"/>
  <c r="AQ6" i="37" s="1"/>
  <c r="AR6" i="37" s="1"/>
  <c r="AS6" i="37" s="1"/>
  <c r="AT6" i="37" s="1"/>
  <c r="D7" i="29"/>
  <c r="E7" i="29" s="1"/>
  <c r="F7" i="29" s="1"/>
  <c r="G7" i="29" s="1"/>
  <c r="H7" i="29" s="1"/>
  <c r="I7" i="29" s="1"/>
  <c r="J7" i="29" s="1"/>
  <c r="K7" i="29" s="1"/>
  <c r="L7" i="29" s="1"/>
  <c r="M7" i="29" s="1"/>
  <c r="N7" i="29" s="1"/>
  <c r="O7" i="29" s="1"/>
  <c r="P7" i="29" s="1"/>
  <c r="Q7" i="29" s="1"/>
  <c r="R7" i="29" s="1"/>
  <c r="S7" i="29" s="1"/>
  <c r="T7" i="29" s="1"/>
  <c r="U7" i="29" s="1"/>
  <c r="V7" i="29" s="1"/>
  <c r="W7" i="29" s="1"/>
  <c r="X7" i="29" s="1"/>
  <c r="Y7" i="29" s="1"/>
  <c r="Z7" i="29" s="1"/>
  <c r="AA7" i="29" s="1"/>
  <c r="AB7" i="29" s="1"/>
  <c r="AC7" i="29" s="1"/>
  <c r="AD7" i="29" s="1"/>
  <c r="AE7" i="29" s="1"/>
  <c r="AF7" i="29" s="1"/>
  <c r="AG7" i="29" s="1"/>
  <c r="AH7" i="29" s="1"/>
  <c r="AI7" i="29" s="1"/>
  <c r="AJ7" i="29" s="1"/>
  <c r="AK7" i="29" s="1"/>
  <c r="AL7" i="29" s="1"/>
  <c r="AM7" i="29" s="1"/>
  <c r="D6" i="29"/>
  <c r="E6" i="29" s="1"/>
  <c r="F6" i="29" s="1"/>
  <c r="G6" i="29" s="1"/>
  <c r="H6" i="29" s="1"/>
  <c r="I6" i="29" s="1"/>
  <c r="J6" i="29" s="1"/>
  <c r="K6" i="29" s="1"/>
  <c r="L6" i="29" s="1"/>
  <c r="M6" i="29" s="1"/>
  <c r="N6" i="29" s="1"/>
  <c r="O6" i="29" s="1"/>
  <c r="P6" i="29" s="1"/>
  <c r="Q6" i="29" s="1"/>
  <c r="R6" i="29" s="1"/>
  <c r="S6" i="29" s="1"/>
  <c r="T6" i="29" s="1"/>
  <c r="U6" i="29" s="1"/>
  <c r="V6" i="29" s="1"/>
  <c r="W6" i="29" s="1"/>
  <c r="X6" i="29" s="1"/>
  <c r="Y6" i="29" s="1"/>
  <c r="Z6" i="29" s="1"/>
  <c r="AA6" i="29" s="1"/>
  <c r="AB6" i="29" s="1"/>
  <c r="AC6" i="29" s="1"/>
  <c r="AD6" i="29" s="1"/>
  <c r="AE6" i="29" s="1"/>
  <c r="AF6" i="29" s="1"/>
  <c r="AG6" i="29" s="1"/>
  <c r="AH6" i="29" s="1"/>
  <c r="AI6" i="29" s="1"/>
  <c r="AJ6" i="29" s="1"/>
  <c r="AK6" i="29" s="1"/>
  <c r="AL6" i="29" s="1"/>
  <c r="AM6" i="29" s="1"/>
  <c r="D7" i="32"/>
  <c r="E7" i="32" s="1"/>
  <c r="F7" i="32" s="1"/>
  <c r="G7" i="32" s="1"/>
  <c r="H7" i="32" s="1"/>
  <c r="I7" i="32" s="1"/>
  <c r="J7" i="32" s="1"/>
  <c r="K7" i="32" s="1"/>
  <c r="L7" i="32" s="1"/>
  <c r="M7" i="32" s="1"/>
  <c r="N7" i="32" s="1"/>
  <c r="O7" i="32" s="1"/>
  <c r="P7" i="32" s="1"/>
  <c r="Q7" i="32" s="1"/>
  <c r="R7" i="32" s="1"/>
  <c r="S7" i="32" s="1"/>
  <c r="T7" i="32" s="1"/>
  <c r="U7" i="32" s="1"/>
  <c r="V7" i="32" s="1"/>
  <c r="W7" i="32" s="1"/>
  <c r="X7" i="32" s="1"/>
  <c r="Y7" i="32" s="1"/>
  <c r="Z7" i="32" s="1"/>
  <c r="AA7" i="32" s="1"/>
  <c r="AB7" i="32" s="1"/>
  <c r="AC7" i="32" s="1"/>
  <c r="AD7" i="32" s="1"/>
  <c r="AE7" i="32" s="1"/>
  <c r="AF7" i="32" s="1"/>
  <c r="AG7" i="32" s="1"/>
  <c r="AH7" i="32" s="1"/>
  <c r="AI7" i="32" s="1"/>
  <c r="AJ7" i="32" s="1"/>
  <c r="AK7" i="32" s="1"/>
  <c r="AL7" i="32" s="1"/>
  <c r="AM7" i="32" s="1"/>
  <c r="AN7" i="32" s="1"/>
  <c r="D6" i="32"/>
  <c r="E6" i="32" s="1"/>
  <c r="F6" i="32" s="1"/>
  <c r="G6" i="32" s="1"/>
  <c r="H6" i="32" s="1"/>
  <c r="I6" i="32" s="1"/>
  <c r="J6" i="32" s="1"/>
  <c r="K6" i="32" s="1"/>
  <c r="L6" i="32" s="1"/>
  <c r="M6" i="32" s="1"/>
  <c r="N6" i="32" s="1"/>
  <c r="O6" i="32" s="1"/>
  <c r="P6" i="32" s="1"/>
  <c r="Q6" i="32" s="1"/>
  <c r="R6" i="32" s="1"/>
  <c r="S6" i="32" s="1"/>
  <c r="T6" i="32" s="1"/>
  <c r="U6" i="32" s="1"/>
  <c r="V6" i="32" s="1"/>
  <c r="W6" i="32" s="1"/>
  <c r="X6" i="32" s="1"/>
  <c r="Y6" i="32" s="1"/>
  <c r="Z6" i="32" s="1"/>
  <c r="AA6" i="32" s="1"/>
  <c r="AB6" i="32" s="1"/>
  <c r="AC6" i="32" s="1"/>
  <c r="AD6" i="32" s="1"/>
  <c r="AE6" i="32" s="1"/>
  <c r="AF6" i="32" s="1"/>
  <c r="AG6" i="32" s="1"/>
  <c r="AH6" i="32" s="1"/>
  <c r="AI6" i="32" s="1"/>
  <c r="AJ6" i="32" s="1"/>
  <c r="AK6" i="32" s="1"/>
  <c r="AL6" i="32" s="1"/>
  <c r="AM6" i="32" s="1"/>
  <c r="AN6" i="32" s="1"/>
  <c r="D7" i="35"/>
  <c r="E7" i="35" s="1"/>
  <c r="F7" i="35" s="1"/>
  <c r="G7" i="35" s="1"/>
  <c r="H7" i="35" s="1"/>
  <c r="I7" i="35" s="1"/>
  <c r="J7" i="35" s="1"/>
  <c r="K7" i="35" s="1"/>
  <c r="L7" i="35" s="1"/>
  <c r="M7" i="35" s="1"/>
  <c r="N7" i="35" s="1"/>
  <c r="O7" i="35" s="1"/>
  <c r="P7" i="35" s="1"/>
  <c r="Q7" i="35" s="1"/>
  <c r="R7" i="35" s="1"/>
  <c r="S7" i="35" s="1"/>
  <c r="T7" i="35" s="1"/>
  <c r="U7" i="35" s="1"/>
  <c r="V7" i="35" s="1"/>
  <c r="W7" i="35" s="1"/>
  <c r="X7" i="35" s="1"/>
  <c r="Y7" i="35" s="1"/>
  <c r="Z7" i="35" s="1"/>
  <c r="AA7" i="35" s="1"/>
  <c r="AB7" i="35" s="1"/>
  <c r="AC7" i="35" s="1"/>
  <c r="AD7" i="35" s="1"/>
  <c r="AE7" i="35" s="1"/>
  <c r="AF7" i="35" s="1"/>
  <c r="AG7" i="35" s="1"/>
  <c r="AH7" i="35" s="1"/>
  <c r="AI7" i="35" s="1"/>
  <c r="AJ7" i="35" s="1"/>
  <c r="AK7" i="35" s="1"/>
  <c r="AL7" i="35" s="1"/>
  <c r="AM7" i="35" s="1"/>
  <c r="AN7" i="35" s="1"/>
  <c r="AO7" i="35" s="1"/>
  <c r="D6" i="35"/>
  <c r="E6" i="35" s="1"/>
  <c r="F6" i="35" s="1"/>
  <c r="G6" i="35" s="1"/>
  <c r="H6" i="35" s="1"/>
  <c r="I6" i="35" s="1"/>
  <c r="J6" i="35" s="1"/>
  <c r="K6" i="35" s="1"/>
  <c r="L6" i="35" s="1"/>
  <c r="M6" i="35" s="1"/>
  <c r="N6" i="35" s="1"/>
  <c r="O6" i="35" s="1"/>
  <c r="P6" i="35" s="1"/>
  <c r="Q6" i="35" s="1"/>
  <c r="R6" i="35" s="1"/>
  <c r="S6" i="35" s="1"/>
  <c r="T6" i="35" s="1"/>
  <c r="U6" i="35" s="1"/>
  <c r="V6" i="35" s="1"/>
  <c r="W6" i="35" s="1"/>
  <c r="X6" i="35" s="1"/>
  <c r="Y6" i="35" s="1"/>
  <c r="Z6" i="35" s="1"/>
  <c r="AA6" i="35" s="1"/>
  <c r="AB6" i="35" s="1"/>
  <c r="AC6" i="35" s="1"/>
  <c r="AD6" i="35" s="1"/>
  <c r="AE6" i="35" s="1"/>
  <c r="AF6" i="35" s="1"/>
  <c r="AG6" i="35" s="1"/>
  <c r="AH6" i="35" s="1"/>
  <c r="AI6" i="35" s="1"/>
  <c r="AJ6" i="35" s="1"/>
  <c r="AK6" i="35" s="1"/>
  <c r="AL6" i="35" s="1"/>
  <c r="AM6" i="35" s="1"/>
  <c r="AN6" i="35" s="1"/>
  <c r="AO6" i="35" s="1"/>
  <c r="D6" i="26"/>
  <c r="E6" i="26" s="1"/>
  <c r="F6" i="26" s="1"/>
  <c r="G6" i="26" s="1"/>
  <c r="H6" i="26" s="1"/>
  <c r="I6" i="26" s="1"/>
  <c r="J6" i="26" s="1"/>
  <c r="K6" i="26" s="1"/>
  <c r="L6" i="26" s="1"/>
  <c r="M6" i="26" s="1"/>
  <c r="N6" i="26" s="1"/>
  <c r="O6" i="26" s="1"/>
  <c r="P6" i="26" s="1"/>
  <c r="Q6" i="26" s="1"/>
  <c r="R6" i="26" s="1"/>
  <c r="S6" i="26" s="1"/>
  <c r="T6" i="26" s="1"/>
  <c r="U6" i="26" s="1"/>
  <c r="V6" i="26" s="1"/>
  <c r="W6" i="26" s="1"/>
  <c r="X6" i="26" s="1"/>
  <c r="Y6" i="26" s="1"/>
  <c r="Z6" i="26" s="1"/>
  <c r="AA6" i="26" s="1"/>
  <c r="AB6" i="26" s="1"/>
  <c r="AC6" i="26" s="1"/>
  <c r="AD6" i="26" s="1"/>
  <c r="AE6" i="26" s="1"/>
  <c r="AF6" i="26" s="1"/>
  <c r="AG6" i="26" s="1"/>
  <c r="AH6" i="26" s="1"/>
  <c r="AI6" i="26" s="1"/>
  <c r="AJ6" i="26" s="1"/>
  <c r="AK6" i="26" s="1"/>
  <c r="AL6" i="26" s="1"/>
  <c r="AM6" i="26" s="1"/>
  <c r="AN6" i="26" s="1"/>
  <c r="AO6" i="26" s="1"/>
  <c r="AP6" i="26" s="1"/>
  <c r="D7" i="26"/>
  <c r="E7" i="26" s="1"/>
  <c r="F7" i="26" s="1"/>
  <c r="G7" i="26" s="1"/>
  <c r="H7" i="26" s="1"/>
  <c r="I7" i="26" s="1"/>
  <c r="J7" i="26" s="1"/>
  <c r="K7" i="26" s="1"/>
  <c r="L7" i="26" s="1"/>
  <c r="M7" i="26" s="1"/>
  <c r="N7" i="26" s="1"/>
  <c r="O7" i="26" s="1"/>
  <c r="P7" i="26" s="1"/>
  <c r="Q7" i="26" s="1"/>
  <c r="R7" i="26" s="1"/>
  <c r="S7" i="26" s="1"/>
  <c r="T7" i="26" s="1"/>
  <c r="U7" i="26" s="1"/>
  <c r="V7" i="26" s="1"/>
  <c r="W7" i="26" s="1"/>
  <c r="X7" i="26" s="1"/>
  <c r="Y7" i="26" s="1"/>
  <c r="Z7" i="26" s="1"/>
  <c r="AA7" i="26" s="1"/>
  <c r="AB7" i="26" s="1"/>
  <c r="AC7" i="26" s="1"/>
  <c r="AD7" i="26" s="1"/>
  <c r="AE7" i="26" s="1"/>
  <c r="AF7" i="26" s="1"/>
  <c r="AG7" i="26" s="1"/>
  <c r="AH7" i="26" s="1"/>
  <c r="AI7" i="26" s="1"/>
  <c r="AJ7" i="26" s="1"/>
  <c r="AK7" i="26" s="1"/>
  <c r="AL7" i="26" s="1"/>
  <c r="AM7" i="26" s="1"/>
  <c r="AN7" i="26" s="1"/>
  <c r="AO7" i="26" s="1"/>
  <c r="AP7" i="26" s="1"/>
  <c r="D7" i="33"/>
  <c r="E7" i="33" s="1"/>
  <c r="F7" i="33" s="1"/>
  <c r="G7" i="33" s="1"/>
  <c r="H7" i="33" s="1"/>
  <c r="I7" i="33" s="1"/>
  <c r="J7" i="33" s="1"/>
  <c r="K7" i="33" s="1"/>
  <c r="L7" i="33" s="1"/>
  <c r="M7" i="33" s="1"/>
  <c r="N7" i="33" s="1"/>
  <c r="O7" i="33" s="1"/>
  <c r="P7" i="33" s="1"/>
  <c r="Q7" i="33" s="1"/>
  <c r="R7" i="33" s="1"/>
  <c r="S7" i="33" s="1"/>
  <c r="T7" i="33" s="1"/>
  <c r="U7" i="33" s="1"/>
  <c r="V7" i="33" s="1"/>
  <c r="W7" i="33" s="1"/>
  <c r="X7" i="33" s="1"/>
  <c r="Y7" i="33" s="1"/>
  <c r="Z7" i="33" s="1"/>
  <c r="AA7" i="33" s="1"/>
  <c r="AB7" i="33" s="1"/>
  <c r="AC7" i="33" s="1"/>
  <c r="AD7" i="33" s="1"/>
  <c r="AE7" i="33" s="1"/>
  <c r="AF7" i="33" s="1"/>
  <c r="AG7" i="33" s="1"/>
  <c r="AH7" i="33" s="1"/>
  <c r="AI7" i="33" s="1"/>
  <c r="AJ7" i="33" s="1"/>
  <c r="AK7" i="33" s="1"/>
  <c r="AL7" i="33" s="1"/>
  <c r="AM7" i="33" s="1"/>
  <c r="AN7" i="33" s="1"/>
  <c r="AO7" i="33" s="1"/>
  <c r="AP7" i="33" s="1"/>
  <c r="AQ7" i="33" s="1"/>
  <c r="D6" i="33"/>
  <c r="E6" i="33" s="1"/>
  <c r="F6" i="33" s="1"/>
  <c r="G6" i="33" s="1"/>
  <c r="H6" i="33" s="1"/>
  <c r="I6" i="33" s="1"/>
  <c r="J6" i="33" s="1"/>
  <c r="K6" i="33" s="1"/>
  <c r="L6" i="33" s="1"/>
  <c r="M6" i="33" s="1"/>
  <c r="N6" i="33" s="1"/>
  <c r="O6" i="33" s="1"/>
  <c r="P6" i="33" s="1"/>
  <c r="Q6" i="33" s="1"/>
  <c r="R6" i="33" s="1"/>
  <c r="S6" i="33" s="1"/>
  <c r="T6" i="33" s="1"/>
  <c r="U6" i="33" s="1"/>
  <c r="V6" i="33" s="1"/>
  <c r="W6" i="33" s="1"/>
  <c r="X6" i="33" s="1"/>
  <c r="Y6" i="33" s="1"/>
  <c r="Z6" i="33" s="1"/>
  <c r="AA6" i="33" s="1"/>
  <c r="AB6" i="33" s="1"/>
  <c r="AC6" i="33" s="1"/>
  <c r="AD6" i="33" s="1"/>
  <c r="AE6" i="33" s="1"/>
  <c r="AF6" i="33" s="1"/>
  <c r="AG6" i="33" s="1"/>
  <c r="AH6" i="33" s="1"/>
  <c r="AI6" i="33" s="1"/>
  <c r="AJ6" i="33" s="1"/>
  <c r="AK6" i="33" s="1"/>
  <c r="AL6" i="33" s="1"/>
  <c r="AM6" i="33" s="1"/>
  <c r="AN6" i="33" s="1"/>
  <c r="AO6" i="33" s="1"/>
  <c r="AP6" i="33" s="1"/>
  <c r="AQ6" i="33" s="1"/>
  <c r="D7" i="36"/>
  <c r="E7" i="36" s="1"/>
  <c r="F7" i="36" s="1"/>
  <c r="G7" i="36" s="1"/>
  <c r="H7" i="36" s="1"/>
  <c r="I7" i="36" s="1"/>
  <c r="J7" i="36" s="1"/>
  <c r="K7" i="36" s="1"/>
  <c r="L7" i="36" s="1"/>
  <c r="M7" i="36" s="1"/>
  <c r="N7" i="36" s="1"/>
  <c r="O7" i="36" s="1"/>
  <c r="P7" i="36" s="1"/>
  <c r="Q7" i="36" s="1"/>
  <c r="R7" i="36" s="1"/>
  <c r="S7" i="36" s="1"/>
  <c r="T7" i="36" s="1"/>
  <c r="U7" i="36" s="1"/>
  <c r="V7" i="36" s="1"/>
  <c r="W7" i="36" s="1"/>
  <c r="X7" i="36" s="1"/>
  <c r="Y7" i="36" s="1"/>
  <c r="Z7" i="36" s="1"/>
  <c r="AA7" i="36" s="1"/>
  <c r="AB7" i="36" s="1"/>
  <c r="AC7" i="36" s="1"/>
  <c r="AD7" i="36" s="1"/>
  <c r="AE7" i="36" s="1"/>
  <c r="AF7" i="36" s="1"/>
  <c r="AG7" i="36" s="1"/>
  <c r="AH7" i="36" s="1"/>
  <c r="AI7" i="36" s="1"/>
  <c r="AJ7" i="36" s="1"/>
  <c r="AK7" i="36" s="1"/>
  <c r="AL7" i="36" s="1"/>
  <c r="AM7" i="36" s="1"/>
  <c r="AN7" i="36" s="1"/>
  <c r="AO7" i="36" s="1"/>
  <c r="AP7" i="36" s="1"/>
  <c r="AQ7" i="36" s="1"/>
  <c r="D6" i="36"/>
  <c r="E6" i="36" s="1"/>
  <c r="F6" i="36" s="1"/>
  <c r="G6" i="36" s="1"/>
  <c r="H6" i="36" s="1"/>
  <c r="I6" i="36" s="1"/>
  <c r="J6" i="36" s="1"/>
  <c r="K6" i="36" s="1"/>
  <c r="L6" i="36" s="1"/>
  <c r="M6" i="36" s="1"/>
  <c r="N6" i="36" s="1"/>
  <c r="O6" i="36" s="1"/>
  <c r="P6" i="36" s="1"/>
  <c r="Q6" i="36" s="1"/>
  <c r="R6" i="36" s="1"/>
  <c r="S6" i="36" s="1"/>
  <c r="T6" i="36" s="1"/>
  <c r="U6" i="36" s="1"/>
  <c r="V6" i="36" s="1"/>
  <c r="W6" i="36" s="1"/>
  <c r="X6" i="36" s="1"/>
  <c r="Y6" i="36" s="1"/>
  <c r="Z6" i="36" s="1"/>
  <c r="AA6" i="36" s="1"/>
  <c r="AB6" i="36" s="1"/>
  <c r="AC6" i="36" s="1"/>
  <c r="AD6" i="36" s="1"/>
  <c r="AE6" i="36" s="1"/>
  <c r="AF6" i="36" s="1"/>
  <c r="AG6" i="36" s="1"/>
  <c r="AH6" i="36" s="1"/>
  <c r="AI6" i="36" s="1"/>
  <c r="AJ6" i="36" s="1"/>
  <c r="AK6" i="36" s="1"/>
  <c r="AL6" i="36" s="1"/>
  <c r="AM6" i="36" s="1"/>
  <c r="AN6" i="36" s="1"/>
  <c r="AO6" i="36" s="1"/>
  <c r="AP6" i="36" s="1"/>
  <c r="AQ6" i="36" s="1"/>
  <c r="D7" i="30"/>
  <c r="E7" i="30" s="1"/>
  <c r="F7" i="30" s="1"/>
  <c r="G7" i="30" s="1"/>
  <c r="H7" i="30" s="1"/>
  <c r="I7" i="30" s="1"/>
  <c r="J7" i="30" s="1"/>
  <c r="K7" i="30" s="1"/>
  <c r="L7" i="30" s="1"/>
  <c r="M7" i="30" s="1"/>
  <c r="N7" i="30" s="1"/>
  <c r="O7" i="30" s="1"/>
  <c r="P7" i="30" s="1"/>
  <c r="Q7" i="30" s="1"/>
  <c r="R7" i="30" s="1"/>
  <c r="S7" i="30" s="1"/>
  <c r="T7" i="30" s="1"/>
  <c r="U7" i="30" s="1"/>
  <c r="V7" i="30" s="1"/>
  <c r="W7" i="30" s="1"/>
  <c r="X7" i="30" s="1"/>
  <c r="Y7" i="30" s="1"/>
  <c r="Z7" i="30" s="1"/>
  <c r="AA7" i="30" s="1"/>
  <c r="AB7" i="30" s="1"/>
  <c r="AC7" i="30" s="1"/>
  <c r="AD7" i="30" s="1"/>
  <c r="AE7" i="30" s="1"/>
  <c r="AF7" i="30" s="1"/>
  <c r="AG7" i="30" s="1"/>
  <c r="AH7" i="30" s="1"/>
  <c r="AI7" i="30" s="1"/>
  <c r="AJ7" i="30" s="1"/>
  <c r="AK7" i="30" s="1"/>
  <c r="AL7" i="30" s="1"/>
  <c r="AM7" i="30" s="1"/>
  <c r="AN7" i="30" s="1"/>
  <c r="AO7" i="30" s="1"/>
  <c r="AP7" i="30" s="1"/>
  <c r="D6" i="30"/>
  <c r="E6" i="30" s="1"/>
  <c r="F6" i="30" s="1"/>
  <c r="G6" i="30" s="1"/>
  <c r="H6" i="30" s="1"/>
  <c r="I6" i="30" s="1"/>
  <c r="J6" i="30" s="1"/>
  <c r="K6" i="30" s="1"/>
  <c r="L6" i="30" s="1"/>
  <c r="M6" i="30" s="1"/>
  <c r="N6" i="30" s="1"/>
  <c r="O6" i="30" s="1"/>
  <c r="P6" i="30" s="1"/>
  <c r="Q6" i="30" s="1"/>
  <c r="R6" i="30" s="1"/>
  <c r="S6" i="30" s="1"/>
  <c r="T6" i="30" s="1"/>
  <c r="U6" i="30" s="1"/>
  <c r="V6" i="30" s="1"/>
  <c r="W6" i="30" s="1"/>
  <c r="X6" i="30" s="1"/>
  <c r="Y6" i="30" s="1"/>
  <c r="Z6" i="30" s="1"/>
  <c r="AA6" i="30" s="1"/>
  <c r="AB6" i="30" s="1"/>
  <c r="AC6" i="30" s="1"/>
  <c r="AD6" i="30" s="1"/>
  <c r="AE6" i="30" s="1"/>
  <c r="AF6" i="30" s="1"/>
  <c r="AG6" i="30" s="1"/>
  <c r="AH6" i="30" s="1"/>
  <c r="AI6" i="30" s="1"/>
  <c r="AJ6" i="30" s="1"/>
  <c r="AK6" i="30" s="1"/>
  <c r="AL6" i="30" s="1"/>
  <c r="AM6" i="30" s="1"/>
  <c r="AN6" i="30" s="1"/>
  <c r="AO6" i="30" s="1"/>
  <c r="AP6" i="30" s="1"/>
  <c r="D7" i="28"/>
  <c r="E7" i="28" s="1"/>
  <c r="F7" i="28" s="1"/>
  <c r="G7" i="28" s="1"/>
  <c r="H7" i="28" s="1"/>
  <c r="I7" i="28" s="1"/>
  <c r="J7" i="28" s="1"/>
  <c r="K7" i="28" s="1"/>
  <c r="L7" i="28" s="1"/>
  <c r="M7" i="28" s="1"/>
  <c r="N7" i="28" s="1"/>
  <c r="O7" i="28" s="1"/>
  <c r="P7" i="28" s="1"/>
  <c r="Q7" i="28" s="1"/>
  <c r="R7" i="28" s="1"/>
  <c r="S7" i="28" s="1"/>
  <c r="T7" i="28" s="1"/>
  <c r="U7" i="28" s="1"/>
  <c r="V7" i="28" s="1"/>
  <c r="W7" i="28" s="1"/>
  <c r="X7" i="28" s="1"/>
  <c r="Y7" i="28" s="1"/>
  <c r="Z7" i="28" s="1"/>
  <c r="AA7" i="28" s="1"/>
  <c r="AB7" i="28" s="1"/>
  <c r="AC7" i="28" s="1"/>
  <c r="AD7" i="28" s="1"/>
  <c r="AE7" i="28" s="1"/>
  <c r="AF7" i="28" s="1"/>
  <c r="AG7" i="28" s="1"/>
  <c r="AH7" i="28" s="1"/>
  <c r="AI7" i="28" s="1"/>
  <c r="AJ7" i="28" s="1"/>
  <c r="AK7" i="28" s="1"/>
  <c r="AL7" i="28" s="1"/>
  <c r="AM7" i="28" s="1"/>
  <c r="AN7" i="28" s="1"/>
  <c r="AO7" i="28" s="1"/>
  <c r="AP7" i="28" s="1"/>
  <c r="AQ7" i="28" s="1"/>
  <c r="AR7" i="28" s="1"/>
  <c r="D6" i="28"/>
  <c r="E6" i="28" s="1"/>
  <c r="F6" i="28" s="1"/>
  <c r="G6" i="28" s="1"/>
  <c r="H6" i="28" s="1"/>
  <c r="I6" i="28" s="1"/>
  <c r="J6" i="28" s="1"/>
  <c r="K6" i="28" s="1"/>
  <c r="L6" i="28" s="1"/>
  <c r="M6" i="28" s="1"/>
  <c r="N6" i="28" s="1"/>
  <c r="O6" i="28" s="1"/>
  <c r="P6" i="28" s="1"/>
  <c r="Q6" i="28" s="1"/>
  <c r="R6" i="28" s="1"/>
  <c r="S6" i="28" s="1"/>
  <c r="T6" i="28" s="1"/>
  <c r="U6" i="28" s="1"/>
  <c r="V6" i="28" s="1"/>
  <c r="W6" i="28" s="1"/>
  <c r="X6" i="28" s="1"/>
  <c r="Y6" i="28" s="1"/>
  <c r="Z6" i="28" s="1"/>
  <c r="AA6" i="28" s="1"/>
  <c r="AB6" i="28" s="1"/>
  <c r="AC6" i="28" s="1"/>
  <c r="AD6" i="28" s="1"/>
  <c r="AE6" i="28" s="1"/>
  <c r="AF6" i="28" s="1"/>
  <c r="AG6" i="28" s="1"/>
  <c r="AH6" i="28" s="1"/>
  <c r="AI6" i="28" s="1"/>
  <c r="AJ6" i="28" s="1"/>
  <c r="AK6" i="28" s="1"/>
  <c r="AL6" i="28" s="1"/>
  <c r="AM6" i="28" s="1"/>
  <c r="AN6" i="28" s="1"/>
  <c r="AO6" i="28" s="1"/>
  <c r="AP6" i="28" s="1"/>
  <c r="AQ6" i="28" s="1"/>
  <c r="AR6" i="28" s="1"/>
  <c r="L12" i="7"/>
  <c r="K13" i="7"/>
  <c r="B6" i="7"/>
  <c r="B12" i="7"/>
  <c r="B7" i="7"/>
  <c r="B3" i="7"/>
  <c r="B4" i="7"/>
  <c r="B11" i="7"/>
  <c r="B13" i="7"/>
  <c r="B10" i="7"/>
  <c r="K14" i="7" l="1"/>
  <c r="L13" i="7"/>
  <c r="B8" i="7"/>
  <c r="B5" i="7"/>
  <c r="B9" i="7"/>
  <c r="K15" i="7" l="1"/>
  <c r="L14" i="7"/>
  <c r="K16" i="7" l="1"/>
  <c r="L15" i="7"/>
  <c r="L16" i="7" l="1"/>
  <c r="K17" i="7"/>
  <c r="K18" i="7" s="1"/>
  <c r="L18" i="7" s="1"/>
  <c r="L17" i="7" l="1"/>
  <c r="K19" i="7" l="1"/>
  <c r="K20" i="7" l="1"/>
  <c r="L19" i="7"/>
  <c r="L20" i="7" l="1"/>
  <c r="K21" i="7"/>
  <c r="K22" i="7" l="1"/>
  <c r="L21" i="7"/>
  <c r="K23" i="7" l="1"/>
  <c r="L22" i="7"/>
  <c r="K24" i="7" l="1"/>
  <c r="L23" i="7"/>
  <c r="L24" i="7" l="1"/>
  <c r="K25" i="7"/>
  <c r="K26" i="7" l="1"/>
  <c r="L25" i="7"/>
  <c r="L26" i="7" l="1"/>
  <c r="K27" i="7"/>
  <c r="K28" i="7" l="1"/>
  <c r="L27" i="7"/>
  <c r="L28" i="7" l="1"/>
  <c r="K29" i="7"/>
  <c r="K30" i="7" l="1"/>
  <c r="L29" i="7"/>
  <c r="K31" i="7" l="1"/>
  <c r="L30" i="7"/>
  <c r="K32" i="7" l="1"/>
  <c r="L31" i="7"/>
  <c r="K33" i="7" l="1"/>
  <c r="L32" i="7"/>
  <c r="K34" i="7" l="1"/>
  <c r="L33" i="7"/>
  <c r="L34" i="7" l="1"/>
  <c r="K35" i="7"/>
  <c r="K36" i="7" l="1"/>
  <c r="L35" i="7"/>
  <c r="K37" i="7" l="1"/>
  <c r="L36" i="7"/>
  <c r="K38" i="7" l="1"/>
  <c r="L37" i="7"/>
  <c r="L38" i="7" l="1"/>
  <c r="K39" i="7"/>
  <c r="K40" i="7" l="1"/>
  <c r="L39" i="7"/>
  <c r="L40" i="7" l="1"/>
  <c r="K41" i="7"/>
  <c r="K42" i="7" l="1"/>
  <c r="L41" i="7"/>
  <c r="K43" i="7" l="1"/>
  <c r="L42" i="7"/>
  <c r="K44" i="7" l="1"/>
  <c r="L43" i="7"/>
  <c r="L44" i="7" l="1"/>
  <c r="K45" i="7"/>
  <c r="K46" i="7" l="1"/>
  <c r="L45" i="7"/>
  <c r="K47" i="7" l="1"/>
  <c r="L46" i="7"/>
  <c r="K48" i="7" l="1"/>
  <c r="L47" i="7"/>
  <c r="L48" i="7" l="1"/>
  <c r="K49" i="7"/>
  <c r="K50" i="7" l="1"/>
  <c r="L49" i="7"/>
  <c r="L50" i="7" l="1"/>
  <c r="K51" i="7"/>
  <c r="K52" i="7" l="1"/>
  <c r="L51" i="7"/>
  <c r="K53" i="7" l="1"/>
  <c r="L52" i="7"/>
  <c r="K54" i="7" l="1"/>
  <c r="L53" i="7"/>
  <c r="L54" i="7" l="1"/>
  <c r="K55" i="7"/>
  <c r="K56" i="7" l="1"/>
  <c r="L55" i="7"/>
  <c r="L56" i="7" l="1"/>
  <c r="K57" i="7"/>
  <c r="K58" i="7" l="1"/>
  <c r="L57" i="7"/>
  <c r="L58" i="7" l="1"/>
  <c r="K59" i="7"/>
  <c r="K60" i="7" l="1"/>
  <c r="L59" i="7"/>
  <c r="K61" i="7" l="1"/>
  <c r="L60" i="7"/>
  <c r="K62" i="7" l="1"/>
  <c r="L61" i="7"/>
  <c r="L62" i="7" l="1"/>
  <c r="K63" i="7"/>
  <c r="K64" i="7" l="1"/>
  <c r="L63" i="7"/>
  <c r="K65" i="7" l="1"/>
  <c r="L64" i="7"/>
  <c r="K66" i="7" l="1"/>
  <c r="L66" i="7" s="1"/>
  <c r="L65" i="7"/>
</calcChain>
</file>

<file path=xl/sharedStrings.xml><?xml version="1.0" encoding="utf-8"?>
<sst xmlns="http://schemas.openxmlformats.org/spreadsheetml/2006/main" count="796" uniqueCount="158">
  <si>
    <t/>
  </si>
  <si>
    <t>NOM &amp; PRENOM</t>
  </si>
  <si>
    <t>ENTREE</t>
  </si>
  <si>
    <t>SORTIE</t>
  </si>
  <si>
    <t>PRIME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</si>
  <si>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</si>
  <si>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</si>
  <si>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</si>
  <si>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</si>
  <si>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</si>
  <si>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</si>
  <si>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</si>
  <si>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Pentecôte</t>
  </si>
  <si>
    <t>1er Novembre</t>
  </si>
  <si>
    <t>8 Mai</t>
  </si>
  <si>
    <t>14 Juillet</t>
  </si>
  <si>
    <t>15 Août</t>
  </si>
  <si>
    <t>11 Novembre</t>
  </si>
  <si>
    <t>25 Décembre</t>
  </si>
  <si>
    <t>JANVIER</t>
  </si>
  <si>
    <t>SALARIES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</si>
  <si>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</si>
  <si>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</si>
  <si>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</si>
  <si>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</si>
  <si>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</si>
  <si>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</si>
  <si>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</si>
  <si>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</si>
  <si>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</si>
  <si>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</si>
  <si>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</si>
  <si>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DU</t>
  </si>
  <si>
    <t>AU</t>
  </si>
  <si>
    <t>TAUX D'ACTIVITE</t>
  </si>
  <si>
    <t>HEURES TRAVAILLEES</t>
  </si>
  <si>
    <t>HEURES PAYEES</t>
  </si>
  <si>
    <t>CONTRAT</t>
  </si>
  <si>
    <t>ASSIDUITE</t>
  </si>
  <si>
    <t xml:space="preserve">MUTUELLE </t>
  </si>
  <si>
    <t>PRECARITE</t>
  </si>
  <si>
    <t>INDEM C.P.</t>
  </si>
  <si>
    <t>PRIME VOLANTE</t>
  </si>
  <si>
    <t>RIS EN %</t>
  </si>
  <si>
    <t>INDEM TECHNICITE</t>
  </si>
  <si>
    <t>INDEM PASSAGE</t>
  </si>
  <si>
    <t>SALAIRE BRUT</t>
  </si>
  <si>
    <t>PESEE</t>
  </si>
  <si>
    <t>STC</t>
  </si>
  <si>
    <t>PERIODE</t>
  </si>
  <si>
    <t>COEF</t>
  </si>
  <si>
    <t>SALAIRE ANNUEL</t>
  </si>
  <si>
    <t>SALAIRE MENSUEL</t>
  </si>
  <si>
    <t>VALEUR DU POINT</t>
  </si>
  <si>
    <t>REVENUE MINIMUM DE BRANCHE</t>
  </si>
  <si>
    <t>PLAFON S.S.</t>
  </si>
  <si>
    <t>SMIC</t>
  </si>
  <si>
    <t>DONNEES</t>
  </si>
  <si>
    <t>PREVISIONNEL</t>
  </si>
  <si>
    <t>ABSENCES</t>
  </si>
  <si>
    <t>HEURES EN PLUS</t>
  </si>
  <si>
    <t>Nom Prénom salarié :</t>
  </si>
  <si>
    <t>Sélectionner le salarié dans la liste déroulante</t>
  </si>
  <si>
    <t>SYNTHESE DES COMPTEURS</t>
  </si>
  <si>
    <t>RTT</t>
  </si>
  <si>
    <t>CC</t>
  </si>
  <si>
    <t>Congés payés</t>
  </si>
  <si>
    <t>Acquis</t>
  </si>
  <si>
    <t>Travaillé</t>
  </si>
  <si>
    <t>Pris</t>
  </si>
  <si>
    <t>Restants</t>
  </si>
  <si>
    <t>Restants
au 31/05</t>
  </si>
  <si>
    <t>DÉTAIL MENSUEL</t>
  </si>
  <si>
    <t>FÉVRIER</t>
  </si>
  <si>
    <t>AOÛT</t>
  </si>
  <si>
    <t>DÉCEMBRE</t>
  </si>
  <si>
    <t>Informations salariés</t>
  </si>
  <si>
    <t>Récupération</t>
  </si>
  <si>
    <t>Congés sans solde ou
Abs. Conv. Perso</t>
  </si>
  <si>
    <t>Absences diverses</t>
  </si>
  <si>
    <t>Nom prénom</t>
  </si>
  <si>
    <t>Service</t>
  </si>
  <si>
    <t>Date entrée</t>
  </si>
  <si>
    <t>Date Sortie</t>
  </si>
  <si>
    <t>Nb de jours</t>
  </si>
  <si>
    <t>Maladie</t>
  </si>
  <si>
    <t>AT Travail</t>
  </si>
  <si>
    <t>AT trajet</t>
  </si>
  <si>
    <t>Mater / Pater</t>
  </si>
  <si>
    <t>Parental</t>
  </si>
  <si>
    <t>Autre absence</t>
  </si>
  <si>
    <t>Formation</t>
  </si>
  <si>
    <t>SERVICE</t>
  </si>
  <si>
    <t xml:space="preserve">SYNTHESE ANNUELLE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</si>
  <si>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</si>
  <si>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</si>
  <si>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</si>
  <si>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</si>
  <si>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</si>
  <si>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</si>
  <si>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</si>
  <si>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</si>
  <si>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</si>
  <si>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</si>
  <si>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</si>
  <si>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</si>
  <si>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</si>
  <si>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</si>
  <si>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</si>
  <si>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</si>
  <si>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</si>
  <si>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</si>
  <si>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</si>
  <si>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</si>
  <si>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</si>
  <si>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</si>
  <si>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</si>
  <si>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</si>
  <si>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</si>
  <si>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</si>
  <si>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</si>
  <si>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</si>
  <si>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</si>
  <si>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</si>
  <si>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</si>
  <si>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</si>
  <si>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</si>
  <si>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</si>
  <si>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</si>
  <si>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</si>
  <si>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</si>
  <si>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</si>
  <si>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</si>
  <si>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</si>
  <si>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</si>
  <si>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</si>
  <si>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</si>
  <si>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</si>
  <si>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</si>
  <si>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 xml:space="preserve">SYNTHESE INDIVIDUELLE - RTT / CC / CP </t>
  </si>
  <si>
    <t>SALARIE 1</t>
  </si>
  <si>
    <t>SALARIE 2</t>
  </si>
  <si>
    <t>SALARIE 3</t>
  </si>
  <si>
    <t>SALARIE 4</t>
  </si>
  <si>
    <t>SALARIE 5</t>
  </si>
  <si>
    <t>SALARIE 6</t>
  </si>
  <si>
    <t>SALARIE 7</t>
  </si>
  <si>
    <t>SALARIE 8</t>
  </si>
  <si>
    <t>SALARIE 9</t>
  </si>
  <si>
    <t>CDI</t>
  </si>
  <si>
    <t>CDD</t>
  </si>
  <si>
    <t>Acquis2</t>
  </si>
  <si>
    <t>Travaillé3</t>
  </si>
  <si>
    <t>Pris4</t>
  </si>
  <si>
    <t>Restants5</t>
  </si>
  <si>
    <t>Acquis6</t>
  </si>
  <si>
    <t>Pris7</t>
  </si>
  <si>
    <t>Pris8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</si>
</sst>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"/>
    <numFmt numFmtId="166" formatCode="dd/mm/yy;@"/>
    <numFmt numFmtId="167" formatCode="ddd\ dd"/>
  </numFmts>
  <fonts count="4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9" tint="-0.249977111117893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3" tint="-0.249977111117893"/>
      <name val="Arial"/>
      <family val="2"/>
    </font>
    <font>
      <b/>
      <sz val="14"/>
      <color theme="3" tint="-0.249977111117893"/>
      <name val="Arial"/>
      <family val="2"/>
    </font>
    <font>
      <b/>
      <sz val="14"/>
      <name val="Calibri"/>
      <family val="2"/>
      <scheme val="minor"/>
    </font>
    <font>
      <sz val="9"/>
      <color theme="0"/>
      <name val="Arial"/>
      <family val="2"/>
    </font>
    <font>
      <b/>
      <sz val="11"/>
      <color theme="4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1"/>
      <color theme="4"/>
      <name val="Arial"/>
      <family val="2"/>
    </font>
    <font>
      <b/>
      <sz val="12"/>
      <color theme="4"/>
      <name val="Arial"/>
      <family val="2"/>
    </font>
    <font>
      <sz val="10"/>
      <color theme="0"/>
      <name val="Calibri"/>
      <family val="2"/>
      <scheme val="minor"/>
    </font>
    <font>
      <b/>
      <sz val="10"/>
      <name val="Arial"/>
      <family val="2"/>
    </font>
    <font>
      <b/>
      <sz val="1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b/>
      <sz val="1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darkDown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2"/>
        <bgColor indexed="64"/>
      </patternFill>
    </fill>
    <fill>
      <patternFill patternType="lightUp">
        <fgColor theme="4"/>
        <bgColor theme="0" tint="-4.9989318521683403E-2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theme="4"/>
      </right>
      <top style="thick">
        <color theme="4"/>
      </top>
      <bottom style="hair">
        <color indexed="64"/>
      </bottom>
      <diagonal/>
    </border>
    <border>
      <left style="hair">
        <color indexed="64"/>
      </left>
      <right style="thick">
        <color theme="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theme="4"/>
      </bottom>
      <diagonal/>
    </border>
    <border>
      <left style="hair">
        <color indexed="64"/>
      </left>
      <right style="thick">
        <color theme="4"/>
      </right>
      <top style="hair">
        <color indexed="64"/>
      </top>
      <bottom style="thick">
        <color theme="4"/>
      </bottom>
      <diagonal/>
    </border>
    <border>
      <left/>
      <right style="hair">
        <color indexed="64"/>
      </right>
      <top style="hair">
        <color indexed="64"/>
      </top>
      <bottom style="thick">
        <color theme="4"/>
      </bottom>
      <diagonal/>
    </border>
    <border>
      <left style="hair">
        <color indexed="64"/>
      </left>
      <right style="thick">
        <color theme="4"/>
      </right>
      <top style="thick">
        <color theme="0" tint="-0.34998626667073579"/>
      </top>
      <bottom style="hair">
        <color indexed="64"/>
      </bottom>
      <diagonal/>
    </border>
    <border>
      <left style="hair">
        <color indexed="64"/>
      </left>
      <right style="thick">
        <color theme="4"/>
      </right>
      <top style="hair">
        <color indexed="64"/>
      </top>
      <bottom style="thick">
        <color theme="0" tint="-0.34998626667073579"/>
      </bottom>
      <diagonal/>
    </border>
    <border>
      <left style="thick">
        <color theme="4"/>
      </left>
      <right style="thick">
        <color theme="4"/>
      </right>
      <top style="thick">
        <color theme="4"/>
      </top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/>
      <diagonal/>
    </border>
    <border>
      <left style="thick">
        <color theme="4"/>
      </left>
      <right/>
      <top/>
      <bottom style="thick">
        <color theme="4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/>
      <top style="thick">
        <color theme="4"/>
      </top>
      <bottom style="hair">
        <color theme="4"/>
      </bottom>
      <diagonal/>
    </border>
    <border>
      <left/>
      <right style="thick">
        <color theme="4"/>
      </right>
      <top style="thick">
        <color theme="4"/>
      </top>
      <bottom style="hair">
        <color theme="4"/>
      </bottom>
      <diagonal/>
    </border>
    <border>
      <left/>
      <right style="thick">
        <color theme="4"/>
      </right>
      <top/>
      <bottom/>
      <diagonal/>
    </border>
    <border>
      <left style="thick">
        <color theme="4"/>
      </left>
      <right style="thick">
        <color theme="4"/>
      </right>
      <top style="thick">
        <color theme="4"/>
      </top>
      <bottom/>
      <diagonal/>
    </border>
    <border>
      <left style="thick">
        <color theme="4"/>
      </left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 style="thick">
        <color theme="4"/>
      </right>
      <top style="hair">
        <color theme="4"/>
      </top>
      <bottom style="hair">
        <color theme="4"/>
      </bottom>
      <diagonal/>
    </border>
    <border>
      <left/>
      <right style="thick">
        <color theme="4"/>
      </right>
      <top style="hair">
        <color theme="4"/>
      </top>
      <bottom style="hair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hair">
        <color indexed="64"/>
      </left>
      <right/>
      <top style="thick">
        <color theme="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theme="4"/>
      </bottom>
      <diagonal/>
    </border>
    <border>
      <left style="hair">
        <color indexed="64"/>
      </left>
      <right style="hair">
        <color indexed="64"/>
      </right>
      <top style="thick">
        <color theme="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theme="0" tint="-0.34998626667073579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ck">
        <color theme="0" tint="-0.34998626667073579"/>
      </top>
      <bottom style="thick">
        <color theme="0" tint="-0.34998626667073579"/>
      </bottom>
      <diagonal/>
    </border>
    <border>
      <left style="hair">
        <color indexed="64"/>
      </left>
      <right style="thick">
        <color theme="4"/>
      </right>
      <top style="thick">
        <color theme="0" tint="-0.34998626667073579"/>
      </top>
      <bottom style="thick">
        <color theme="0" tint="-0.34998626667073579"/>
      </bottom>
      <diagonal/>
    </border>
    <border>
      <left style="thick">
        <color theme="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theme="4"/>
      </bottom>
      <diagonal/>
    </border>
    <border>
      <left/>
      <right style="hair">
        <color indexed="64"/>
      </right>
      <top style="thick">
        <color theme="0" tint="-0.34998626667073579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theme="0" tint="-0.34998626667073579"/>
      </bottom>
      <diagonal/>
    </border>
    <border>
      <left/>
      <right/>
      <top style="thick">
        <color theme="4"/>
      </top>
      <bottom style="hair">
        <color indexed="64"/>
      </bottom>
      <diagonal/>
    </border>
    <border>
      <left style="thick">
        <color theme="4"/>
      </left>
      <right style="hair">
        <color indexed="64"/>
      </right>
      <top/>
      <bottom style="thick">
        <color theme="4"/>
      </bottom>
      <diagonal/>
    </border>
    <border>
      <left style="thick">
        <color theme="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ck">
        <color theme="0" tint="-0.34998626667073579"/>
      </top>
      <bottom style="thick">
        <color theme="0" tint="-0.34998626667073579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ck">
        <color theme="0" tint="-0.499984740745262"/>
      </right>
      <top/>
      <bottom/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hair">
        <color theme="0" tint="-0.499984740745262"/>
      </bottom>
      <diagonal/>
    </border>
    <border>
      <left/>
      <right/>
      <top style="thick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thick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/>
      <bottom style="thick">
        <color theme="0" tint="-0.499984740745262"/>
      </bottom>
      <diagonal/>
    </border>
    <border>
      <left style="thick">
        <color theme="0" tint="-0.499984740745262"/>
      </left>
      <right style="hair">
        <color theme="0" tint="-0.499984740745262"/>
      </right>
      <top style="thick">
        <color theme="0" tint="-0.499984740745262"/>
      </top>
      <bottom style="hair">
        <color theme="0" tint="-0.499984740745262"/>
      </bottom>
      <diagonal/>
    </border>
    <border>
      <left style="thick">
        <color theme="0" tint="-0.499984740745262"/>
      </left>
      <right style="hair">
        <color theme="0" tint="-0.499984740745262"/>
      </right>
      <top/>
      <bottom style="thick">
        <color theme="0" tint="-0.499984740745262"/>
      </bottom>
      <diagonal/>
    </border>
    <border>
      <left style="thick">
        <color theme="0" tint="-0.499984740745262"/>
      </left>
      <right style="hair">
        <color theme="0" tint="-0.499984740745262"/>
      </right>
      <top/>
      <bottom/>
      <diagonal/>
    </border>
    <border>
      <left/>
      <right style="hair">
        <color theme="0" tint="-0.499984740745262"/>
      </right>
      <top/>
      <bottom/>
      <diagonal/>
    </border>
    <border>
      <left/>
      <right/>
      <top style="thick">
        <color theme="0" tint="-0.34998626667073579"/>
      </top>
      <bottom/>
      <diagonal/>
    </border>
    <border>
      <left/>
      <right/>
      <top style="thick">
        <color theme="4"/>
      </top>
      <bottom/>
      <diagonal/>
    </border>
    <border>
      <left style="hair">
        <color indexed="64"/>
      </left>
      <right style="thick">
        <color theme="4"/>
      </right>
      <top/>
      <bottom style="hair">
        <color indexed="64"/>
      </bottom>
      <diagonal/>
    </border>
    <border>
      <left style="thick">
        <color theme="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/>
    <xf numFmtId="0" fontId="11" fillId="0" borderId="0" applyNumberFormat="0" applyFill="0" applyBorder="0" applyAlignment="0" applyProtection="0"/>
    <xf numFmtId="0" fontId="10" fillId="0" borderId="0"/>
    <xf numFmtId="0" fontId="7" fillId="0" borderId="0"/>
    <xf numFmtId="0" fontId="10" fillId="0" borderId="0"/>
    <xf numFmtId="9" fontId="10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17" fillId="0" borderId="0" applyNumberFormat="0" applyFill="0" applyBorder="0" applyAlignment="0" applyProtection="0"/>
    <xf numFmtId="0" fontId="3" fillId="0" borderId="0"/>
    <xf numFmtId="0" fontId="2" fillId="0" borderId="0"/>
  </cellStyleXfs>
  <cellXfs count="269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/>
    </xf>
    <xf numFmtId="0" fontId="15" fillId="0" borderId="0" xfId="0" applyFont="1"/>
    <xf numFmtId="0" fontId="25" fillId="0" borderId="0" xfId="0" applyFont="1"/>
    <xf numFmtId="0" fontId="25" fillId="0" borderId="0" xfId="0" applyFont="1" applyAlignment="1">
      <alignment horizontal="center" vertical="center"/>
    </xf>
    <xf numFmtId="49" fontId="0" fillId="0" borderId="0" xfId="0" applyNumberFormat="1"/>
    <xf numFmtId="49" fontId="24" fillId="0" borderId="1" xfId="0" applyNumberFormat="1" applyFont="1" applyBorder="1"/>
    <xf numFmtId="166" fontId="24" fillId="0" borderId="1" xfId="0" applyNumberFormat="1" applyFont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14" fontId="26" fillId="0" borderId="0" xfId="0" applyNumberFormat="1" applyFont="1" applyAlignment="1">
      <alignment horizontal="left" vertical="center"/>
    </xf>
    <xf numFmtId="14" fontId="26" fillId="0" borderId="0" xfId="0" applyNumberFormat="1" applyFont="1" applyAlignment="1">
      <alignment horizontal="left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64" fontId="15" fillId="0" borderId="6" xfId="0" applyNumberFormat="1" applyFont="1" applyBorder="1" applyAlignment="1">
      <alignment horizontal="center" vertical="center"/>
    </xf>
    <xf numFmtId="164" fontId="15" fillId="0" borderId="5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64" fontId="15" fillId="0" borderId="7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5" fontId="15" fillId="0" borderId="9" xfId="0" applyNumberFormat="1" applyFont="1" applyBorder="1" applyAlignment="1">
      <alignment horizontal="center" vertic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left"/>
    </xf>
    <xf numFmtId="0" fontId="16" fillId="0" borderId="8" xfId="0" applyFont="1" applyBorder="1" applyAlignment="1">
      <alignment horizontal="left"/>
    </xf>
    <xf numFmtId="0" fontId="16" fillId="0" borderId="13" xfId="0" applyFont="1" applyBorder="1" applyAlignment="1">
      <alignment horizontal="left"/>
    </xf>
    <xf numFmtId="0" fontId="16" fillId="0" borderId="9" xfId="0" applyFont="1" applyBorder="1" applyAlignment="1">
      <alignment horizontal="center" vertical="center"/>
    </xf>
    <xf numFmtId="0" fontId="7" fillId="0" borderId="0" xfId="0" applyFont="1"/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16" fillId="0" borderId="0" xfId="0" applyFont="1" applyAlignment="1">
      <alignment horizontal="center"/>
    </xf>
    <xf numFmtId="4" fontId="20" fillId="3" borderId="14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4" fontId="16" fillId="0" borderId="17" xfId="0" applyNumberFormat="1" applyFont="1" applyBorder="1" applyAlignment="1">
      <alignment horizontal="center" vertical="center"/>
    </xf>
    <xf numFmtId="4" fontId="16" fillId="0" borderId="19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4" fontId="16" fillId="0" borderId="23" xfId="0" applyNumberFormat="1" applyFont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4" fontId="16" fillId="0" borderId="25" xfId="0" applyNumberFormat="1" applyFont="1" applyBorder="1" applyAlignment="1">
      <alignment horizontal="center" vertical="center"/>
    </xf>
    <xf numFmtId="4" fontId="16" fillId="0" borderId="26" xfId="0" applyNumberFormat="1" applyFont="1" applyBorder="1" applyAlignment="1">
      <alignment horizontal="center" vertical="center"/>
    </xf>
    <xf numFmtId="4" fontId="16" fillId="4" borderId="25" xfId="0" applyNumberFormat="1" applyFont="1" applyFill="1" applyBorder="1" applyAlignment="1">
      <alignment horizontal="center" vertical="center"/>
    </xf>
    <xf numFmtId="0" fontId="16" fillId="4" borderId="25" xfId="0" applyFont="1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164" fontId="15" fillId="0" borderId="28" xfId="0" applyNumberFormat="1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164" fontId="15" fillId="0" borderId="3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left"/>
    </xf>
    <xf numFmtId="0" fontId="16" fillId="0" borderId="33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6" fillId="0" borderId="32" xfId="0" applyFont="1" applyBorder="1" applyAlignment="1">
      <alignment horizontal="left"/>
    </xf>
    <xf numFmtId="0" fontId="16" fillId="0" borderId="34" xfId="0" applyFont="1" applyBorder="1" applyAlignment="1">
      <alignment horizontal="left"/>
    </xf>
    <xf numFmtId="0" fontId="7" fillId="2" borderId="18" xfId="0" applyFont="1" applyFill="1" applyBorder="1" applyAlignment="1">
      <alignment horizontal="center" vertical="center"/>
    </xf>
    <xf numFmtId="14" fontId="0" fillId="5" borderId="19" xfId="0" applyNumberFormat="1" applyFill="1" applyBorder="1" applyAlignment="1">
      <alignment horizontal="center" vertical="center"/>
    </xf>
    <xf numFmtId="14" fontId="0" fillId="5" borderId="21" xfId="0" applyNumberFormat="1" applyFill="1" applyBorder="1" applyAlignment="1">
      <alignment horizontal="center" vertical="center"/>
    </xf>
    <xf numFmtId="0" fontId="8" fillId="6" borderId="0" xfId="0" applyFont="1" applyFill="1"/>
    <xf numFmtId="0" fontId="12" fillId="6" borderId="0" xfId="0" applyFont="1" applyFill="1"/>
    <xf numFmtId="0" fontId="21" fillId="6" borderId="0" xfId="0" applyFont="1" applyFill="1" applyAlignment="1">
      <alignment horizontal="left" vertical="top"/>
    </xf>
    <xf numFmtId="14" fontId="8" fillId="6" borderId="0" xfId="0" applyNumberFormat="1" applyFont="1" applyFill="1"/>
    <xf numFmtId="0" fontId="9" fillId="6" borderId="0" xfId="0" applyFont="1" applyFill="1"/>
    <xf numFmtId="0" fontId="11" fillId="6" borderId="0" xfId="1" applyFill="1"/>
    <xf numFmtId="0" fontId="14" fillId="6" borderId="0" xfId="0" applyFont="1" applyFill="1" applyAlignment="1">
      <alignment horizontal="centerContinuous" vertical="center"/>
    </xf>
    <xf numFmtId="0" fontId="18" fillId="6" borderId="0" xfId="0" applyFont="1" applyFill="1" applyAlignment="1">
      <alignment horizontal="centerContinuous" vertical="center"/>
    </xf>
    <xf numFmtId="0" fontId="19" fillId="6" borderId="0" xfId="0" applyFont="1" applyFill="1" applyAlignment="1">
      <alignment horizontal="centerContinuous" vertical="center"/>
    </xf>
    <xf numFmtId="14" fontId="19" fillId="6" borderId="0" xfId="0" applyNumberFormat="1" applyFont="1" applyFill="1" applyAlignment="1">
      <alignment horizontal="centerContinuous" vertical="center"/>
    </xf>
    <xf numFmtId="0" fontId="13" fillId="6" borderId="0" xfId="0" applyFont="1" applyFill="1"/>
    <xf numFmtId="0" fontId="28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" fillId="0" borderId="0" xfId="11"/>
    <xf numFmtId="0" fontId="2" fillId="0" borderId="0" xfId="11" applyFont="1" applyAlignment="1">
      <alignment horizontal="center" vertical="center"/>
    </xf>
    <xf numFmtId="0" fontId="2" fillId="0" borderId="1" xfId="11" applyBorder="1" applyAlignment="1">
      <alignment horizontal="center" vertical="center"/>
    </xf>
    <xf numFmtId="0" fontId="29" fillId="7" borderId="40" xfId="11" applyFont="1" applyFill="1" applyBorder="1" applyAlignment="1">
      <alignment horizontal="center" vertical="center" wrapText="1"/>
    </xf>
    <xf numFmtId="0" fontId="29" fillId="8" borderId="40" xfId="11" applyFont="1" applyFill="1" applyBorder="1" applyAlignment="1">
      <alignment horizontal="center" vertical="center"/>
    </xf>
    <xf numFmtId="0" fontId="30" fillId="9" borderId="37" xfId="11" applyFont="1" applyFill="1" applyBorder="1" applyAlignment="1">
      <alignment horizontal="center" vertical="center"/>
    </xf>
    <xf numFmtId="0" fontId="30" fillId="9" borderId="41" xfId="11" applyFont="1" applyFill="1" applyBorder="1" applyAlignment="1">
      <alignment horizontal="center" vertical="center"/>
    </xf>
    <xf numFmtId="0" fontId="30" fillId="9" borderId="42" xfId="11" applyFont="1" applyFill="1" applyBorder="1" applyAlignment="1">
      <alignment horizontal="center" vertical="center"/>
    </xf>
    <xf numFmtId="0" fontId="30" fillId="9" borderId="38" xfId="11" applyFont="1" applyFill="1" applyBorder="1" applyAlignment="1">
      <alignment horizontal="center" vertical="center"/>
    </xf>
    <xf numFmtId="0" fontId="30" fillId="10" borderId="37" xfId="11" applyFont="1" applyFill="1" applyBorder="1" applyAlignment="1">
      <alignment horizontal="center" vertical="center"/>
    </xf>
    <xf numFmtId="0" fontId="30" fillId="10" borderId="42" xfId="11" applyFont="1" applyFill="1" applyBorder="1" applyAlignment="1">
      <alignment horizontal="center" vertical="center"/>
    </xf>
    <xf numFmtId="0" fontId="30" fillId="10" borderId="38" xfId="11" applyFont="1" applyFill="1" applyBorder="1" applyAlignment="1">
      <alignment horizontal="center" vertical="center" wrapText="1"/>
    </xf>
    <xf numFmtId="0" fontId="30" fillId="8" borderId="43" xfId="11" applyFont="1" applyFill="1" applyBorder="1" applyAlignment="1">
      <alignment horizontal="center" vertical="center"/>
    </xf>
    <xf numFmtId="0" fontId="30" fillId="7" borderId="43" xfId="11" applyFont="1" applyFill="1" applyBorder="1" applyAlignment="1">
      <alignment horizontal="center" vertical="center"/>
    </xf>
    <xf numFmtId="0" fontId="30" fillId="11" borderId="37" xfId="11" applyFont="1" applyFill="1" applyBorder="1" applyAlignment="1">
      <alignment horizontal="center" vertical="center"/>
    </xf>
    <xf numFmtId="0" fontId="30" fillId="12" borderId="42" xfId="11" applyFont="1" applyFill="1" applyBorder="1" applyAlignment="1">
      <alignment horizontal="center" vertical="center"/>
    </xf>
    <xf numFmtId="0" fontId="30" fillId="13" borderId="42" xfId="11" applyFont="1" applyFill="1" applyBorder="1" applyAlignment="1">
      <alignment horizontal="center" vertical="center"/>
    </xf>
    <xf numFmtId="0" fontId="30" fillId="14" borderId="42" xfId="11" applyFont="1" applyFill="1" applyBorder="1" applyAlignment="1">
      <alignment horizontal="center" vertical="center"/>
    </xf>
    <xf numFmtId="0" fontId="30" fillId="15" borderId="42" xfId="11" applyFont="1" applyFill="1" applyBorder="1" applyAlignment="1">
      <alignment horizontal="center" vertical="center"/>
    </xf>
    <xf numFmtId="0" fontId="2" fillId="0" borderId="35" xfId="11" applyBorder="1" applyAlignment="1">
      <alignment horizontal="center" vertical="center"/>
    </xf>
    <xf numFmtId="0" fontId="2" fillId="0" borderId="36" xfId="11" applyBorder="1" applyAlignment="1">
      <alignment horizontal="center" vertical="center"/>
    </xf>
    <xf numFmtId="0" fontId="2" fillId="0" borderId="44" xfId="11" applyBorder="1" applyAlignment="1">
      <alignment horizontal="center" vertical="center"/>
    </xf>
    <xf numFmtId="0" fontId="29" fillId="0" borderId="49" xfId="11" applyFont="1" applyBorder="1" applyAlignment="1">
      <alignment horizontal="center" vertical="center"/>
    </xf>
    <xf numFmtId="0" fontId="29" fillId="0" borderId="50" xfId="11" applyFont="1" applyBorder="1" applyAlignment="1">
      <alignment horizontal="center" vertical="center"/>
    </xf>
    <xf numFmtId="0" fontId="29" fillId="0" borderId="39" xfId="11" applyFont="1" applyBorder="1" applyAlignment="1">
      <alignment horizontal="center" vertical="center"/>
    </xf>
    <xf numFmtId="0" fontId="29" fillId="0" borderId="0" xfId="11" applyFont="1" applyFill="1" applyBorder="1" applyAlignment="1">
      <alignment horizontal="center" vertical="center"/>
    </xf>
    <xf numFmtId="0" fontId="29" fillId="0" borderId="0" xfId="11" applyFont="1" applyFill="1" applyBorder="1" applyAlignment="1">
      <alignment vertical="center"/>
    </xf>
    <xf numFmtId="0" fontId="29" fillId="0" borderId="0" xfId="11" applyFont="1" applyAlignment="1">
      <alignment horizontal="center" vertical="center"/>
    </xf>
    <xf numFmtId="0" fontId="2" fillId="0" borderId="58" xfId="11" applyBorder="1" applyAlignment="1">
      <alignment horizontal="center" vertical="center"/>
    </xf>
    <xf numFmtId="0" fontId="30" fillId="6" borderId="77" xfId="11" applyFont="1" applyFill="1" applyBorder="1" applyAlignment="1">
      <alignment horizontal="center" vertical="center"/>
    </xf>
    <xf numFmtId="0" fontId="30" fillId="6" borderId="78" xfId="11" applyFont="1" applyFill="1" applyBorder="1" applyAlignment="1">
      <alignment horizontal="center" vertical="center"/>
    </xf>
    <xf numFmtId="0" fontId="30" fillId="6" borderId="79" xfId="11" applyFont="1" applyFill="1" applyBorder="1" applyAlignment="1">
      <alignment horizontal="center" vertical="center"/>
    </xf>
    <xf numFmtId="0" fontId="2" fillId="0" borderId="65" xfId="11" applyBorder="1" applyAlignment="1">
      <alignment horizontal="center" vertical="center"/>
    </xf>
    <xf numFmtId="0" fontId="2" fillId="0" borderId="56" xfId="11" applyBorder="1" applyAlignment="1">
      <alignment horizontal="center" vertical="center"/>
    </xf>
    <xf numFmtId="0" fontId="2" fillId="0" borderId="57" xfId="11" applyBorder="1" applyAlignment="1">
      <alignment horizontal="center" vertical="center"/>
    </xf>
    <xf numFmtId="0" fontId="2" fillId="0" borderId="40" xfId="11" applyBorder="1" applyAlignment="1">
      <alignment horizontal="center" vertical="center"/>
    </xf>
    <xf numFmtId="0" fontId="30" fillId="18" borderId="37" xfId="11" applyFont="1" applyFill="1" applyBorder="1" applyAlignment="1">
      <alignment horizontal="center" vertical="center"/>
    </xf>
    <xf numFmtId="0" fontId="30" fillId="18" borderId="41" xfId="11" applyFont="1" applyFill="1" applyBorder="1" applyAlignment="1">
      <alignment horizontal="center" vertical="center"/>
    </xf>
    <xf numFmtId="0" fontId="30" fillId="18" borderId="42" xfId="11" applyFont="1" applyFill="1" applyBorder="1" applyAlignment="1">
      <alignment horizontal="center" vertical="center"/>
    </xf>
    <xf numFmtId="0" fontId="30" fillId="18" borderId="38" xfId="11" applyFont="1" applyFill="1" applyBorder="1" applyAlignment="1">
      <alignment horizontal="center" vertical="center"/>
    </xf>
    <xf numFmtId="14" fontId="32" fillId="0" borderId="84" xfId="11" applyNumberFormat="1" applyFont="1" applyBorder="1" applyAlignment="1">
      <alignment horizontal="center" vertical="center"/>
    </xf>
    <xf numFmtId="14" fontId="32" fillId="0" borderId="54" xfId="11" applyNumberFormat="1" applyFont="1" applyBorder="1" applyAlignment="1">
      <alignment horizontal="center" vertical="center"/>
    </xf>
    <xf numFmtId="14" fontId="32" fillId="0" borderId="55" xfId="11" applyNumberFormat="1" applyFont="1" applyBorder="1" applyAlignment="1">
      <alignment horizontal="center" vertical="center"/>
    </xf>
    <xf numFmtId="0" fontId="2" fillId="0" borderId="1" xfId="11" quotePrefix="1" applyBorder="1"/>
    <xf numFmtId="0" fontId="32" fillId="0" borderId="1" xfId="11" quotePrefix="1" applyFont="1" applyBorder="1" applyAlignment="1">
      <alignment horizontal="center"/>
    </xf>
    <xf numFmtId="14" fontId="32" fillId="0" borderId="1" xfId="11" applyNumberFormat="1" applyFont="1" applyBorder="1" applyAlignment="1">
      <alignment horizontal="center"/>
    </xf>
    <xf numFmtId="0" fontId="32" fillId="0" borderId="51" xfId="11" quotePrefix="1" applyFont="1" applyBorder="1" applyAlignment="1">
      <alignment horizontal="center"/>
    </xf>
    <xf numFmtId="14" fontId="32" fillId="0" borderId="51" xfId="11" applyNumberFormat="1" applyFont="1" applyBorder="1" applyAlignment="1">
      <alignment horizontal="center"/>
    </xf>
    <xf numFmtId="0" fontId="15" fillId="6" borderId="0" xfId="0" applyFont="1" applyFill="1"/>
    <xf numFmtId="0" fontId="2" fillId="0" borderId="0" xfId="11" applyFont="1"/>
    <xf numFmtId="0" fontId="2" fillId="0" borderId="0" xfId="11" applyFont="1" applyBorder="1" applyAlignment="1">
      <alignment horizontal="center" vertical="center"/>
    </xf>
    <xf numFmtId="0" fontId="2" fillId="0" borderId="0" xfId="11" applyFont="1" applyAlignment="1">
      <alignment vertical="center"/>
    </xf>
    <xf numFmtId="0" fontId="29" fillId="0" borderId="0" xfId="11" applyFont="1" applyBorder="1" applyAlignment="1">
      <alignment vertical="center"/>
    </xf>
    <xf numFmtId="0" fontId="36" fillId="0" borderId="0" xfId="11" applyFont="1" applyAlignment="1">
      <alignment horizontal="left" vertical="center"/>
    </xf>
    <xf numFmtId="0" fontId="37" fillId="0" borderId="0" xfId="11" applyFont="1" applyAlignment="1">
      <alignment horizontal="left" vertical="center"/>
    </xf>
    <xf numFmtId="0" fontId="31" fillId="0" borderId="0" xfId="11" applyFont="1" applyFill="1" applyBorder="1" applyAlignment="1">
      <alignment vertical="center"/>
    </xf>
    <xf numFmtId="0" fontId="29" fillId="9" borderId="59" xfId="11" applyFont="1" applyFill="1" applyBorder="1" applyAlignment="1">
      <alignment horizontal="center" vertical="center"/>
    </xf>
    <xf numFmtId="0" fontId="29" fillId="9" borderId="60" xfId="11" applyFont="1" applyFill="1" applyBorder="1" applyAlignment="1">
      <alignment horizontal="center" vertical="center"/>
    </xf>
    <xf numFmtId="0" fontId="29" fillId="9" borderId="61" xfId="11" applyFont="1" applyFill="1" applyBorder="1" applyAlignment="1">
      <alignment horizontal="center" vertical="center"/>
    </xf>
    <xf numFmtId="0" fontId="29" fillId="9" borderId="62" xfId="11" applyFont="1" applyFill="1" applyBorder="1" applyAlignment="1">
      <alignment horizontal="center" vertical="center"/>
    </xf>
    <xf numFmtId="0" fontId="29" fillId="17" borderId="59" xfId="11" applyFont="1" applyFill="1" applyBorder="1" applyAlignment="1">
      <alignment horizontal="center" vertical="center"/>
    </xf>
    <xf numFmtId="0" fontId="29" fillId="17" borderId="60" xfId="11" applyFont="1" applyFill="1" applyBorder="1" applyAlignment="1">
      <alignment horizontal="center" vertical="center"/>
    </xf>
    <xf numFmtId="0" fontId="29" fillId="17" borderId="61" xfId="11" applyFont="1" applyFill="1" applyBorder="1" applyAlignment="1">
      <alignment horizontal="center" vertical="center"/>
    </xf>
    <xf numFmtId="0" fontId="29" fillId="17" borderId="62" xfId="11" applyFont="1" applyFill="1" applyBorder="1" applyAlignment="1">
      <alignment horizontal="center" vertical="center"/>
    </xf>
    <xf numFmtId="0" fontId="29" fillId="10" borderId="59" xfId="11" applyFont="1" applyFill="1" applyBorder="1" applyAlignment="1">
      <alignment horizontal="center" vertical="center"/>
    </xf>
    <xf numFmtId="0" fontId="29" fillId="10" borderId="61" xfId="11" applyFont="1" applyFill="1" applyBorder="1" applyAlignment="1">
      <alignment horizontal="center" vertical="center"/>
    </xf>
    <xf numFmtId="0" fontId="29" fillId="10" borderId="62" xfId="11" applyFont="1" applyFill="1" applyBorder="1" applyAlignment="1">
      <alignment horizontal="center" vertical="center" wrapText="1"/>
    </xf>
    <xf numFmtId="167" fontId="32" fillId="6" borderId="80" xfId="11" applyNumberFormat="1" applyFont="1" applyFill="1" applyBorder="1" applyAlignment="1" applyProtection="1">
      <alignment horizontal="center" vertical="center"/>
    </xf>
    <xf numFmtId="0" fontId="32" fillId="6" borderId="81" xfId="11" applyFont="1" applyFill="1" applyBorder="1" applyAlignment="1">
      <alignment horizontal="center" vertical="center"/>
    </xf>
    <xf numFmtId="167" fontId="32" fillId="6" borderId="63" xfId="11" applyNumberFormat="1" applyFont="1" applyFill="1" applyBorder="1" applyAlignment="1" applyProtection="1">
      <alignment horizontal="center" vertical="center"/>
    </xf>
    <xf numFmtId="0" fontId="32" fillId="6" borderId="82" xfId="11" applyFont="1" applyFill="1" applyBorder="1" applyAlignment="1">
      <alignment horizontal="center" vertical="center"/>
    </xf>
    <xf numFmtId="167" fontId="35" fillId="20" borderId="63" xfId="11" applyNumberFormat="1" applyFont="1" applyFill="1" applyBorder="1" applyAlignment="1" applyProtection="1">
      <alignment horizontal="center" vertical="center"/>
    </xf>
    <xf numFmtId="0" fontId="35" fillId="20" borderId="82" xfId="11" applyFont="1" applyFill="1" applyBorder="1" applyAlignment="1">
      <alignment horizontal="center" vertical="center"/>
    </xf>
    <xf numFmtId="0" fontId="32" fillId="6" borderId="83" xfId="11" applyFont="1" applyFill="1" applyBorder="1" applyAlignment="1">
      <alignment horizontal="center" vertical="center"/>
    </xf>
    <xf numFmtId="167" fontId="35" fillId="20" borderId="64" xfId="11" applyNumberFormat="1" applyFont="1" applyFill="1" applyBorder="1" applyAlignment="1" applyProtection="1">
      <alignment horizontal="center" vertical="center"/>
    </xf>
    <xf numFmtId="0" fontId="35" fillId="20" borderId="83" xfId="11" applyFont="1" applyFill="1" applyBorder="1" applyAlignment="1">
      <alignment horizontal="center" vertical="center"/>
    </xf>
    <xf numFmtId="167" fontId="32" fillId="6" borderId="64" xfId="11" applyNumberFormat="1" applyFont="1" applyFill="1" applyBorder="1" applyAlignment="1" applyProtection="1">
      <alignment horizontal="center" vertical="center"/>
    </xf>
    <xf numFmtId="0" fontId="32" fillId="6" borderId="53" xfId="11" applyFont="1" applyFill="1" applyBorder="1" applyAlignment="1">
      <alignment horizontal="center" vertical="center"/>
    </xf>
    <xf numFmtId="0" fontId="32" fillId="6" borderId="52" xfId="11" applyFont="1" applyFill="1" applyBorder="1" applyAlignment="1">
      <alignment horizontal="center" vertical="center"/>
    </xf>
    <xf numFmtId="0" fontId="15" fillId="2" borderId="0" xfId="0" applyFont="1" applyFill="1"/>
    <xf numFmtId="0" fontId="16" fillId="0" borderId="4" xfId="0" applyFont="1" applyBorder="1"/>
    <xf numFmtId="0" fontId="16" fillId="0" borderId="87" xfId="0" applyFont="1" applyBorder="1" applyAlignment="1">
      <alignment horizontal="center" vertical="center"/>
    </xf>
    <xf numFmtId="0" fontId="16" fillId="0" borderId="11" xfId="0" applyFont="1" applyBorder="1"/>
    <xf numFmtId="0" fontId="16" fillId="0" borderId="9" xfId="0" applyFont="1" applyBorder="1"/>
    <xf numFmtId="0" fontId="16" fillId="0" borderId="89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31" xfId="0" applyFont="1" applyBorder="1" applyAlignment="1">
      <alignment horizontal="left"/>
    </xf>
    <xf numFmtId="0" fontId="16" fillId="0" borderId="90" xfId="0" applyFont="1" applyBorder="1" applyAlignment="1">
      <alignment horizontal="left"/>
    </xf>
    <xf numFmtId="0" fontId="38" fillId="21" borderId="6" xfId="0" applyFont="1" applyFill="1" applyBorder="1" applyAlignment="1">
      <alignment horizontal="center" vertical="center"/>
    </xf>
    <xf numFmtId="0" fontId="38" fillId="21" borderId="5" xfId="0" applyFont="1" applyFill="1" applyBorder="1" applyAlignment="1">
      <alignment horizontal="center" vertical="center"/>
    </xf>
    <xf numFmtId="0" fontId="22" fillId="0" borderId="85" xfId="0" applyFont="1" applyBorder="1" applyAlignment="1">
      <alignment horizontal="center" vertical="center"/>
    </xf>
    <xf numFmtId="0" fontId="15" fillId="0" borderId="22" xfId="0" applyFont="1" applyBorder="1"/>
    <xf numFmtId="0" fontId="22" fillId="0" borderId="86" xfId="0" applyFont="1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0" fontId="22" fillId="0" borderId="94" xfId="0" applyFont="1" applyBorder="1" applyAlignment="1">
      <alignment horizontal="center" vertical="center"/>
    </xf>
    <xf numFmtId="0" fontId="38" fillId="21" borderId="30" xfId="0" applyFont="1" applyFill="1" applyBorder="1" applyAlignment="1">
      <alignment horizontal="center" vertical="center"/>
    </xf>
    <xf numFmtId="0" fontId="16" fillId="0" borderId="3" xfId="0" applyFont="1" applyBorder="1"/>
    <xf numFmtId="164" fontId="15" fillId="0" borderId="91" xfId="0" applyNumberFormat="1" applyFont="1" applyBorder="1" applyAlignment="1">
      <alignment horizontal="center" vertical="center"/>
    </xf>
    <xf numFmtId="165" fontId="15" fillId="0" borderId="88" xfId="0" applyNumberFormat="1" applyFont="1" applyBorder="1" applyAlignment="1">
      <alignment horizontal="center" vertical="center"/>
    </xf>
    <xf numFmtId="0" fontId="38" fillId="21" borderId="95" xfId="0" applyFont="1" applyFill="1" applyBorder="1" applyAlignment="1">
      <alignment horizontal="center" vertical="center"/>
    </xf>
    <xf numFmtId="14" fontId="39" fillId="6" borderId="0" xfId="0" applyNumberFormat="1" applyFont="1" applyFill="1" applyAlignment="1">
      <alignment horizontal="center" vertical="top"/>
    </xf>
    <xf numFmtId="0" fontId="40" fillId="6" borderId="0" xfId="0" applyFont="1" applyFill="1"/>
    <xf numFmtId="14" fontId="39" fillId="6" borderId="0" xfId="0" applyNumberFormat="1" applyFont="1" applyFill="1" applyAlignment="1">
      <alignment horizontal="center" vertical="center"/>
    </xf>
    <xf numFmtId="0" fontId="27" fillId="6" borderId="0" xfId="0" applyFont="1" applyFill="1" applyAlignment="1">
      <alignment horizontal="left" vertical="center"/>
    </xf>
    <xf numFmtId="0" fontId="15" fillId="0" borderId="0" xfId="0" applyFont="1" applyBorder="1"/>
    <xf numFmtId="0" fontId="15" fillId="0" borderId="96" xfId="0" applyFont="1" applyBorder="1"/>
    <xf numFmtId="0" fontId="15" fillId="0" borderId="99" xfId="0" applyFont="1" applyBorder="1"/>
    <xf numFmtId="0" fontId="15" fillId="0" borderId="100" xfId="0" applyFont="1" applyBorder="1"/>
    <xf numFmtId="0" fontId="15" fillId="0" borderId="101" xfId="0" applyFont="1" applyBorder="1"/>
    <xf numFmtId="0" fontId="15" fillId="0" borderId="103" xfId="0" applyFont="1" applyBorder="1"/>
    <xf numFmtId="0" fontId="15" fillId="0" borderId="105" xfId="0" applyFont="1" applyBorder="1"/>
    <xf numFmtId="0" fontId="15" fillId="0" borderId="106" xfId="0" applyFont="1" applyBorder="1"/>
    <xf numFmtId="0" fontId="41" fillId="19" borderId="97" xfId="0" applyFont="1" applyFill="1" applyBorder="1" applyAlignment="1">
      <alignment horizontal="center" vertical="center"/>
    </xf>
    <xf numFmtId="0" fontId="41" fillId="19" borderId="104" xfId="0" applyFont="1" applyFill="1" applyBorder="1" applyAlignment="1">
      <alignment horizontal="center" vertical="center"/>
    </xf>
    <xf numFmtId="0" fontId="41" fillId="19" borderId="102" xfId="0" applyFont="1" applyFill="1" applyBorder="1" applyAlignment="1">
      <alignment horizontal="center" vertical="center"/>
    </xf>
    <xf numFmtId="0" fontId="41" fillId="19" borderId="98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9" fillId="16" borderId="56" xfId="11" applyFont="1" applyFill="1" applyBorder="1" applyAlignment="1">
      <alignment horizontal="center" vertical="center"/>
    </xf>
    <xf numFmtId="0" fontId="29" fillId="16" borderId="65" xfId="11" applyFont="1" applyFill="1" applyBorder="1" applyAlignment="1">
      <alignment horizontal="center" vertical="center"/>
    </xf>
    <xf numFmtId="0" fontId="29" fillId="16" borderId="57" xfId="11" applyFont="1" applyFill="1" applyBorder="1" applyAlignment="1">
      <alignment horizontal="center" vertical="center"/>
    </xf>
    <xf numFmtId="0" fontId="29" fillId="6" borderId="56" xfId="11" applyFont="1" applyFill="1" applyBorder="1" applyAlignment="1">
      <alignment horizontal="center" vertical="center"/>
    </xf>
    <xf numFmtId="0" fontId="29" fillId="6" borderId="65" xfId="11" applyFont="1" applyFill="1" applyBorder="1" applyAlignment="1">
      <alignment horizontal="center" vertical="center"/>
    </xf>
    <xf numFmtId="0" fontId="29" fillId="6" borderId="57" xfId="11" applyFont="1" applyFill="1" applyBorder="1" applyAlignment="1">
      <alignment horizontal="center" vertical="center"/>
    </xf>
    <xf numFmtId="0" fontId="33" fillId="0" borderId="45" xfId="11" applyFont="1" applyBorder="1" applyAlignment="1">
      <alignment horizontal="left" vertical="center"/>
    </xf>
    <xf numFmtId="0" fontId="33" fillId="0" borderId="66" xfId="11" applyFont="1" applyBorder="1" applyAlignment="1">
      <alignment horizontal="left" vertical="center"/>
    </xf>
    <xf numFmtId="0" fontId="33" fillId="0" borderId="67" xfId="11" applyFont="1" applyBorder="1" applyAlignment="1">
      <alignment horizontal="left" vertical="center"/>
    </xf>
    <xf numFmtId="0" fontId="33" fillId="0" borderId="46" xfId="11" applyFont="1" applyBorder="1" applyAlignment="1">
      <alignment horizontal="left" vertical="center"/>
    </xf>
    <xf numFmtId="0" fontId="33" fillId="0" borderId="0" xfId="11" applyFont="1" applyBorder="1" applyAlignment="1">
      <alignment horizontal="left" vertical="center"/>
    </xf>
    <xf numFmtId="0" fontId="33" fillId="0" borderId="68" xfId="11" applyFont="1" applyBorder="1" applyAlignment="1">
      <alignment horizontal="left" vertical="center"/>
    </xf>
    <xf numFmtId="0" fontId="33" fillId="0" borderId="69" xfId="11" applyFont="1" applyBorder="1" applyAlignment="1">
      <alignment horizontal="left" vertical="center"/>
    </xf>
    <xf numFmtId="0" fontId="33" fillId="0" borderId="70" xfId="11" applyFont="1" applyBorder="1" applyAlignment="1">
      <alignment horizontal="left" vertical="center"/>
    </xf>
    <xf numFmtId="0" fontId="33" fillId="0" borderId="71" xfId="11" applyFont="1" applyBorder="1" applyAlignment="1">
      <alignment horizontal="left" vertical="center"/>
    </xf>
    <xf numFmtId="0" fontId="29" fillId="10" borderId="56" xfId="11" applyFont="1" applyFill="1" applyBorder="1" applyAlignment="1">
      <alignment horizontal="center" vertical="center"/>
    </xf>
    <xf numFmtId="0" fontId="29" fillId="10" borderId="65" xfId="11" applyFont="1" applyFill="1" applyBorder="1" applyAlignment="1">
      <alignment horizontal="center" vertical="center"/>
    </xf>
    <xf numFmtId="0" fontId="29" fillId="10" borderId="57" xfId="11" applyFont="1" applyFill="1" applyBorder="1" applyAlignment="1">
      <alignment horizontal="center" vertical="center"/>
    </xf>
    <xf numFmtId="0" fontId="29" fillId="9" borderId="56" xfId="11" applyFont="1" applyFill="1" applyBorder="1" applyAlignment="1">
      <alignment horizontal="center" vertical="center"/>
    </xf>
    <xf numFmtId="0" fontId="29" fillId="9" borderId="72" xfId="11" applyFont="1" applyFill="1" applyBorder="1" applyAlignment="1">
      <alignment horizontal="center" vertical="center"/>
    </xf>
    <xf numFmtId="0" fontId="29" fillId="9" borderId="65" xfId="11" applyFont="1" applyFill="1" applyBorder="1" applyAlignment="1">
      <alignment horizontal="center" vertical="center"/>
    </xf>
    <xf numFmtId="0" fontId="29" fillId="9" borderId="57" xfId="11" applyFont="1" applyFill="1" applyBorder="1" applyAlignment="1">
      <alignment horizontal="center" vertical="center"/>
    </xf>
    <xf numFmtId="0" fontId="29" fillId="18" borderId="56" xfId="11" applyFont="1" applyFill="1" applyBorder="1" applyAlignment="1">
      <alignment horizontal="center" vertical="center"/>
    </xf>
    <xf numFmtId="0" fontId="29" fillId="18" borderId="72" xfId="11" applyFont="1" applyFill="1" applyBorder="1" applyAlignment="1">
      <alignment horizontal="center" vertical="center"/>
    </xf>
    <xf numFmtId="0" fontId="29" fillId="18" borderId="65" xfId="11" applyFont="1" applyFill="1" applyBorder="1" applyAlignment="1">
      <alignment horizontal="center" vertical="center"/>
    </xf>
    <xf numFmtId="0" fontId="29" fillId="18" borderId="57" xfId="11" applyFont="1" applyFill="1" applyBorder="1" applyAlignment="1">
      <alignment horizontal="center" vertical="center"/>
    </xf>
    <xf numFmtId="0" fontId="29" fillId="19" borderId="73" xfId="11" applyFont="1" applyFill="1" applyBorder="1" applyAlignment="1">
      <alignment horizontal="center" vertical="center"/>
    </xf>
    <xf numFmtId="0" fontId="29" fillId="19" borderId="74" xfId="11" applyFont="1" applyFill="1" applyBorder="1" applyAlignment="1">
      <alignment horizontal="center" vertical="center"/>
    </xf>
    <xf numFmtId="0" fontId="31" fillId="6" borderId="47" xfId="11" applyFont="1" applyFill="1" applyBorder="1" applyAlignment="1">
      <alignment horizontal="center" vertical="center"/>
    </xf>
    <xf numFmtId="0" fontId="31" fillId="6" borderId="75" xfId="11" applyFont="1" applyFill="1" applyBorder="1" applyAlignment="1">
      <alignment horizontal="center" vertical="center"/>
    </xf>
    <xf numFmtId="0" fontId="31" fillId="6" borderId="48" xfId="11" applyFont="1" applyFill="1" applyBorder="1" applyAlignment="1">
      <alignment horizontal="center" vertical="center"/>
    </xf>
    <xf numFmtId="0" fontId="31" fillId="0" borderId="47" xfId="11" applyFont="1" applyBorder="1" applyAlignment="1">
      <alignment horizontal="center" vertical="center"/>
    </xf>
    <xf numFmtId="0" fontId="31" fillId="0" borderId="75" xfId="11" applyFont="1" applyBorder="1" applyAlignment="1">
      <alignment horizontal="center" vertical="center"/>
    </xf>
    <xf numFmtId="0" fontId="31" fillId="0" borderId="48" xfId="11" applyFont="1" applyBorder="1" applyAlignment="1">
      <alignment horizontal="center" vertical="center"/>
    </xf>
    <xf numFmtId="0" fontId="29" fillId="17" borderId="56" xfId="11" applyFont="1" applyFill="1" applyBorder="1" applyAlignment="1">
      <alignment horizontal="center" vertical="center"/>
    </xf>
    <xf numFmtId="0" fontId="29" fillId="17" borderId="72" xfId="11" applyFont="1" applyFill="1" applyBorder="1" applyAlignment="1">
      <alignment horizontal="center" vertical="center"/>
    </xf>
    <xf numFmtId="0" fontId="29" fillId="17" borderId="65" xfId="11" applyFont="1" applyFill="1" applyBorder="1" applyAlignment="1">
      <alignment horizontal="center" vertical="center"/>
    </xf>
    <xf numFmtId="0" fontId="29" fillId="17" borderId="57" xfId="11" applyFont="1" applyFill="1" applyBorder="1" applyAlignment="1">
      <alignment horizontal="center" vertical="center"/>
    </xf>
    <xf numFmtId="0" fontId="29" fillId="0" borderId="45" xfId="11" applyFont="1" applyBorder="1" applyAlignment="1">
      <alignment horizontal="center" vertical="center"/>
    </xf>
    <xf numFmtId="0" fontId="29" fillId="0" borderId="66" xfId="11" applyFont="1" applyBorder="1" applyAlignment="1">
      <alignment horizontal="center" vertical="center"/>
    </xf>
    <xf numFmtId="0" fontId="29" fillId="0" borderId="67" xfId="11" applyFont="1" applyBorder="1" applyAlignment="1">
      <alignment horizontal="center" vertical="center"/>
    </xf>
    <xf numFmtId="0" fontId="29" fillId="0" borderId="69" xfId="11" applyFont="1" applyBorder="1" applyAlignment="1">
      <alignment horizontal="center" vertical="center"/>
    </xf>
    <xf numFmtId="0" fontId="29" fillId="0" borderId="70" xfId="11" applyFont="1" applyBorder="1" applyAlignment="1">
      <alignment horizontal="center" vertical="center"/>
    </xf>
    <xf numFmtId="0" fontId="29" fillId="0" borderId="71" xfId="11" applyFont="1" applyBorder="1" applyAlignment="1">
      <alignment horizontal="center" vertical="center"/>
    </xf>
    <xf numFmtId="0" fontId="29" fillId="0" borderId="47" xfId="11" applyFont="1" applyFill="1" applyBorder="1" applyAlignment="1" applyProtection="1">
      <alignment horizontal="center" vertical="center"/>
      <protection locked="0"/>
    </xf>
    <xf numFmtId="0" fontId="29" fillId="0" borderId="75" xfId="11" applyFont="1" applyFill="1" applyBorder="1" applyAlignment="1" applyProtection="1">
      <alignment horizontal="center" vertical="center"/>
      <protection locked="0"/>
    </xf>
    <xf numFmtId="0" fontId="29" fillId="0" borderId="48" xfId="11" applyFont="1" applyFill="1" applyBorder="1" applyAlignment="1" applyProtection="1">
      <alignment horizontal="center" vertical="center"/>
      <protection locked="0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16" fillId="0" borderId="5" xfId="0" applyFont="1" applyBorder="1"/>
    <xf numFmtId="0" fontId="16" fillId="0" borderId="107" xfId="0" applyFont="1" applyBorder="1" applyAlignment="1">
      <alignment horizontal="left"/>
    </xf>
    <xf numFmtId="0" fontId="16" fillId="0" borderId="108" xfId="0" applyFont="1" applyBorder="1" applyAlignment="1">
      <alignment horizontal="center" vertical="center"/>
    </xf>
    <xf numFmtId="0" fontId="16" fillId="0" borderId="108" xfId="0" applyFont="1" applyBorder="1"/>
    <xf numFmtId="0" fontId="16" fillId="0" borderId="0" xfId="0" applyFont="1" applyBorder="1"/>
    <xf numFmtId="0" fontId="38" fillId="21" borderId="109" xfId="0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15" fillId="0" borderId="110" xfId="0" applyFont="1" applyBorder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4" fillId="2" borderId="68" xfId="11" applyFont="1" applyFill="1" applyBorder="1" applyAlignment="1">
      <alignment horizontal="center" vertical="center" wrapText="1"/>
    </xf>
    <xf numFmtId="0" fontId="1" fillId="0" borderId="51" xfId="11" quotePrefix="1" applyFont="1" applyBorder="1"/>
    <xf numFmtId="0" fontId="30" fillId="5" borderId="76" xfId="11" applyFont="1" applyFill="1" applyBorder="1" applyAlignment="1">
      <alignment horizontal="center" vertical="center"/>
    </xf>
    <xf numFmtId="0" fontId="2" fillId="0" borderId="111" xfId="11" applyBorder="1" applyAlignment="1">
      <alignment horizontal="center" vertical="center"/>
    </xf>
    <xf numFmtId="0" fontId="2" fillId="0" borderId="61" xfId="11" quotePrefix="1" applyBorder="1"/>
    <xf numFmtId="0" fontId="32" fillId="0" borderId="61" xfId="11" quotePrefix="1" applyFont="1" applyBorder="1" applyAlignment="1">
      <alignment horizontal="center"/>
    </xf>
    <xf numFmtId="14" fontId="32" fillId="0" borderId="61" xfId="11" applyNumberFormat="1" applyFont="1" applyBorder="1" applyAlignment="1">
      <alignment horizontal="center"/>
    </xf>
    <xf numFmtId="0" fontId="2" fillId="0" borderId="59" xfId="11" applyBorder="1" applyAlignment="1">
      <alignment horizontal="center" vertical="center"/>
    </xf>
    <xf numFmtId="0" fontId="2" fillId="0" borderId="61" xfId="11" applyBorder="1" applyAlignment="1">
      <alignment horizontal="center" vertical="center"/>
    </xf>
    <xf numFmtId="0" fontId="2" fillId="0" borderId="62" xfId="11" applyBorder="1" applyAlignment="1">
      <alignment horizontal="center" vertical="center"/>
    </xf>
    <xf numFmtId="0" fontId="2" fillId="0" borderId="112" xfId="11" applyBorder="1" applyAlignment="1">
      <alignment horizontal="center" vertical="center"/>
    </xf>
    <xf numFmtId="0" fontId="2" fillId="0" borderId="113" xfId="11" applyBorder="1" applyAlignment="1">
      <alignment horizontal="center" vertical="center"/>
    </xf>
    <xf numFmtId="0" fontId="42" fillId="2" borderId="70" xfId="11" applyFont="1" applyFill="1" applyBorder="1" applyAlignment="1">
      <alignment horizontal="center" vertical="center"/>
    </xf>
  </cellXfs>
  <cellStyles count="12">
    <cellStyle name="Lien hypertexte" xfId="1" builtinId="8"/>
    <cellStyle name="Lien hypertexte 2" xfId="9"/>
    <cellStyle name="Normal" xfId="0" builtinId="0"/>
    <cellStyle name="Normal 2" xfId="2"/>
    <cellStyle name="Normal 2 2" xfId="3"/>
    <cellStyle name="Normal 3" xfId="4"/>
    <cellStyle name="Normal 4" xfId="6"/>
    <cellStyle name="Normal 5" xfId="7"/>
    <cellStyle name="Normal 6" xfId="8"/>
    <cellStyle name="Normal 7" xfId="10"/>
    <cellStyle name="Normal 8" xfId="11"/>
    <cellStyle name="Pourcentage 2" xfId="5"/>
  </cellStyles>
  <dxfs count="63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right style="medium">
          <color indexed="64"/>
        </righ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/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/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auto="1"/>
        </top>
        <bottom style="hair">
          <color auto="1"/>
        </bottom>
        <vertical style="hair">
          <color indexed="64"/>
        </vertical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thick">
          <color theme="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left style="thick">
          <color rgb="FFA6A6A6"/>
        </left>
        <right style="thick">
          <color rgb="FF4F81BD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ck">
          <color theme="0" tint="-0.499984740745262"/>
        </left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ck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ck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border outline="0">
        <left style="thick">
          <color theme="0" tint="-0.499984740745262"/>
        </left>
        <right style="thick">
          <color theme="0" tint="-0.499984740745262"/>
        </right>
        <top style="thick">
          <color theme="0" tint="-0.499984740745262"/>
        </top>
        <bottom style="thick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ck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ck">
          <color theme="0" tint="-0.499984740745262"/>
        </left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ck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ck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border outline="0">
        <left style="thick">
          <color theme="0" tint="-0.499984740745262"/>
        </left>
        <right style="thick">
          <color theme="0" tint="-0.499984740745262"/>
        </right>
        <top style="thick">
          <color theme="0" tint="-0.499984740745262"/>
        </top>
        <bottom style="thick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ck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ck">
          <color theme="0" tint="-0.499984740745262"/>
        </left>
        <right style="hair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ck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ck">
          <color theme="0" tint="-0.499984740745262"/>
        </right>
        <top style="thick">
          <color theme="0" tint="-0.499984740745262"/>
        </top>
        <bottom style="hair">
          <color theme="0" tint="-0.499984740745262"/>
        </bottom>
        <vertical/>
        <horizontal/>
      </border>
    </dxf>
    <dxf>
      <border outline="0">
        <left style="thick">
          <color theme="0" tint="-0.499984740745262"/>
        </left>
        <right style="thick">
          <color theme="0" tint="-0.499984740745262"/>
        </right>
        <top style="thick">
          <color theme="0" tint="-0.499984740745262"/>
        </top>
        <bottom style="thick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ck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4" tint="0.79998168889431442"/>
        </patternFill>
      </fill>
    </dxf>
  </dxfs>
  <tableStyles count="4" defaultTableStyle="TableStyleMedium9" defaultPivotStyle="PivotStyleLight16">
    <tableStyle name="Style de tableau 1" pivot="0" count="1">
      <tableStyleElement type="firstColumnStripe" dxfId="636"/>
    </tableStyle>
    <tableStyle name="Style de tableau 2" pivot="0" count="1">
      <tableStyleElement type="firstRowStripe" dxfId="635"/>
    </tableStyle>
    <tableStyle name="Style de tableau 3" pivot="0" count="0"/>
    <tableStyle name="Style de tableau 4" pivot="0" count="0"/>
  </tableStyles>
  <colors>
    <mruColors>
      <color rgb="FFFF66CC"/>
      <color rgb="FFFFCCFF"/>
      <color rgb="FFCC66FF"/>
      <color rgb="FFCC66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6" fmlaLink="$C$1" fmlaRange="$A$50:$A$92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06'!A1"/><Relationship Id="rId13" Type="http://schemas.openxmlformats.org/officeDocument/2006/relationships/hyperlink" Target="#'11'!A1"/><Relationship Id="rId18" Type="http://schemas.openxmlformats.org/officeDocument/2006/relationships/hyperlink" Target="#'SUIVI TENUES'!A1"/><Relationship Id="rId3" Type="http://schemas.openxmlformats.org/officeDocument/2006/relationships/hyperlink" Target="#'01'!A1"/><Relationship Id="rId7" Type="http://schemas.openxmlformats.org/officeDocument/2006/relationships/hyperlink" Target="#'05'!A1"/><Relationship Id="rId12" Type="http://schemas.openxmlformats.org/officeDocument/2006/relationships/hyperlink" Target="#'10'!A1"/><Relationship Id="rId17" Type="http://schemas.openxmlformats.org/officeDocument/2006/relationships/hyperlink" Target="#'SUVI ACOMPTES'!A1"/><Relationship Id="rId2" Type="http://schemas.openxmlformats.org/officeDocument/2006/relationships/hyperlink" Target="#Individuel!A1"/><Relationship Id="rId16" Type="http://schemas.openxmlformats.org/officeDocument/2006/relationships/hyperlink" Target="#'SUIVI ATD'!A1"/><Relationship Id="rId1" Type="http://schemas.openxmlformats.org/officeDocument/2006/relationships/hyperlink" Target="#SYNTHESE!A1"/><Relationship Id="rId6" Type="http://schemas.openxmlformats.org/officeDocument/2006/relationships/hyperlink" Target="#'04'!A1"/><Relationship Id="rId11" Type="http://schemas.openxmlformats.org/officeDocument/2006/relationships/hyperlink" Target="#'09'!A1"/><Relationship Id="rId5" Type="http://schemas.openxmlformats.org/officeDocument/2006/relationships/hyperlink" Target="#'03'!A1"/><Relationship Id="rId15" Type="http://schemas.openxmlformats.org/officeDocument/2006/relationships/hyperlink" Target="#Nomenclature!A1"/><Relationship Id="rId10" Type="http://schemas.openxmlformats.org/officeDocument/2006/relationships/hyperlink" Target="#'08'!A1"/><Relationship Id="rId19" Type="http://schemas.openxmlformats.org/officeDocument/2006/relationships/hyperlink" Target="#BD!A1"/><Relationship Id="rId4" Type="http://schemas.openxmlformats.org/officeDocument/2006/relationships/hyperlink" Target="#'02'!A1"/><Relationship Id="rId9" Type="http://schemas.openxmlformats.org/officeDocument/2006/relationships/hyperlink" Target="#'07'!A1"/><Relationship Id="rId14" Type="http://schemas.openxmlformats.org/officeDocument/2006/relationships/hyperlink" Target="#'12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0</xdr:rowOff>
        </xdr:from>
        <xdr:to>
          <xdr:col>2</xdr:col>
          <xdr:colOff>28575</xdr:colOff>
          <xdr:row>0</xdr:row>
          <xdr:rowOff>323850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571500</xdr:colOff>
      <xdr:row>13</xdr:row>
      <xdr:rowOff>0</xdr:rowOff>
    </xdr:from>
    <xdr:to>
      <xdr:col>3</xdr:col>
      <xdr:colOff>561975</xdr:colOff>
      <xdr:row>14</xdr:row>
      <xdr:rowOff>180976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409700" y="2657475"/>
          <a:ext cx="1514475" cy="371476"/>
        </a:xfrm>
        <a:prstGeom prst="roundRect">
          <a:avLst/>
        </a:prstGeom>
        <a:solidFill>
          <a:srgbClr val="FFFF6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SYNTHESE</a:t>
          </a:r>
        </a:p>
      </xdr:txBody>
    </xdr:sp>
    <xdr:clientData/>
  </xdr:twoCellAnchor>
  <xdr:twoCellAnchor>
    <xdr:from>
      <xdr:col>1</xdr:col>
      <xdr:colOff>571500</xdr:colOff>
      <xdr:row>15</xdr:row>
      <xdr:rowOff>133350</xdr:rowOff>
    </xdr:from>
    <xdr:to>
      <xdr:col>3</xdr:col>
      <xdr:colOff>561975</xdr:colOff>
      <xdr:row>17</xdr:row>
      <xdr:rowOff>123826</xdr:rowOff>
    </xdr:to>
    <xdr:sp macro="" textlink="">
      <xdr:nvSpPr>
        <xdr:cNvPr id="5" name="Rectangle à coins arrondis 4">
          <a:hlinkClick xmlns:r="http://schemas.openxmlformats.org/officeDocument/2006/relationships" r:id="rId2"/>
        </xdr:cNvPr>
        <xdr:cNvSpPr/>
      </xdr:nvSpPr>
      <xdr:spPr>
        <a:xfrm>
          <a:off x="1409700" y="3171825"/>
          <a:ext cx="1514475" cy="371476"/>
        </a:xfrm>
        <a:prstGeom prst="roundRect">
          <a:avLst/>
        </a:prstGeom>
        <a:solidFill>
          <a:srgbClr val="FFFF6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INDIVIDUEL</a:t>
          </a:r>
        </a:p>
      </xdr:txBody>
    </xdr:sp>
    <xdr:clientData/>
  </xdr:twoCellAnchor>
  <xdr:twoCellAnchor>
    <xdr:from>
      <xdr:col>4</xdr:col>
      <xdr:colOff>152400</xdr:colOff>
      <xdr:row>7</xdr:row>
      <xdr:rowOff>85725</xdr:rowOff>
    </xdr:from>
    <xdr:to>
      <xdr:col>6</xdr:col>
      <xdr:colOff>142875</xdr:colOff>
      <xdr:row>9</xdr:row>
      <xdr:rowOff>85726</xdr:rowOff>
    </xdr:to>
    <xdr:sp macro="" textlink="">
      <xdr:nvSpPr>
        <xdr:cNvPr id="8" name="Rectangle à coins arrondis 7">
          <a:hlinkClick xmlns:r="http://schemas.openxmlformats.org/officeDocument/2006/relationships" r:id="rId3"/>
        </xdr:cNvPr>
        <xdr:cNvSpPr/>
      </xdr:nvSpPr>
      <xdr:spPr>
        <a:xfrm>
          <a:off x="3276600" y="1600200"/>
          <a:ext cx="1514475" cy="381001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JANVIER</a:t>
          </a:r>
        </a:p>
      </xdr:txBody>
    </xdr:sp>
    <xdr:clientData/>
  </xdr:twoCellAnchor>
  <xdr:twoCellAnchor>
    <xdr:from>
      <xdr:col>4</xdr:col>
      <xdr:colOff>142875</xdr:colOff>
      <xdr:row>10</xdr:row>
      <xdr:rowOff>38100</xdr:rowOff>
    </xdr:from>
    <xdr:to>
      <xdr:col>6</xdr:col>
      <xdr:colOff>133350</xdr:colOff>
      <xdr:row>12</xdr:row>
      <xdr:rowOff>28576</xdr:rowOff>
    </xdr:to>
    <xdr:sp macro="" textlink="">
      <xdr:nvSpPr>
        <xdr:cNvPr id="10" name="Rectangle à coins arrondis 9">
          <a:hlinkClick xmlns:r="http://schemas.openxmlformats.org/officeDocument/2006/relationships" r:id="rId4"/>
        </xdr:cNvPr>
        <xdr:cNvSpPr/>
      </xdr:nvSpPr>
      <xdr:spPr>
        <a:xfrm>
          <a:off x="3267075" y="2124075"/>
          <a:ext cx="1514475" cy="3714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FÉVRIER</a:t>
          </a:r>
        </a:p>
      </xdr:txBody>
    </xdr:sp>
    <xdr:clientData/>
  </xdr:twoCellAnchor>
  <xdr:twoCellAnchor>
    <xdr:from>
      <xdr:col>4</xdr:col>
      <xdr:colOff>161925</xdr:colOff>
      <xdr:row>12</xdr:row>
      <xdr:rowOff>180975</xdr:rowOff>
    </xdr:from>
    <xdr:to>
      <xdr:col>6</xdr:col>
      <xdr:colOff>152400</xdr:colOff>
      <xdr:row>14</xdr:row>
      <xdr:rowOff>171451</xdr:rowOff>
    </xdr:to>
    <xdr:sp macro="" textlink="">
      <xdr:nvSpPr>
        <xdr:cNvPr id="11" name="Rectangle à coins arrondis 10">
          <a:hlinkClick xmlns:r="http://schemas.openxmlformats.org/officeDocument/2006/relationships" r:id="rId5"/>
        </xdr:cNvPr>
        <xdr:cNvSpPr/>
      </xdr:nvSpPr>
      <xdr:spPr>
        <a:xfrm>
          <a:off x="3286125" y="2647950"/>
          <a:ext cx="1514475" cy="3714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MARS</a:t>
          </a:r>
        </a:p>
      </xdr:txBody>
    </xdr:sp>
    <xdr:clientData/>
  </xdr:twoCellAnchor>
  <xdr:twoCellAnchor>
    <xdr:from>
      <xdr:col>4</xdr:col>
      <xdr:colOff>180975</xdr:colOff>
      <xdr:row>15</xdr:row>
      <xdr:rowOff>123825</xdr:rowOff>
    </xdr:from>
    <xdr:to>
      <xdr:col>6</xdr:col>
      <xdr:colOff>171450</xdr:colOff>
      <xdr:row>17</xdr:row>
      <xdr:rowOff>114301</xdr:rowOff>
    </xdr:to>
    <xdr:sp macro="" textlink="">
      <xdr:nvSpPr>
        <xdr:cNvPr id="13" name="Rectangle à coins arrondis 12">
          <a:hlinkClick xmlns:r="http://schemas.openxmlformats.org/officeDocument/2006/relationships" r:id="rId6"/>
        </xdr:cNvPr>
        <xdr:cNvSpPr/>
      </xdr:nvSpPr>
      <xdr:spPr>
        <a:xfrm>
          <a:off x="3305175" y="3162300"/>
          <a:ext cx="1514475" cy="371476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AVRIL</a:t>
          </a:r>
        </a:p>
      </xdr:txBody>
    </xdr:sp>
    <xdr:clientData/>
  </xdr:twoCellAnchor>
  <xdr:twoCellAnchor>
    <xdr:from>
      <xdr:col>6</xdr:col>
      <xdr:colOff>476250</xdr:colOff>
      <xdr:row>7</xdr:row>
      <xdr:rowOff>123825</xdr:rowOff>
    </xdr:from>
    <xdr:to>
      <xdr:col>8</xdr:col>
      <xdr:colOff>485775</xdr:colOff>
      <xdr:row>9</xdr:row>
      <xdr:rowOff>114301</xdr:rowOff>
    </xdr:to>
    <xdr:sp macro="" textlink="">
      <xdr:nvSpPr>
        <xdr:cNvPr id="14" name="Rectangle à coins arrondis 13">
          <a:hlinkClick xmlns:r="http://schemas.openxmlformats.org/officeDocument/2006/relationships" r:id="rId7"/>
        </xdr:cNvPr>
        <xdr:cNvSpPr/>
      </xdr:nvSpPr>
      <xdr:spPr>
        <a:xfrm>
          <a:off x="5124450" y="1638300"/>
          <a:ext cx="1533525" cy="371476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MAI</a:t>
          </a:r>
        </a:p>
      </xdr:txBody>
    </xdr:sp>
    <xdr:clientData/>
  </xdr:twoCellAnchor>
  <xdr:twoCellAnchor>
    <xdr:from>
      <xdr:col>6</xdr:col>
      <xdr:colOff>485775</xdr:colOff>
      <xdr:row>10</xdr:row>
      <xdr:rowOff>47625</xdr:rowOff>
    </xdr:from>
    <xdr:to>
      <xdr:col>8</xdr:col>
      <xdr:colOff>495300</xdr:colOff>
      <xdr:row>12</xdr:row>
      <xdr:rowOff>38101</xdr:rowOff>
    </xdr:to>
    <xdr:sp macro="" textlink="">
      <xdr:nvSpPr>
        <xdr:cNvPr id="16" name="Rectangle à coins arrondis 15">
          <a:hlinkClick xmlns:r="http://schemas.openxmlformats.org/officeDocument/2006/relationships" r:id="rId8"/>
        </xdr:cNvPr>
        <xdr:cNvSpPr/>
      </xdr:nvSpPr>
      <xdr:spPr>
        <a:xfrm>
          <a:off x="5133975" y="2514600"/>
          <a:ext cx="1533525" cy="371476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JUIN</a:t>
          </a:r>
        </a:p>
      </xdr:txBody>
    </xdr:sp>
    <xdr:clientData/>
  </xdr:twoCellAnchor>
  <xdr:twoCellAnchor>
    <xdr:from>
      <xdr:col>6</xdr:col>
      <xdr:colOff>476250</xdr:colOff>
      <xdr:row>12</xdr:row>
      <xdr:rowOff>180975</xdr:rowOff>
    </xdr:from>
    <xdr:to>
      <xdr:col>8</xdr:col>
      <xdr:colOff>485775</xdr:colOff>
      <xdr:row>14</xdr:row>
      <xdr:rowOff>171451</xdr:rowOff>
    </xdr:to>
    <xdr:sp macro="" textlink="">
      <xdr:nvSpPr>
        <xdr:cNvPr id="17" name="Rectangle à coins arrondis 16">
          <a:hlinkClick xmlns:r="http://schemas.openxmlformats.org/officeDocument/2006/relationships" r:id="rId9"/>
        </xdr:cNvPr>
        <xdr:cNvSpPr/>
      </xdr:nvSpPr>
      <xdr:spPr>
        <a:xfrm>
          <a:off x="5124450" y="2647950"/>
          <a:ext cx="1533525" cy="371476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JUILLET</a:t>
          </a:r>
        </a:p>
      </xdr:txBody>
    </xdr:sp>
    <xdr:clientData/>
  </xdr:twoCellAnchor>
  <xdr:twoCellAnchor>
    <xdr:from>
      <xdr:col>6</xdr:col>
      <xdr:colOff>485775</xdr:colOff>
      <xdr:row>15</xdr:row>
      <xdr:rowOff>95250</xdr:rowOff>
    </xdr:from>
    <xdr:to>
      <xdr:col>8</xdr:col>
      <xdr:colOff>495300</xdr:colOff>
      <xdr:row>17</xdr:row>
      <xdr:rowOff>85726</xdr:rowOff>
    </xdr:to>
    <xdr:sp macro="" textlink="">
      <xdr:nvSpPr>
        <xdr:cNvPr id="18" name="Rectangle à coins arrondis 17">
          <a:hlinkClick xmlns:r="http://schemas.openxmlformats.org/officeDocument/2006/relationships" r:id="rId10"/>
        </xdr:cNvPr>
        <xdr:cNvSpPr/>
      </xdr:nvSpPr>
      <xdr:spPr>
        <a:xfrm>
          <a:off x="5133975" y="3514725"/>
          <a:ext cx="1533525" cy="371476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AOÛT</a:t>
          </a:r>
        </a:p>
      </xdr:txBody>
    </xdr:sp>
    <xdr:clientData/>
  </xdr:twoCellAnchor>
  <xdr:twoCellAnchor>
    <xdr:from>
      <xdr:col>9</xdr:col>
      <xdr:colOff>76200</xdr:colOff>
      <xdr:row>7</xdr:row>
      <xdr:rowOff>123825</xdr:rowOff>
    </xdr:from>
    <xdr:to>
      <xdr:col>11</xdr:col>
      <xdr:colOff>57150</xdr:colOff>
      <xdr:row>9</xdr:row>
      <xdr:rowOff>114301</xdr:rowOff>
    </xdr:to>
    <xdr:sp macro="" textlink="">
      <xdr:nvSpPr>
        <xdr:cNvPr id="21" name="Rectangle à coins arrondis 20">
          <a:hlinkClick xmlns:r="http://schemas.openxmlformats.org/officeDocument/2006/relationships" r:id="rId11"/>
        </xdr:cNvPr>
        <xdr:cNvSpPr/>
      </xdr:nvSpPr>
      <xdr:spPr>
        <a:xfrm>
          <a:off x="7010400" y="1638300"/>
          <a:ext cx="1514475" cy="371476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SEPTEMBRE</a:t>
          </a:r>
        </a:p>
      </xdr:txBody>
    </xdr:sp>
    <xdr:clientData/>
  </xdr:twoCellAnchor>
  <xdr:twoCellAnchor>
    <xdr:from>
      <xdr:col>9</xdr:col>
      <xdr:colOff>76200</xdr:colOff>
      <xdr:row>10</xdr:row>
      <xdr:rowOff>47625</xdr:rowOff>
    </xdr:from>
    <xdr:to>
      <xdr:col>11</xdr:col>
      <xdr:colOff>57150</xdr:colOff>
      <xdr:row>12</xdr:row>
      <xdr:rowOff>38101</xdr:rowOff>
    </xdr:to>
    <xdr:sp macro="" textlink="">
      <xdr:nvSpPr>
        <xdr:cNvPr id="22" name="Rectangle à coins arrondis 21">
          <a:hlinkClick xmlns:r="http://schemas.openxmlformats.org/officeDocument/2006/relationships" r:id="rId12"/>
        </xdr:cNvPr>
        <xdr:cNvSpPr/>
      </xdr:nvSpPr>
      <xdr:spPr>
        <a:xfrm>
          <a:off x="7010400" y="2133600"/>
          <a:ext cx="1514475" cy="371476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OCTOBRE</a:t>
          </a:r>
        </a:p>
      </xdr:txBody>
    </xdr:sp>
    <xdr:clientData/>
  </xdr:twoCellAnchor>
  <xdr:twoCellAnchor>
    <xdr:from>
      <xdr:col>9</xdr:col>
      <xdr:colOff>85725</xdr:colOff>
      <xdr:row>12</xdr:row>
      <xdr:rowOff>180975</xdr:rowOff>
    </xdr:from>
    <xdr:to>
      <xdr:col>11</xdr:col>
      <xdr:colOff>66675</xdr:colOff>
      <xdr:row>14</xdr:row>
      <xdr:rowOff>171451</xdr:rowOff>
    </xdr:to>
    <xdr:sp macro="" textlink="">
      <xdr:nvSpPr>
        <xdr:cNvPr id="27" name="Rectangle à coins arrondis 26">
          <a:hlinkClick xmlns:r="http://schemas.openxmlformats.org/officeDocument/2006/relationships" r:id="rId13"/>
        </xdr:cNvPr>
        <xdr:cNvSpPr/>
      </xdr:nvSpPr>
      <xdr:spPr>
        <a:xfrm>
          <a:off x="7019925" y="2647950"/>
          <a:ext cx="1514475" cy="371476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NOVEMBRE</a:t>
          </a:r>
        </a:p>
      </xdr:txBody>
    </xdr:sp>
    <xdr:clientData/>
  </xdr:twoCellAnchor>
  <xdr:twoCellAnchor>
    <xdr:from>
      <xdr:col>9</xdr:col>
      <xdr:colOff>95250</xdr:colOff>
      <xdr:row>15</xdr:row>
      <xdr:rowOff>95250</xdr:rowOff>
    </xdr:from>
    <xdr:to>
      <xdr:col>11</xdr:col>
      <xdr:colOff>76200</xdr:colOff>
      <xdr:row>17</xdr:row>
      <xdr:rowOff>85726</xdr:rowOff>
    </xdr:to>
    <xdr:sp macro="" textlink="">
      <xdr:nvSpPr>
        <xdr:cNvPr id="29" name="Rectangle à coins arrondis 28">
          <a:hlinkClick xmlns:r="http://schemas.openxmlformats.org/officeDocument/2006/relationships" r:id="rId14"/>
        </xdr:cNvPr>
        <xdr:cNvSpPr/>
      </xdr:nvSpPr>
      <xdr:spPr>
        <a:xfrm>
          <a:off x="7029450" y="3133725"/>
          <a:ext cx="1514475" cy="371476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DÉCEMBRE</a:t>
          </a:r>
        </a:p>
      </xdr:txBody>
    </xdr:sp>
    <xdr:clientData/>
  </xdr:twoCellAnchor>
  <xdr:twoCellAnchor>
    <xdr:from>
      <xdr:col>1</xdr:col>
      <xdr:colOff>542925</xdr:colOff>
      <xdr:row>8</xdr:row>
      <xdr:rowOff>57150</xdr:rowOff>
    </xdr:from>
    <xdr:to>
      <xdr:col>3</xdr:col>
      <xdr:colOff>533401</xdr:colOff>
      <xdr:row>9</xdr:row>
      <xdr:rowOff>95251</xdr:rowOff>
    </xdr:to>
    <xdr:sp macro="" textlink="">
      <xdr:nvSpPr>
        <xdr:cNvPr id="32" name="Rectangle à coins arrondis 31">
          <a:hlinkClick xmlns:r="http://schemas.openxmlformats.org/officeDocument/2006/relationships" r:id="rId15"/>
        </xdr:cNvPr>
        <xdr:cNvSpPr/>
      </xdr:nvSpPr>
      <xdr:spPr>
        <a:xfrm>
          <a:off x="1381125" y="1762125"/>
          <a:ext cx="1514476" cy="228601"/>
        </a:xfrm>
        <a:prstGeom prst="roundRect">
          <a:avLst/>
        </a:prstGeom>
        <a:solidFill>
          <a:schemeClr val="bg1">
            <a:lumMod val="6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NOMENCLATURE</a:t>
          </a:r>
        </a:p>
      </xdr:txBody>
    </xdr:sp>
    <xdr:clientData/>
  </xdr:twoCellAnchor>
  <xdr:twoCellAnchor>
    <xdr:from>
      <xdr:col>11</xdr:col>
      <xdr:colOff>495300</xdr:colOff>
      <xdr:row>10</xdr:row>
      <xdr:rowOff>28575</xdr:rowOff>
    </xdr:from>
    <xdr:to>
      <xdr:col>13</xdr:col>
      <xdr:colOff>390525</xdr:colOff>
      <xdr:row>12</xdr:row>
      <xdr:rowOff>19051</xdr:rowOff>
    </xdr:to>
    <xdr:sp macro="" textlink="">
      <xdr:nvSpPr>
        <xdr:cNvPr id="19" name="Rectangle à coins arrondis 18">
          <a:hlinkClick xmlns:r="http://schemas.openxmlformats.org/officeDocument/2006/relationships" r:id="rId16"/>
        </xdr:cNvPr>
        <xdr:cNvSpPr/>
      </xdr:nvSpPr>
      <xdr:spPr>
        <a:xfrm>
          <a:off x="8963025" y="2114550"/>
          <a:ext cx="1514475" cy="371476"/>
        </a:xfrm>
        <a:prstGeom prst="roundRect">
          <a:avLst/>
        </a:prstGeom>
        <a:solidFill>
          <a:srgbClr val="FFFF6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ATD</a:t>
          </a:r>
        </a:p>
      </xdr:txBody>
    </xdr:sp>
    <xdr:clientData/>
  </xdr:twoCellAnchor>
  <xdr:twoCellAnchor>
    <xdr:from>
      <xdr:col>11</xdr:col>
      <xdr:colOff>485775</xdr:colOff>
      <xdr:row>12</xdr:row>
      <xdr:rowOff>180975</xdr:rowOff>
    </xdr:from>
    <xdr:to>
      <xdr:col>13</xdr:col>
      <xdr:colOff>381000</xdr:colOff>
      <xdr:row>14</xdr:row>
      <xdr:rowOff>171451</xdr:rowOff>
    </xdr:to>
    <xdr:sp macro="" textlink="">
      <xdr:nvSpPr>
        <xdr:cNvPr id="20" name="Rectangle à coins arrondis 19">
          <a:hlinkClick xmlns:r="http://schemas.openxmlformats.org/officeDocument/2006/relationships" r:id="rId17"/>
        </xdr:cNvPr>
        <xdr:cNvSpPr/>
      </xdr:nvSpPr>
      <xdr:spPr>
        <a:xfrm>
          <a:off x="8953500" y="2647950"/>
          <a:ext cx="1514475" cy="371476"/>
        </a:xfrm>
        <a:prstGeom prst="roundRect">
          <a:avLst/>
        </a:prstGeom>
        <a:solidFill>
          <a:srgbClr val="FFFF6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ACOMPTES</a:t>
          </a:r>
        </a:p>
      </xdr:txBody>
    </xdr:sp>
    <xdr:clientData/>
  </xdr:twoCellAnchor>
  <xdr:twoCellAnchor>
    <xdr:from>
      <xdr:col>11</xdr:col>
      <xdr:colOff>485775</xdr:colOff>
      <xdr:row>15</xdr:row>
      <xdr:rowOff>114300</xdr:rowOff>
    </xdr:from>
    <xdr:to>
      <xdr:col>13</xdr:col>
      <xdr:colOff>381000</xdr:colOff>
      <xdr:row>17</xdr:row>
      <xdr:rowOff>104776</xdr:rowOff>
    </xdr:to>
    <xdr:sp macro="" textlink="">
      <xdr:nvSpPr>
        <xdr:cNvPr id="24" name="Rectangle à coins arrondis 23">
          <a:hlinkClick xmlns:r="http://schemas.openxmlformats.org/officeDocument/2006/relationships" r:id="rId18"/>
        </xdr:cNvPr>
        <xdr:cNvSpPr/>
      </xdr:nvSpPr>
      <xdr:spPr>
        <a:xfrm>
          <a:off x="8953500" y="3152775"/>
          <a:ext cx="1514475" cy="371476"/>
        </a:xfrm>
        <a:prstGeom prst="roundRect">
          <a:avLst/>
        </a:prstGeom>
        <a:solidFill>
          <a:srgbClr val="FFFF6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TENUES</a:t>
          </a:r>
        </a:p>
      </xdr:txBody>
    </xdr:sp>
    <xdr:clientData/>
  </xdr:twoCellAnchor>
  <xdr:twoCellAnchor>
    <xdr:from>
      <xdr:col>1</xdr:col>
      <xdr:colOff>495300</xdr:colOff>
      <xdr:row>0</xdr:row>
      <xdr:rowOff>485775</xdr:rowOff>
    </xdr:from>
    <xdr:to>
      <xdr:col>13</xdr:col>
      <xdr:colOff>561975</xdr:colOff>
      <xdr:row>3</xdr:row>
      <xdr:rowOff>104775</xdr:rowOff>
    </xdr:to>
    <xdr:sp macro="" textlink="">
      <xdr:nvSpPr>
        <xdr:cNvPr id="25" name="Rectangle à coins arrondis 24"/>
        <xdr:cNvSpPr/>
      </xdr:nvSpPr>
      <xdr:spPr>
        <a:xfrm>
          <a:off x="1333500" y="485775"/>
          <a:ext cx="9315450" cy="752475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GESTION</a:t>
          </a:r>
          <a:r>
            <a:rPr lang="fr-FR" sz="2400" b="1" baseline="0">
              <a:solidFill>
                <a:srgbClr val="FF0000"/>
              </a:solidFill>
            </a:rPr>
            <a:t> DU PERSONNEL</a:t>
          </a:r>
          <a:endParaRPr lang="fr-FR" sz="24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561975</xdr:colOff>
      <xdr:row>10</xdr:row>
      <xdr:rowOff>57150</xdr:rowOff>
    </xdr:from>
    <xdr:to>
      <xdr:col>3</xdr:col>
      <xdr:colOff>552450</xdr:colOff>
      <xdr:row>12</xdr:row>
      <xdr:rowOff>47626</xdr:rowOff>
    </xdr:to>
    <xdr:sp macro="" textlink="">
      <xdr:nvSpPr>
        <xdr:cNvPr id="26" name="Rectangle à coins arrondis 25">
          <a:hlinkClick xmlns:r="http://schemas.openxmlformats.org/officeDocument/2006/relationships" r:id="rId19"/>
        </xdr:cNvPr>
        <xdr:cNvSpPr/>
      </xdr:nvSpPr>
      <xdr:spPr>
        <a:xfrm>
          <a:off x="1400175" y="2143125"/>
          <a:ext cx="1514475" cy="371476"/>
        </a:xfrm>
        <a:prstGeom prst="roundRect">
          <a:avLst/>
        </a:prstGeom>
        <a:solidFill>
          <a:srgbClr val="FFFF6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DONNEES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25601" name="TextBox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24577" name="TextBox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26625" name="TextBox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27649" name="TextBox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28673" name="TextBox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29697" name="TextBox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30721" name="TextBox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31745" name="Text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32769" name="TextBox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33793" name="TextBox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34817" name="TextBox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1228723</xdr:colOff>
      <xdr:row>1</xdr:row>
      <xdr:rowOff>66675</xdr:rowOff>
    </xdr:from>
    <xdr:to>
      <xdr:col>2</xdr:col>
      <xdr:colOff>1447799</xdr:colOff>
      <xdr:row>3</xdr:row>
      <xdr:rowOff>161925</xdr:rowOff>
    </xdr:to>
    <xdr:sp macro="" textlink="">
      <xdr:nvSpPr>
        <xdr:cNvPr id="2" name="Rectangle à coins arrondis 1"/>
        <xdr:cNvSpPr/>
      </xdr:nvSpPr>
      <xdr:spPr>
        <a:xfrm flipH="1">
          <a:off x="1228723" y="266700"/>
          <a:ext cx="3019426" cy="495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133350</xdr:colOff>
      <xdr:row>2</xdr:row>
      <xdr:rowOff>0</xdr:rowOff>
    </xdr:from>
    <xdr:to>
      <xdr:col>1</xdr:col>
      <xdr:colOff>919802</xdr:colOff>
      <xdr:row>3</xdr:row>
      <xdr:rowOff>98705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600" y="400050"/>
          <a:ext cx="786452" cy="2987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1</xdr:row>
          <xdr:rowOff>190500</xdr:rowOff>
        </xdr:from>
        <xdr:to>
          <xdr:col>2</xdr:col>
          <xdr:colOff>1162050</xdr:colOff>
          <xdr:row>3</xdr:row>
          <xdr:rowOff>66675</xdr:rowOff>
        </xdr:to>
        <xdr:sp macro="" textlink="">
          <xdr:nvSpPr>
            <xdr:cNvPr id="35841" name="TextBox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1062750</xdr:colOff>
      <xdr:row>3</xdr:row>
      <xdr:rowOff>190499</xdr:rowOff>
    </xdr:from>
    <xdr:to>
      <xdr:col>2</xdr:col>
      <xdr:colOff>1458750</xdr:colOff>
      <xdr:row>4</xdr:row>
      <xdr:rowOff>190499</xdr:rowOff>
    </xdr:to>
    <xdr:sp macro="[0]!RTT" textlink="">
      <xdr:nvSpPr>
        <xdr:cNvPr id="5" name="Rectangle 4"/>
        <xdr:cNvSpPr/>
      </xdr:nvSpPr>
      <xdr:spPr>
        <a:xfrm>
          <a:off x="3863100" y="790574"/>
          <a:ext cx="396000" cy="200025"/>
        </a:xfrm>
        <a:prstGeom prst="rect">
          <a:avLst/>
        </a:prstGeom>
        <a:solidFill>
          <a:srgbClr val="FFFF66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 w="28575"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RTT</a:t>
          </a:r>
        </a:p>
      </xdr:txBody>
    </xdr:sp>
    <xdr:clientData/>
  </xdr:twoCellAnchor>
  <xdr:twoCellAnchor>
    <xdr:from>
      <xdr:col>2</xdr:col>
      <xdr:colOff>1061325</xdr:colOff>
      <xdr:row>5</xdr:row>
      <xdr:rowOff>19050</xdr:rowOff>
    </xdr:from>
    <xdr:to>
      <xdr:col>2</xdr:col>
      <xdr:colOff>1457325</xdr:colOff>
      <xdr:row>6</xdr:row>
      <xdr:rowOff>20625</xdr:rowOff>
    </xdr:to>
    <xdr:sp macro="[0]!DEMI" textlink="">
      <xdr:nvSpPr>
        <xdr:cNvPr id="6" name="Rectangle 5"/>
        <xdr:cNvSpPr/>
      </xdr:nvSpPr>
      <xdr:spPr>
        <a:xfrm>
          <a:off x="3861675" y="1019175"/>
          <a:ext cx="396000" cy="201600"/>
        </a:xfrm>
        <a:prstGeom prst="rect">
          <a:avLst/>
        </a:prstGeom>
        <a:solidFill>
          <a:srgbClr val="FFFF66"/>
        </a:solidFill>
        <a:ln w="12700" cap="flat" cmpd="sng" algn="ctr">
          <a:solidFill>
            <a:schemeClr val="bg1">
              <a:lumMod val="50000"/>
            </a:scheme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1/2</a:t>
          </a:r>
          <a:endParaRPr kumimoji="0" lang="fr-FR" sz="11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619125</xdr:colOff>
      <xdr:row>4</xdr:row>
      <xdr:rowOff>0</xdr:rowOff>
    </xdr:from>
    <xdr:to>
      <xdr:col>2</xdr:col>
      <xdr:colOff>1015125</xdr:colOff>
      <xdr:row>5</xdr:row>
      <xdr:rowOff>1575</xdr:rowOff>
    </xdr:to>
    <xdr:sp macro="[0]!CC" textlink="">
      <xdr:nvSpPr>
        <xdr:cNvPr id="7" name="Rectangle 6"/>
        <xdr:cNvSpPr/>
      </xdr:nvSpPr>
      <xdr:spPr>
        <a:xfrm>
          <a:off x="3419475" y="800100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CC</a:t>
          </a:r>
        </a:p>
      </xdr:txBody>
    </xdr:sp>
    <xdr:clientData/>
  </xdr:twoCellAnchor>
  <xdr:twoCellAnchor>
    <xdr:from>
      <xdr:col>2</xdr:col>
      <xdr:colOff>619125</xdr:colOff>
      <xdr:row>5</xdr:row>
      <xdr:rowOff>19050</xdr:rowOff>
    </xdr:from>
    <xdr:to>
      <xdr:col>2</xdr:col>
      <xdr:colOff>1015125</xdr:colOff>
      <xdr:row>6</xdr:row>
      <xdr:rowOff>20625</xdr:rowOff>
    </xdr:to>
    <xdr:sp macro="[0]!CP" textlink="">
      <xdr:nvSpPr>
        <xdr:cNvPr id="8" name="Rectangle 7"/>
        <xdr:cNvSpPr/>
      </xdr:nvSpPr>
      <xdr:spPr>
        <a:xfrm>
          <a:off x="3419475" y="1019175"/>
          <a:ext cx="396000" cy="201600"/>
        </a:xfrm>
        <a:prstGeom prst="rect">
          <a:avLst/>
        </a:prstGeom>
        <a:solidFill>
          <a:srgbClr val="92D05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CP</a:t>
          </a:r>
        </a:p>
      </xdr:txBody>
    </xdr:sp>
    <xdr:clientData/>
  </xdr:twoCellAnchor>
  <xdr:twoCellAnchor>
    <xdr:from>
      <xdr:col>2</xdr:col>
      <xdr:colOff>190500</xdr:colOff>
      <xdr:row>4</xdr:row>
      <xdr:rowOff>9525</xdr:rowOff>
    </xdr:from>
    <xdr:to>
      <xdr:col>2</xdr:col>
      <xdr:colOff>586500</xdr:colOff>
      <xdr:row>5</xdr:row>
      <xdr:rowOff>11100</xdr:rowOff>
    </xdr:to>
    <xdr:sp macro="[0]!MAL" textlink="">
      <xdr:nvSpPr>
        <xdr:cNvPr id="9" name="Rectangle 8"/>
        <xdr:cNvSpPr/>
      </xdr:nvSpPr>
      <xdr:spPr>
        <a:xfrm>
          <a:off x="2990850" y="809625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MAL</a:t>
          </a:r>
        </a:p>
      </xdr:txBody>
    </xdr:sp>
    <xdr:clientData/>
  </xdr:twoCellAnchor>
  <xdr:twoCellAnchor>
    <xdr:from>
      <xdr:col>1</xdr:col>
      <xdr:colOff>885825</xdr:colOff>
      <xdr:row>4</xdr:row>
      <xdr:rowOff>19050</xdr:rowOff>
    </xdr:from>
    <xdr:to>
      <xdr:col>1</xdr:col>
      <xdr:colOff>1281825</xdr:colOff>
      <xdr:row>5</xdr:row>
      <xdr:rowOff>20625</xdr:rowOff>
    </xdr:to>
    <xdr:sp macro="[0]!EM" textlink="">
      <xdr:nvSpPr>
        <xdr:cNvPr id="10" name="Rectangle 9"/>
        <xdr:cNvSpPr/>
      </xdr:nvSpPr>
      <xdr:spPr>
        <a:xfrm>
          <a:off x="2124075" y="819150"/>
          <a:ext cx="396000" cy="201600"/>
        </a:xfrm>
        <a:prstGeom prst="rect">
          <a:avLst/>
        </a:prstGeom>
        <a:solidFill>
          <a:srgbClr val="FFCC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E.M.</a:t>
          </a:r>
        </a:p>
      </xdr:txBody>
    </xdr:sp>
    <xdr:clientData/>
  </xdr:twoCellAnchor>
  <xdr:twoCellAnchor>
    <xdr:from>
      <xdr:col>1</xdr:col>
      <xdr:colOff>1323975</xdr:colOff>
      <xdr:row>4</xdr:row>
      <xdr:rowOff>9525</xdr:rowOff>
    </xdr:from>
    <xdr:to>
      <xdr:col>2</xdr:col>
      <xdr:colOff>157875</xdr:colOff>
      <xdr:row>5</xdr:row>
      <xdr:rowOff>11100</xdr:rowOff>
    </xdr:to>
    <xdr:sp macro="[0]!AT" textlink="">
      <xdr:nvSpPr>
        <xdr:cNvPr id="11" name="Rectangle 10"/>
        <xdr:cNvSpPr/>
      </xdr:nvSpPr>
      <xdr:spPr>
        <a:xfrm>
          <a:off x="2562225" y="8096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</a:t>
          </a:r>
        </a:p>
      </xdr:txBody>
    </xdr:sp>
    <xdr:clientData/>
  </xdr:twoCellAnchor>
  <xdr:twoCellAnchor>
    <xdr:from>
      <xdr:col>1</xdr:col>
      <xdr:colOff>1314450</xdr:colOff>
      <xdr:row>5</xdr:row>
      <xdr:rowOff>38100</xdr:rowOff>
    </xdr:from>
    <xdr:to>
      <xdr:col>2</xdr:col>
      <xdr:colOff>148350</xdr:colOff>
      <xdr:row>6</xdr:row>
      <xdr:rowOff>39675</xdr:rowOff>
    </xdr:to>
    <xdr:sp macro="[0]!ATT" textlink="">
      <xdr:nvSpPr>
        <xdr:cNvPr id="12" name="Rectangle 11"/>
        <xdr:cNvSpPr/>
      </xdr:nvSpPr>
      <xdr:spPr>
        <a:xfrm>
          <a:off x="2552700" y="1038225"/>
          <a:ext cx="396000" cy="201600"/>
        </a:xfrm>
        <a:prstGeom prst="rect">
          <a:avLst/>
        </a:prstGeom>
        <a:solidFill>
          <a:srgbClr val="F79646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ATT</a:t>
          </a:r>
        </a:p>
      </xdr:txBody>
    </xdr:sp>
    <xdr:clientData/>
  </xdr:twoCellAnchor>
  <xdr:twoCellAnchor>
    <xdr:from>
      <xdr:col>1</xdr:col>
      <xdr:colOff>13575</xdr:colOff>
      <xdr:row>4</xdr:row>
      <xdr:rowOff>9525</xdr:rowOff>
    </xdr:from>
    <xdr:to>
      <xdr:col>1</xdr:col>
      <xdr:colOff>409575</xdr:colOff>
      <xdr:row>5</xdr:row>
      <xdr:rowOff>11100</xdr:rowOff>
    </xdr:to>
    <xdr:sp macro="[0]!MAT" textlink="">
      <xdr:nvSpPr>
        <xdr:cNvPr id="13" name="Rectangle 12"/>
        <xdr:cNvSpPr/>
      </xdr:nvSpPr>
      <xdr:spPr>
        <a:xfrm>
          <a:off x="1251825" y="809625"/>
          <a:ext cx="396000" cy="201600"/>
        </a:xfrm>
        <a:prstGeom prst="rect">
          <a:avLst/>
        </a:prstGeom>
        <a:solidFill>
          <a:srgbClr val="C0504D">
            <a:lumMod val="75000"/>
          </a:srgbClr>
        </a:solidFill>
        <a:ln w="12700" cap="flat" cmpd="sng" algn="ctr">
          <a:solidFill>
            <a:sysClr val="window" lastClr="FFFFFF">
              <a:lumMod val="6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MAT</a:t>
          </a:r>
        </a:p>
      </xdr:txBody>
    </xdr:sp>
    <xdr:clientData/>
  </xdr:twoCellAnchor>
  <xdr:twoCellAnchor>
    <xdr:from>
      <xdr:col>1</xdr:col>
      <xdr:colOff>9525</xdr:colOff>
      <xdr:row>5</xdr:row>
      <xdr:rowOff>38100</xdr:rowOff>
    </xdr:from>
    <xdr:to>
      <xdr:col>1</xdr:col>
      <xdr:colOff>405525</xdr:colOff>
      <xdr:row>6</xdr:row>
      <xdr:rowOff>39675</xdr:rowOff>
    </xdr:to>
    <xdr:sp macro="[0]!PAR" textlink="">
      <xdr:nvSpPr>
        <xdr:cNvPr id="14" name="Rectangle 13"/>
        <xdr:cNvSpPr/>
      </xdr:nvSpPr>
      <xdr:spPr>
        <a:xfrm>
          <a:off x="1247775" y="1038225"/>
          <a:ext cx="396000" cy="201600"/>
        </a:xfrm>
        <a:prstGeom prst="rect">
          <a:avLst/>
        </a:prstGeom>
        <a:solidFill>
          <a:srgbClr val="9BBB59">
            <a:lumMod val="75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PAR</a:t>
          </a:r>
        </a:p>
      </xdr:txBody>
    </xdr:sp>
    <xdr:clientData/>
  </xdr:twoCellAnchor>
  <xdr:twoCellAnchor>
    <xdr:from>
      <xdr:col>1</xdr:col>
      <xdr:colOff>447675</xdr:colOff>
      <xdr:row>4</xdr:row>
      <xdr:rowOff>9525</xdr:rowOff>
    </xdr:from>
    <xdr:to>
      <xdr:col>1</xdr:col>
      <xdr:colOff>843675</xdr:colOff>
      <xdr:row>5</xdr:row>
      <xdr:rowOff>11100</xdr:rowOff>
    </xdr:to>
    <xdr:sp macro="[0]!REC" textlink="">
      <xdr:nvSpPr>
        <xdr:cNvPr id="15" name="Rectangle 14"/>
        <xdr:cNvSpPr/>
      </xdr:nvSpPr>
      <xdr:spPr>
        <a:xfrm>
          <a:off x="1685925" y="809625"/>
          <a:ext cx="396000" cy="201600"/>
        </a:xfrm>
        <a:prstGeom prst="rect">
          <a:avLst/>
        </a:prstGeom>
        <a:solidFill>
          <a:srgbClr val="1F497D">
            <a:lumMod val="40000"/>
            <a:lumOff val="60000"/>
          </a:srgbClr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REC</a:t>
          </a:r>
        </a:p>
      </xdr:txBody>
    </xdr:sp>
    <xdr:clientData/>
  </xdr:twoCellAnchor>
  <xdr:twoCellAnchor>
    <xdr:from>
      <xdr:col>1</xdr:col>
      <xdr:colOff>438150</xdr:colOff>
      <xdr:row>5</xdr:row>
      <xdr:rowOff>30150</xdr:rowOff>
    </xdr:from>
    <xdr:to>
      <xdr:col>1</xdr:col>
      <xdr:colOff>834150</xdr:colOff>
      <xdr:row>6</xdr:row>
      <xdr:rowOff>31725</xdr:rowOff>
    </xdr:to>
    <xdr:sp macro="[0]!FORM" textlink="">
      <xdr:nvSpPr>
        <xdr:cNvPr id="16" name="Rectangle 15"/>
        <xdr:cNvSpPr/>
      </xdr:nvSpPr>
      <xdr:spPr>
        <a:xfrm>
          <a:off x="1676400" y="1030275"/>
          <a:ext cx="396000" cy="201600"/>
        </a:xfrm>
        <a:prstGeom prst="rect">
          <a:avLst/>
        </a:prstGeom>
        <a:solidFill>
          <a:srgbClr val="CC66FF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FOR</a:t>
          </a:r>
        </a:p>
      </xdr:txBody>
    </xdr:sp>
    <xdr:clientData/>
  </xdr:twoCellAnchor>
  <xdr:twoCellAnchor>
    <xdr:from>
      <xdr:col>1</xdr:col>
      <xdr:colOff>876300</xdr:colOff>
      <xdr:row>5</xdr:row>
      <xdr:rowOff>47625</xdr:rowOff>
    </xdr:from>
    <xdr:to>
      <xdr:col>1</xdr:col>
      <xdr:colOff>1272300</xdr:colOff>
      <xdr:row>6</xdr:row>
      <xdr:rowOff>49200</xdr:rowOff>
    </xdr:to>
    <xdr:sp macro="[0]!EV" textlink="">
      <xdr:nvSpPr>
        <xdr:cNvPr id="17" name="Rectangle 16"/>
        <xdr:cNvSpPr/>
      </xdr:nvSpPr>
      <xdr:spPr>
        <a:xfrm>
          <a:off x="2114550" y="1047750"/>
          <a:ext cx="396000" cy="201600"/>
        </a:xfrm>
        <a:prstGeom prst="rect">
          <a:avLst/>
        </a:prstGeom>
        <a:solidFill>
          <a:srgbClr val="FF66CC"/>
        </a:solidFill>
        <a:ln w="12700" cap="flat" cmpd="sng" algn="ctr">
          <a:solidFill>
            <a:sysClr val="windowText" lastClr="000000">
              <a:lumMod val="95000"/>
              <a:lumOff val="5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EV.</a:t>
          </a:r>
        </a:p>
      </xdr:txBody>
    </xdr:sp>
    <xdr:clientData/>
  </xdr:twoCellAnchor>
  <xdr:twoCellAnchor>
    <xdr:from>
      <xdr:col>2</xdr:col>
      <xdr:colOff>191925</xdr:colOff>
      <xdr:row>5</xdr:row>
      <xdr:rowOff>28575</xdr:rowOff>
    </xdr:from>
    <xdr:to>
      <xdr:col>2</xdr:col>
      <xdr:colOff>587925</xdr:colOff>
      <xdr:row>6</xdr:row>
      <xdr:rowOff>30150</xdr:rowOff>
    </xdr:to>
    <xdr:sp macro="[0]!AI" textlink="">
      <xdr:nvSpPr>
        <xdr:cNvPr id="18" name="Rectangle 17"/>
        <xdr:cNvSpPr/>
      </xdr:nvSpPr>
      <xdr:spPr>
        <a:xfrm>
          <a:off x="2992275" y="1028700"/>
          <a:ext cx="396000" cy="201600"/>
        </a:xfrm>
        <a:prstGeom prst="rect">
          <a:avLst/>
        </a:prstGeom>
        <a:solidFill>
          <a:srgbClr val="FF0000"/>
        </a:solidFill>
        <a:ln w="12700" cap="flat" cmpd="sng" algn="ctr">
          <a:solidFill>
            <a:sysClr val="window" lastClr="FFFFFF">
              <a:lumMod val="50000"/>
            </a:sys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65100" h="165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A.I.</a:t>
          </a:r>
        </a:p>
      </xdr:txBody>
    </xdr:sp>
    <xdr:clientData/>
  </xdr:twoCellAnchor>
  <xdr:twoCellAnchor>
    <xdr:from>
      <xdr:col>0</xdr:col>
      <xdr:colOff>1209674</xdr:colOff>
      <xdr:row>3</xdr:row>
      <xdr:rowOff>171450</xdr:rowOff>
    </xdr:from>
    <xdr:to>
      <xdr:col>2</xdr:col>
      <xdr:colOff>1457326</xdr:colOff>
      <xdr:row>6</xdr:row>
      <xdr:rowOff>66675</xdr:rowOff>
    </xdr:to>
    <xdr:sp macro="" textlink="">
      <xdr:nvSpPr>
        <xdr:cNvPr id="19" name="Rectangle à coins arrondis 18"/>
        <xdr:cNvSpPr/>
      </xdr:nvSpPr>
      <xdr:spPr>
        <a:xfrm flipH="1">
          <a:off x="1209674" y="771525"/>
          <a:ext cx="3048002" cy="495300"/>
        </a:xfrm>
        <a:prstGeom prst="roundRect">
          <a:avLst/>
        </a:prstGeom>
        <a:noFill/>
        <a:ln w="38100"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8" name="Tableau1" displayName="Tableau1" ref="A1:S11" totalsRowShown="0" headerRowDxfId="70">
  <autoFilter ref="A1:S11"/>
  <tableColumns count="19">
    <tableColumn id="1" name="NOM &amp; PRENOM"/>
    <tableColumn id="2" name="SERVICE" dataDxfId="69"/>
    <tableColumn id="3" name="CONTRAT" dataDxfId="68"/>
    <tableColumn id="4" name="ENTREE" dataDxfId="67"/>
    <tableColumn id="5" name="SORTIE" dataDxfId="66"/>
    <tableColumn id="6" name="HEURES TRAVAILLEES" dataDxfId="65"/>
    <tableColumn id="7" name="HEURES PAYEES" dataDxfId="64"/>
    <tableColumn id="8" name="TAUX D'ACTIVITE" dataDxfId="63"/>
    <tableColumn id="9" name="PESEE" dataDxfId="62"/>
    <tableColumn id="10" name="SALAIRE BRUT" dataDxfId="61"/>
    <tableColumn id="11" name="RIS EN %" dataDxfId="60"/>
    <tableColumn id="12" name="INDEM TECHNICITE" dataDxfId="59"/>
    <tableColumn id="13" name="INDEM PASSAGE" dataDxfId="58"/>
    <tableColumn id="14" name="ASSIDUITE" dataDxfId="57"/>
    <tableColumn id="15" name="PRIME VOLANTE" dataDxfId="56"/>
    <tableColumn id="16" name="MUTUELLE " dataDxfId="55"/>
    <tableColumn id="17" name="PRECARITE" dataDxfId="54"/>
    <tableColumn id="18" name="INDEM C.P." dataDxfId="53"/>
    <tableColumn id="19" name="STC" dataDxfId="52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3" name="JANVIER" displayName="JANVIER" ref="A8:AV12" totalsRowShown="0" headerRowDxfId="538" tableBorderDxfId="537">
  <tableColumns count="48">
    <tableColumn id="1" name="SERVICE" dataDxfId="536"/>
    <tableColumn id="2" name="SALARIES" dataDxfId="535"/>
    <tableColumn id="3" name="DONNEES" dataDxfId="534"/>
    <tableColumn id="4" name="Colonne1"/>
    <tableColumn id="5" name="Colonne2" dataDxfId="533"/>
    <tableColumn id="6" name="Colonne3" dataDxfId="532"/>
    <tableColumn id="7" name="Colonne4" dataDxfId="531"/>
    <tableColumn id="8" name="Colonne5"/>
    <tableColumn id="9" name="Colonne6" dataDxfId="530"/>
    <tableColumn id="10" name="Colonne7" dataDxfId="529"/>
    <tableColumn id="11" name="Colonne8" dataDxfId="528"/>
    <tableColumn id="12" name="Colonne9" dataDxfId="527"/>
    <tableColumn id="13" name="Colonne10" dataDxfId="526"/>
    <tableColumn id="14" name="Colonne11" dataDxfId="525"/>
    <tableColumn id="15" name="Colonne12" dataDxfId="524"/>
    <tableColumn id="16" name="Colonne13" dataDxfId="523"/>
    <tableColumn id="17" name="Colonne14" dataDxfId="522"/>
    <tableColumn id="18" name="Colonne15" dataDxfId="521"/>
    <tableColumn id="19" name="Colonne16" dataDxfId="520"/>
    <tableColumn id="20" name="Colonne17" dataDxfId="519"/>
    <tableColumn id="21" name="Colonne18" dataDxfId="518"/>
    <tableColumn id="22" name="Colonne19" dataDxfId="517"/>
    <tableColumn id="23" name="Colonne20" dataDxfId="516"/>
    <tableColumn id="24" name="Colonne21" dataDxfId="515"/>
    <tableColumn id="25" name="Colonne22" dataDxfId="514"/>
    <tableColumn id="26" name="Colonne23" dataDxfId="513"/>
    <tableColumn id="27" name="Colonne24" dataDxfId="512"/>
    <tableColumn id="28" name="Colonne25" dataDxfId="511"/>
    <tableColumn id="29" name="Colonne26" dataDxfId="510"/>
    <tableColumn id="30" name="Colonne27" dataDxfId="509"/>
    <tableColumn id="31" name="Colonne28" dataDxfId="508"/>
    <tableColumn id="32" name="Colonne29" dataDxfId="507"/>
    <tableColumn id="33" name="Colonne30" dataDxfId="506"/>
    <tableColumn id="34" name="Colonne31" dataDxfId="505"/>
    <tableColumn id="35" name="Colonne32" dataDxfId="504"/>
    <tableColumn id="36" name="Colonne33" dataDxfId="503"/>
    <tableColumn id="37" name="Colonne34" dataDxfId="502"/>
    <tableColumn id="38" name="Colonne35" dataDxfId="501"/>
    <tableColumn id="39" name="Colonne36" dataDxfId="500"/>
    <tableColumn id="40" name="Colonne37" dataDxfId="499"/>
    <tableColumn id="41" name="Colonne38" dataDxfId="498"/>
    <tableColumn id="42" name="Colonne39" dataDxfId="497"/>
    <tableColumn id="49" name="Colonne40" dataDxfId="496"/>
    <tableColumn id="50" name="Colonne41" dataDxfId="495"/>
    <tableColumn id="51" name="Colonne42" dataDxfId="494"/>
    <tableColumn id="52" name="Colonne43" dataDxfId="493"/>
    <tableColumn id="53" name="Colonne44" dataDxfId="492"/>
    <tableColumn id="54" name="Colonne45" dataDxfId="491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2" name="FEVRIER" displayName="FEVRIER" ref="A8:AP12" totalsRowShown="0" headerRowDxfId="580" tableBorderDxfId="579">
  <tableColumns count="42">
    <tableColumn id="1" name="SERVICE" dataDxfId="578"/>
    <tableColumn id="2" name="SALARIES" dataDxfId="577"/>
    <tableColumn id="3" name="DONNEES" dataDxfId="576"/>
    <tableColumn id="4" name="Colonne1"/>
    <tableColumn id="5" name="Colonne2" dataDxfId="575"/>
    <tableColumn id="6" name="Colonne3" dataDxfId="574"/>
    <tableColumn id="7" name="Colonne4" dataDxfId="573"/>
    <tableColumn id="8" name="Colonne5"/>
    <tableColumn id="9" name="Colonne6" dataDxfId="572"/>
    <tableColumn id="10" name="Colonne7" dataDxfId="571"/>
    <tableColumn id="11" name="Colonne8" dataDxfId="570"/>
    <tableColumn id="12" name="Colonne9" dataDxfId="569"/>
    <tableColumn id="13" name="Colonne10" dataDxfId="568"/>
    <tableColumn id="14" name="Colonne11" dataDxfId="567"/>
    <tableColumn id="15" name="Colonne12" dataDxfId="566"/>
    <tableColumn id="16" name="Colonne13" dataDxfId="565"/>
    <tableColumn id="17" name="Colonne14" dataDxfId="564"/>
    <tableColumn id="18" name="Colonne15" dataDxfId="563"/>
    <tableColumn id="19" name="Colonne16" dataDxfId="562"/>
    <tableColumn id="20" name="Colonne17" dataDxfId="561"/>
    <tableColumn id="21" name="Colonne18" dataDxfId="560"/>
    <tableColumn id="22" name="Colonne19" dataDxfId="559"/>
    <tableColumn id="23" name="Colonne20" dataDxfId="558"/>
    <tableColumn id="24" name="Colonne21" dataDxfId="557"/>
    <tableColumn id="25" name="Colonne22" dataDxfId="556"/>
    <tableColumn id="26" name="Colonne23" dataDxfId="555"/>
    <tableColumn id="27" name="Colonne24" dataDxfId="554"/>
    <tableColumn id="28" name="Colonne25" dataDxfId="553"/>
    <tableColumn id="29" name="Colonne26" dataDxfId="552"/>
    <tableColumn id="30" name="Colonne27" dataDxfId="551"/>
    <tableColumn id="31" name="Colonne28" dataDxfId="550"/>
    <tableColumn id="32" name="Colonne29" dataDxfId="549"/>
    <tableColumn id="33" name="Colonne30" dataDxfId="548"/>
    <tableColumn id="34" name="Colonne31" dataDxfId="547"/>
    <tableColumn id="35" name="Colonne32" dataDxfId="546"/>
    <tableColumn id="36" name="Colonne33" dataDxfId="545"/>
    <tableColumn id="37" name="Colonne34" dataDxfId="544"/>
    <tableColumn id="38" name="Colonne35" dataDxfId="543"/>
    <tableColumn id="39" name="Colonne36" dataDxfId="542"/>
    <tableColumn id="40" name="Colonne37" dataDxfId="541"/>
    <tableColumn id="41" name="Colonne38" dataDxfId="540"/>
    <tableColumn id="42" name="Colonne39" dataDxfId="539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4" name="MARS" displayName="MARS" ref="A8:AR12" totalsRowShown="0" headerRowDxfId="490" tableBorderDxfId="489">
  <tableColumns count="44">
    <tableColumn id="1" name="SERVICE" dataDxfId="488"/>
    <tableColumn id="2" name="SALARIES" dataDxfId="487"/>
    <tableColumn id="3" name="DONNEES" dataDxfId="486"/>
    <tableColumn id="4" name="Colonne1"/>
    <tableColumn id="5" name="Colonne2" dataDxfId="485"/>
    <tableColumn id="6" name="Colonne3" dataDxfId="484"/>
    <tableColumn id="7" name="Colonne4" dataDxfId="483"/>
    <tableColumn id="8" name="Colonne5"/>
    <tableColumn id="9" name="Colonne6" dataDxfId="482"/>
    <tableColumn id="10" name="Colonne7" dataDxfId="481"/>
    <tableColumn id="11" name="Colonne8" dataDxfId="480"/>
    <tableColumn id="12" name="Colonne9" dataDxfId="479"/>
    <tableColumn id="13" name="Colonne10" dataDxfId="478"/>
    <tableColumn id="14" name="Colonne11" dataDxfId="477"/>
    <tableColumn id="15" name="Colonne12" dataDxfId="476"/>
    <tableColumn id="16" name="Colonne13" dataDxfId="475"/>
    <tableColumn id="17" name="Colonne14" dataDxfId="474"/>
    <tableColumn id="18" name="Colonne15" dataDxfId="473"/>
    <tableColumn id="19" name="Colonne16" dataDxfId="472"/>
    <tableColumn id="20" name="Colonne17" dataDxfId="471"/>
    <tableColumn id="21" name="Colonne18" dataDxfId="470"/>
    <tableColumn id="22" name="Colonne19" dataDxfId="469"/>
    <tableColumn id="23" name="Colonne20" dataDxfId="468"/>
    <tableColumn id="24" name="Colonne21" dataDxfId="467"/>
    <tableColumn id="25" name="Colonne22" dataDxfId="466"/>
    <tableColumn id="26" name="Colonne23" dataDxfId="465"/>
    <tableColumn id="27" name="Colonne24" dataDxfId="464"/>
    <tableColumn id="28" name="Colonne25" dataDxfId="463"/>
    <tableColumn id="29" name="Colonne26" dataDxfId="462"/>
    <tableColumn id="30" name="Colonne27" dataDxfId="461"/>
    <tableColumn id="31" name="Colonne28" dataDxfId="460"/>
    <tableColumn id="32" name="Colonne29" dataDxfId="459"/>
    <tableColumn id="33" name="Colonne30" dataDxfId="458"/>
    <tableColumn id="34" name="Colonne31" dataDxfId="457"/>
    <tableColumn id="35" name="Colonne32" dataDxfId="456"/>
    <tableColumn id="36" name="Colonne33" dataDxfId="455"/>
    <tableColumn id="37" name="Colonne34" dataDxfId="454"/>
    <tableColumn id="38" name="Colonne35" dataDxfId="453"/>
    <tableColumn id="39" name="Colonne36" dataDxfId="452"/>
    <tableColumn id="40" name="Colonne37" dataDxfId="451"/>
    <tableColumn id="41" name="Colonne38" dataDxfId="450"/>
    <tableColumn id="42" name="Colonne39" dataDxfId="449"/>
    <tableColumn id="49" name="Colonne40" dataDxfId="448"/>
    <tableColumn id="50" name="Colonne41" dataDxfId="447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5" name="MARS6" displayName="MARS6" ref="A8:AM12" totalsRowShown="0" headerRowDxfId="446" tableBorderDxfId="445">
  <tableColumns count="39">
    <tableColumn id="1" name="SERVICE" dataDxfId="444"/>
    <tableColumn id="2" name="SALARIES" dataDxfId="443"/>
    <tableColumn id="3" name="DONNEES" dataDxfId="442"/>
    <tableColumn id="4" name="Colonne1"/>
    <tableColumn id="5" name="Colonne2" dataDxfId="441"/>
    <tableColumn id="6" name="Colonne3" dataDxfId="440"/>
    <tableColumn id="7" name="Colonne4" dataDxfId="439"/>
    <tableColumn id="8" name="Colonne5"/>
    <tableColumn id="9" name="Colonne6" dataDxfId="438"/>
    <tableColumn id="10" name="Colonne7" dataDxfId="437"/>
    <tableColumn id="11" name="Colonne8" dataDxfId="436"/>
    <tableColumn id="12" name="Colonne9" dataDxfId="435"/>
    <tableColumn id="13" name="Colonne10" dataDxfId="434"/>
    <tableColumn id="14" name="Colonne11" dataDxfId="433"/>
    <tableColumn id="15" name="Colonne12" dataDxfId="432"/>
    <tableColumn id="16" name="Colonne13" dataDxfId="431"/>
    <tableColumn id="17" name="Colonne14" dataDxfId="430"/>
    <tableColumn id="18" name="Colonne15" dataDxfId="429"/>
    <tableColumn id="19" name="Colonne16" dataDxfId="428"/>
    <tableColumn id="20" name="Colonne17" dataDxfId="427"/>
    <tableColumn id="21" name="Colonne18" dataDxfId="426"/>
    <tableColumn id="22" name="Colonne19" dataDxfId="425"/>
    <tableColumn id="23" name="Colonne20" dataDxfId="424"/>
    <tableColumn id="24" name="Colonne21" dataDxfId="423"/>
    <tableColumn id="25" name="Colonne22" dataDxfId="422"/>
    <tableColumn id="26" name="Colonne23" dataDxfId="421"/>
    <tableColumn id="27" name="Colonne24" dataDxfId="420"/>
    <tableColumn id="28" name="Colonne25" dataDxfId="419"/>
    <tableColumn id="29" name="Colonne26" dataDxfId="418"/>
    <tableColumn id="30" name="Colonne27" dataDxfId="417"/>
    <tableColumn id="31" name="Colonne28" dataDxfId="416"/>
    <tableColumn id="32" name="Colonne29" dataDxfId="415"/>
    <tableColumn id="33" name="Colonne30" dataDxfId="414"/>
    <tableColumn id="34" name="Colonne31" dataDxfId="413"/>
    <tableColumn id="35" name="Colonne32" dataDxfId="412"/>
    <tableColumn id="36" name="Colonne33" dataDxfId="411"/>
    <tableColumn id="37" name="Colonne34" dataDxfId="410"/>
    <tableColumn id="38" name="Colonne35" dataDxfId="409"/>
    <tableColumn id="39" name="Colonne36" dataDxfId="408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6" name="MAI" displayName="MAI" ref="A8:AP12" totalsRowShown="0" headerRowDxfId="407" tableBorderDxfId="406">
  <tableColumns count="42">
    <tableColumn id="1" name="SERVICE" dataDxfId="405"/>
    <tableColumn id="2" name="SALARIES" dataDxfId="404"/>
    <tableColumn id="3" name="DONNEES" dataDxfId="403"/>
    <tableColumn id="4" name="Colonne1"/>
    <tableColumn id="5" name="Colonne2" dataDxfId="402"/>
    <tableColumn id="6" name="Colonne3" dataDxfId="401"/>
    <tableColumn id="7" name="Colonne4" dataDxfId="400"/>
    <tableColumn id="8" name="Colonne5"/>
    <tableColumn id="9" name="Colonne6" dataDxfId="399"/>
    <tableColumn id="10" name="Colonne7" dataDxfId="398"/>
    <tableColumn id="11" name="Colonne8" dataDxfId="397"/>
    <tableColumn id="12" name="Colonne9" dataDxfId="396"/>
    <tableColumn id="13" name="Colonne10" dataDxfId="395"/>
    <tableColumn id="14" name="Colonne11" dataDxfId="394"/>
    <tableColumn id="15" name="Colonne12" dataDxfId="393"/>
    <tableColumn id="16" name="Colonne13" dataDxfId="392"/>
    <tableColumn id="17" name="Colonne14" dataDxfId="391"/>
    <tableColumn id="18" name="Colonne15" dataDxfId="390"/>
    <tableColumn id="19" name="Colonne16" dataDxfId="389"/>
    <tableColumn id="20" name="Colonne17" dataDxfId="388"/>
    <tableColumn id="21" name="Colonne18" dataDxfId="387"/>
    <tableColumn id="22" name="Colonne19" dataDxfId="386"/>
    <tableColumn id="23" name="Colonne20" dataDxfId="385"/>
    <tableColumn id="24" name="Colonne21" dataDxfId="384"/>
    <tableColumn id="25" name="Colonne22" dataDxfId="383"/>
    <tableColumn id="26" name="Colonne23" dataDxfId="382"/>
    <tableColumn id="27" name="Colonne24" dataDxfId="381"/>
    <tableColumn id="28" name="Colonne25" dataDxfId="380"/>
    <tableColumn id="29" name="Colonne26" dataDxfId="379"/>
    <tableColumn id="30" name="Colonne27" dataDxfId="378"/>
    <tableColumn id="31" name="Colonne28" dataDxfId="377"/>
    <tableColumn id="32" name="Colonne29" dataDxfId="376"/>
    <tableColumn id="33" name="Colonne30" dataDxfId="375"/>
    <tableColumn id="34" name="Colonne31" dataDxfId="374"/>
    <tableColumn id="35" name="Colonne32" dataDxfId="373"/>
    <tableColumn id="36" name="Colonne33" dataDxfId="372"/>
    <tableColumn id="37" name="Colonne34" dataDxfId="371"/>
    <tableColumn id="38" name="Colonne35" dataDxfId="370"/>
    <tableColumn id="39" name="Colonne36" dataDxfId="369"/>
    <tableColumn id="40" name="Colonne37" dataDxfId="368"/>
    <tableColumn id="41" name="Colonne38" dataDxfId="367"/>
    <tableColumn id="42" name="Colonne39" dataDxfId="366"/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id="7" name="JUIN" displayName="JUIN" ref="A8:AR12" totalsRowShown="0" headerRowDxfId="365" tableBorderDxfId="364">
  <tableColumns count="44">
    <tableColumn id="1" name="SERVICE" dataDxfId="363"/>
    <tableColumn id="2" name="SALARIES" dataDxfId="362"/>
    <tableColumn id="3" name="DONNEES" dataDxfId="361"/>
    <tableColumn id="4" name="Colonne1"/>
    <tableColumn id="5" name="Colonne2" dataDxfId="360"/>
    <tableColumn id="6" name="Colonne3" dataDxfId="359"/>
    <tableColumn id="7" name="Colonne4" dataDxfId="358"/>
    <tableColumn id="8" name="Colonne5"/>
    <tableColumn id="9" name="Colonne6" dataDxfId="357"/>
    <tableColumn id="10" name="Colonne7" dataDxfId="356"/>
    <tableColumn id="11" name="Colonne8" dataDxfId="355"/>
    <tableColumn id="12" name="Colonne9" dataDxfId="354"/>
    <tableColumn id="13" name="Colonne10" dataDxfId="353"/>
    <tableColumn id="14" name="Colonne11" dataDxfId="352"/>
    <tableColumn id="15" name="Colonne12" dataDxfId="351"/>
    <tableColumn id="16" name="Colonne13" dataDxfId="350"/>
    <tableColumn id="17" name="Colonne14" dataDxfId="349"/>
    <tableColumn id="18" name="Colonne15" dataDxfId="348"/>
    <tableColumn id="19" name="Colonne16" dataDxfId="347"/>
    <tableColumn id="20" name="Colonne17" dataDxfId="346"/>
    <tableColumn id="21" name="Colonne18" dataDxfId="345"/>
    <tableColumn id="22" name="Colonne19" dataDxfId="344"/>
    <tableColumn id="23" name="Colonne20" dataDxfId="343"/>
    <tableColumn id="24" name="Colonne21" dataDxfId="342"/>
    <tableColumn id="25" name="Colonne22" dataDxfId="341"/>
    <tableColumn id="26" name="Colonne23" dataDxfId="340"/>
    <tableColumn id="27" name="Colonne24" dataDxfId="339"/>
    <tableColumn id="28" name="Colonne25" dataDxfId="338"/>
    <tableColumn id="29" name="Colonne26" dataDxfId="337"/>
    <tableColumn id="30" name="Colonne27" dataDxfId="336"/>
    <tableColumn id="31" name="Colonne28" dataDxfId="335"/>
    <tableColumn id="32" name="Colonne29" dataDxfId="334"/>
    <tableColumn id="33" name="Colonne30" dataDxfId="333"/>
    <tableColumn id="34" name="Colonne31" dataDxfId="332"/>
    <tableColumn id="35" name="Colonne32" dataDxfId="331"/>
    <tableColumn id="36" name="Colonne33" dataDxfId="330"/>
    <tableColumn id="37" name="Colonne34" dataDxfId="329"/>
    <tableColumn id="38" name="Colonne35" dataDxfId="328"/>
    <tableColumn id="39" name="Colonne36" dataDxfId="327"/>
    <tableColumn id="40" name="Colonne37" dataDxfId="326"/>
    <tableColumn id="41" name="Colonne38" dataDxfId="325"/>
    <tableColumn id="42" name="Colonne39" dataDxfId="324"/>
    <tableColumn id="49" name="Colonne40" dataDxfId="323"/>
    <tableColumn id="50" name="Colonne41" dataDxfId="322"/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id="8" name="JUILLET" displayName="JUILLET" ref="A8:AN12" totalsRowShown="0" headerRowDxfId="321" tableBorderDxfId="320">
  <tableColumns count="40">
    <tableColumn id="1" name="SERVICE" dataDxfId="319"/>
    <tableColumn id="2" name="SALARIES" dataDxfId="318"/>
    <tableColumn id="3" name="DONNEES" dataDxfId="317"/>
    <tableColumn id="4" name="Colonne1"/>
    <tableColumn id="5" name="Colonne2" dataDxfId="316"/>
    <tableColumn id="6" name="Colonne3" dataDxfId="315"/>
    <tableColumn id="7" name="Colonne4" dataDxfId="314"/>
    <tableColumn id="8" name="Colonne5"/>
    <tableColumn id="9" name="Colonne6" dataDxfId="313"/>
    <tableColumn id="10" name="Colonne7" dataDxfId="312"/>
    <tableColumn id="11" name="Colonne8" dataDxfId="311"/>
    <tableColumn id="12" name="Colonne9" dataDxfId="310"/>
    <tableColumn id="13" name="Colonne10" dataDxfId="309"/>
    <tableColumn id="14" name="Colonne11" dataDxfId="308"/>
    <tableColumn id="15" name="Colonne12" dataDxfId="307"/>
    <tableColumn id="16" name="Colonne13" dataDxfId="306"/>
    <tableColumn id="17" name="Colonne14" dataDxfId="305"/>
    <tableColumn id="18" name="Colonne15" dataDxfId="304"/>
    <tableColumn id="19" name="Colonne16" dataDxfId="303"/>
    <tableColumn id="20" name="Colonne17" dataDxfId="302"/>
    <tableColumn id="21" name="Colonne18" dataDxfId="301"/>
    <tableColumn id="22" name="Colonne19" dataDxfId="300"/>
    <tableColumn id="23" name="Colonne20" dataDxfId="299"/>
    <tableColumn id="24" name="Colonne21" dataDxfId="298"/>
    <tableColumn id="25" name="Colonne22" dataDxfId="297"/>
    <tableColumn id="26" name="Colonne23" dataDxfId="296"/>
    <tableColumn id="27" name="Colonne24" dataDxfId="295"/>
    <tableColumn id="28" name="Colonne25" dataDxfId="294"/>
    <tableColumn id="29" name="Colonne26" dataDxfId="293"/>
    <tableColumn id="30" name="Colonne27" dataDxfId="292"/>
    <tableColumn id="31" name="Colonne28" dataDxfId="291"/>
    <tableColumn id="32" name="Colonne29" dataDxfId="290"/>
    <tableColumn id="33" name="Colonne30" dataDxfId="289"/>
    <tableColumn id="34" name="Colonne31" dataDxfId="288"/>
    <tableColumn id="35" name="Colonne32" dataDxfId="287"/>
    <tableColumn id="36" name="Colonne33" dataDxfId="286"/>
    <tableColumn id="37" name="Colonne34" dataDxfId="285"/>
    <tableColumn id="38" name="Colonne35" dataDxfId="284"/>
    <tableColumn id="39" name="Colonne36" dataDxfId="283"/>
    <tableColumn id="40" name="Colonne37" dataDxfId="282"/>
  </tableColumns>
  <tableStyleInfo name="Style de tableau 1" showFirstColumn="0" showLastColumn="0" showRowStripes="1" showColumnStripes="0"/>
</table>
</file>

<file path=xl/tables/table9.xml><?xml version="1.0" encoding="utf-8"?>
<table xmlns="http://schemas.openxmlformats.org/spreadsheetml/2006/main" id="9" name="AOUT" displayName="AOUT" ref="A8:AQ12" totalsRowShown="0" headerRowDxfId="281" tableBorderDxfId="280">
  <tableColumns count="43">
    <tableColumn id="1" name="SERVICE" dataDxfId="279"/>
    <tableColumn id="2" name="SALARIES" dataDxfId="278"/>
    <tableColumn id="3" name="DONNEES" dataDxfId="277"/>
    <tableColumn id="4" name="Colonne1"/>
    <tableColumn id="5" name="Colonne2" dataDxfId="276"/>
    <tableColumn id="6" name="Colonne3" dataDxfId="275"/>
    <tableColumn id="7" name="Colonne4" dataDxfId="274"/>
    <tableColumn id="8" name="Colonne5"/>
    <tableColumn id="9" name="Colonne6" dataDxfId="273"/>
    <tableColumn id="10" name="Colonne7" dataDxfId="272"/>
    <tableColumn id="11" name="Colonne8" dataDxfId="271"/>
    <tableColumn id="12" name="Colonne9" dataDxfId="270"/>
    <tableColumn id="13" name="Colonne10" dataDxfId="269"/>
    <tableColumn id="14" name="Colonne11" dataDxfId="268"/>
    <tableColumn id="15" name="Colonne12" dataDxfId="267"/>
    <tableColumn id="16" name="Colonne13" dataDxfId="266"/>
    <tableColumn id="17" name="Colonne14" dataDxfId="265"/>
    <tableColumn id="18" name="Colonne15" dataDxfId="264"/>
    <tableColumn id="19" name="Colonne16" dataDxfId="263"/>
    <tableColumn id="20" name="Colonne17" dataDxfId="262"/>
    <tableColumn id="21" name="Colonne18" dataDxfId="261"/>
    <tableColumn id="22" name="Colonne19" dataDxfId="260"/>
    <tableColumn id="23" name="Colonne20" dataDxfId="259"/>
    <tableColumn id="24" name="Colonne21" dataDxfId="258"/>
    <tableColumn id="25" name="Colonne22" dataDxfId="257"/>
    <tableColumn id="26" name="Colonne23" dataDxfId="256"/>
    <tableColumn id="27" name="Colonne24" dataDxfId="255"/>
    <tableColumn id="28" name="Colonne25" dataDxfId="254"/>
    <tableColumn id="29" name="Colonne26" dataDxfId="253"/>
    <tableColumn id="30" name="Colonne27" dataDxfId="252"/>
    <tableColumn id="31" name="Colonne28" dataDxfId="251"/>
    <tableColumn id="32" name="Colonne29" dataDxfId="250"/>
    <tableColumn id="33" name="Colonne30" dataDxfId="249"/>
    <tableColumn id="34" name="Colonne31" dataDxfId="248"/>
    <tableColumn id="35" name="Colonne32" dataDxfId="247"/>
    <tableColumn id="36" name="Colonne33" dataDxfId="246"/>
    <tableColumn id="37" name="Colonne34" dataDxfId="245"/>
    <tableColumn id="38" name="Colonne35" dataDxfId="244"/>
    <tableColumn id="39" name="Colonne36" dataDxfId="243"/>
    <tableColumn id="40" name="Colonne37" dataDxfId="242"/>
    <tableColumn id="41" name="Colonne38" dataDxfId="241"/>
    <tableColumn id="42" name="Colonne39" dataDxfId="240"/>
    <tableColumn id="49" name="Colonne40" dataDxfId="239"/>
  </tableColumns>
  <tableStyleInfo name="Style de tableau 1" showFirstColumn="0" showLastColumn="0" showRowStripes="1" showColumnStripes="0"/>
</table>
</file>

<file path=xl/tables/table10.xml><?xml version="1.0" encoding="utf-8"?>
<table xmlns="http://schemas.openxmlformats.org/spreadsheetml/2006/main" id="10" name="SEPTEMBRE" displayName="SEPTEMBRE" ref="A8:AL12" totalsRowShown="0" headerRowDxfId="238" tableBorderDxfId="237">
  <tableColumns count="38">
    <tableColumn id="1" name="SERVICE" dataDxfId="236"/>
    <tableColumn id="2" name="SALARIES" dataDxfId="235"/>
    <tableColumn id="3" name="DONNEES" dataDxfId="234"/>
    <tableColumn id="4" name="Colonne1"/>
    <tableColumn id="5" name="Colonne2" dataDxfId="233"/>
    <tableColumn id="6" name="Colonne3" dataDxfId="232"/>
    <tableColumn id="7" name="Colonne4" dataDxfId="231"/>
    <tableColumn id="8" name="Colonne5"/>
    <tableColumn id="9" name="Colonne6" dataDxfId="230"/>
    <tableColumn id="10" name="Colonne7" dataDxfId="229"/>
    <tableColumn id="11" name="Colonne8" dataDxfId="228"/>
    <tableColumn id="12" name="Colonne9" dataDxfId="227"/>
    <tableColumn id="13" name="Colonne10" dataDxfId="226"/>
    <tableColumn id="14" name="Colonne11" dataDxfId="225"/>
    <tableColumn id="15" name="Colonne12" dataDxfId="224"/>
    <tableColumn id="16" name="Colonne13" dataDxfId="223"/>
    <tableColumn id="17" name="Colonne14" dataDxfId="222"/>
    <tableColumn id="18" name="Colonne15" dataDxfId="221"/>
    <tableColumn id="19" name="Colonne16" dataDxfId="220"/>
    <tableColumn id="20" name="Colonne17" dataDxfId="219"/>
    <tableColumn id="21" name="Colonne18" dataDxfId="218"/>
    <tableColumn id="22" name="Colonne19" dataDxfId="217"/>
    <tableColumn id="23" name="Colonne20" dataDxfId="216"/>
    <tableColumn id="24" name="Colonne21" dataDxfId="215"/>
    <tableColumn id="25" name="Colonne22" dataDxfId="214"/>
    <tableColumn id="26" name="Colonne23" dataDxfId="213"/>
    <tableColumn id="27" name="Colonne24" dataDxfId="212"/>
    <tableColumn id="28" name="Colonne25" dataDxfId="211"/>
    <tableColumn id="29" name="Colonne26" dataDxfId="210"/>
    <tableColumn id="30" name="Colonne27" dataDxfId="209"/>
    <tableColumn id="31" name="Colonne28" dataDxfId="208"/>
    <tableColumn id="32" name="Colonne29" dataDxfId="207"/>
    <tableColumn id="33" name="Colonne30" dataDxfId="206"/>
    <tableColumn id="34" name="Colonne31" dataDxfId="205"/>
    <tableColumn id="35" name="Colonne32" dataDxfId="204"/>
    <tableColumn id="36" name="Colonne33" dataDxfId="203"/>
    <tableColumn id="37" name="Colonne34" dataDxfId="202"/>
    <tableColumn id="38" name="Colonne35" dataDxfId="201"/>
  </tableColumns>
  <tableStyleInfo name="Style de tableau 1" showFirstColumn="0" showLastColumn="0" showRowStripes="1" showColumnStripes="0"/>
</table>
</file>

<file path=xl/tables/table11.xml><?xml version="1.0" encoding="utf-8"?>
<table xmlns="http://schemas.openxmlformats.org/spreadsheetml/2006/main" id="11" name="OCTOBRE" displayName="OCTOBRE" ref="A8:AO12" totalsRowShown="0" headerRowDxfId="200" tableBorderDxfId="199">
  <tableColumns count="41">
    <tableColumn id="1" name="SERVICE" dataDxfId="198"/>
    <tableColumn id="2" name="SALARIES" dataDxfId="197"/>
    <tableColumn id="3" name="DONNEES" dataDxfId="196"/>
    <tableColumn id="4" name="Colonne1"/>
    <tableColumn id="5" name="Colonne2" dataDxfId="195"/>
    <tableColumn id="6" name="Colonne3" dataDxfId="194"/>
    <tableColumn id="7" name="Colonne4" dataDxfId="193"/>
    <tableColumn id="8" name="Colonne5"/>
    <tableColumn id="9" name="Colonne6" dataDxfId="192"/>
    <tableColumn id="10" name="Colonne7" dataDxfId="191"/>
    <tableColumn id="11" name="Colonne8" dataDxfId="190"/>
    <tableColumn id="12" name="Colonne9" dataDxfId="189"/>
    <tableColumn id="13" name="Colonne10" dataDxfId="188"/>
    <tableColumn id="14" name="Colonne11" dataDxfId="187"/>
    <tableColumn id="15" name="Colonne12" dataDxfId="186"/>
    <tableColumn id="16" name="Colonne13" dataDxfId="185"/>
    <tableColumn id="17" name="Colonne14" dataDxfId="184"/>
    <tableColumn id="18" name="Colonne15" dataDxfId="183"/>
    <tableColumn id="19" name="Colonne16" dataDxfId="182"/>
    <tableColumn id="20" name="Colonne17" dataDxfId="181"/>
    <tableColumn id="21" name="Colonne18" dataDxfId="180"/>
    <tableColumn id="22" name="Colonne19" dataDxfId="179"/>
    <tableColumn id="23" name="Colonne20" dataDxfId="178"/>
    <tableColumn id="24" name="Colonne21" dataDxfId="177"/>
    <tableColumn id="25" name="Colonne22" dataDxfId="176"/>
    <tableColumn id="26" name="Colonne23" dataDxfId="175"/>
    <tableColumn id="27" name="Colonne24" dataDxfId="174"/>
    <tableColumn id="28" name="Colonne25" dataDxfId="173"/>
    <tableColumn id="29" name="Colonne26" dataDxfId="172"/>
    <tableColumn id="30" name="Colonne27" dataDxfId="171"/>
    <tableColumn id="31" name="Colonne28" dataDxfId="170"/>
    <tableColumn id="32" name="Colonne29" dataDxfId="169"/>
    <tableColumn id="33" name="Colonne30" dataDxfId="168"/>
    <tableColumn id="34" name="Colonne31" dataDxfId="167"/>
    <tableColumn id="35" name="Colonne32" dataDxfId="166"/>
    <tableColumn id="36" name="Colonne33" dataDxfId="165"/>
    <tableColumn id="37" name="Colonne34" dataDxfId="164"/>
    <tableColumn id="38" name="Colonne35" dataDxfId="163"/>
    <tableColumn id="39" name="Colonne36" dataDxfId="162"/>
    <tableColumn id="40" name="Colonne37" dataDxfId="161"/>
    <tableColumn id="41" name="Colonne38" dataDxfId="160"/>
  </tableColumns>
  <tableStyleInfo name="Style de tableau 1" showFirstColumn="0" showLastColumn="0" showRowStripes="1" showColumnStripes="0"/>
</table>
</file>

<file path=xl/tables/table12.xml><?xml version="1.0" encoding="utf-8"?>
<table xmlns="http://schemas.openxmlformats.org/spreadsheetml/2006/main" id="12" name="NOVEMBRE" displayName="NOVEMBRE" ref="A8:AQ12" totalsRowShown="0" headerRowDxfId="159" tableBorderDxfId="158">
  <tableColumns count="43">
    <tableColumn id="1" name="SERVICE" dataDxfId="157"/>
    <tableColumn id="2" name="SALARIES" dataDxfId="156"/>
    <tableColumn id="3" name="DONNEES" dataDxfId="155"/>
    <tableColumn id="4" name="Colonne1"/>
    <tableColumn id="5" name="Colonne2" dataDxfId="154"/>
    <tableColumn id="6" name="Colonne3" dataDxfId="153"/>
    <tableColumn id="7" name="Colonne4" dataDxfId="152"/>
    <tableColumn id="8" name="Colonne5"/>
    <tableColumn id="9" name="Colonne6" dataDxfId="151"/>
    <tableColumn id="10" name="Colonne7" dataDxfId="150"/>
    <tableColumn id="11" name="Colonne8" dataDxfId="149"/>
    <tableColumn id="12" name="Colonne9" dataDxfId="148"/>
    <tableColumn id="13" name="Colonne10" dataDxfId="147"/>
    <tableColumn id="14" name="Colonne11" dataDxfId="146"/>
    <tableColumn id="15" name="Colonne12" dataDxfId="145"/>
    <tableColumn id="16" name="Colonne13" dataDxfId="144"/>
    <tableColumn id="17" name="Colonne14" dataDxfId="143"/>
    <tableColumn id="18" name="Colonne15" dataDxfId="142"/>
    <tableColumn id="19" name="Colonne16" dataDxfId="141"/>
    <tableColumn id="20" name="Colonne17" dataDxfId="140"/>
    <tableColumn id="21" name="Colonne18" dataDxfId="139"/>
    <tableColumn id="22" name="Colonne19" dataDxfId="138"/>
    <tableColumn id="23" name="Colonne20" dataDxfId="137"/>
    <tableColumn id="24" name="Colonne21" dataDxfId="136"/>
    <tableColumn id="25" name="Colonne22" dataDxfId="135"/>
    <tableColumn id="26" name="Colonne23" dataDxfId="134"/>
    <tableColumn id="27" name="Colonne24" dataDxfId="133"/>
    <tableColumn id="28" name="Colonne25" dataDxfId="132"/>
    <tableColumn id="29" name="Colonne26" dataDxfId="131"/>
    <tableColumn id="30" name="Colonne27" dataDxfId="130"/>
    <tableColumn id="31" name="Colonne28" dataDxfId="129"/>
    <tableColumn id="32" name="Colonne29" dataDxfId="128"/>
    <tableColumn id="33" name="Colonne30" dataDxfId="127"/>
    <tableColumn id="34" name="Colonne31" dataDxfId="126"/>
    <tableColumn id="35" name="Colonne32" dataDxfId="125"/>
    <tableColumn id="36" name="Colonne33" dataDxfId="124"/>
    <tableColumn id="37" name="Colonne34" dataDxfId="123"/>
    <tableColumn id="38" name="Colonne35" dataDxfId="122"/>
    <tableColumn id="39" name="Colonne36" dataDxfId="121"/>
    <tableColumn id="40" name="Colonne37" dataDxfId="120"/>
    <tableColumn id="41" name="Colonne38" dataDxfId="119"/>
    <tableColumn id="42" name="Colonne39" dataDxfId="118"/>
    <tableColumn id="49" name="Colonne40" dataDxfId="117"/>
  </tableColumns>
  <tableStyleInfo name="Style de tableau 1" showFirstColumn="0" showLastColumn="0" showRowStripes="1" showColumnStripes="0"/>
</table>
</file>

<file path=xl/tables/table13.xml><?xml version="1.0" encoding="utf-8"?>
<table xmlns="http://schemas.openxmlformats.org/spreadsheetml/2006/main" id="14" name="DECEMBRE" displayName="DECEMBRE" ref="A8:AT12" totalsRowShown="0" headerRowDxfId="116" tableBorderDxfId="115">
  <tableColumns count="46">
    <tableColumn id="1" name="SERVICE" dataDxfId="114"/>
    <tableColumn id="2" name="SALARIES" dataDxfId="113"/>
    <tableColumn id="3" name="DONNEES" dataDxfId="112"/>
    <tableColumn id="4" name="Colonne1"/>
    <tableColumn id="5" name="Colonne2" dataDxfId="111"/>
    <tableColumn id="6" name="Colonne3" dataDxfId="110"/>
    <tableColumn id="7" name="Colonne4" dataDxfId="109"/>
    <tableColumn id="8" name="Colonne5"/>
    <tableColumn id="9" name="Colonne6" dataDxfId="108"/>
    <tableColumn id="10" name="Colonne7" dataDxfId="107"/>
    <tableColumn id="11" name="Colonne8" dataDxfId="106"/>
    <tableColumn id="12" name="Colonne9" dataDxfId="105"/>
    <tableColumn id="13" name="Colonne10" dataDxfId="104"/>
    <tableColumn id="14" name="Colonne11" dataDxfId="103"/>
    <tableColumn id="15" name="Colonne12" dataDxfId="102"/>
    <tableColumn id="16" name="Colonne13" dataDxfId="101"/>
    <tableColumn id="17" name="Colonne14" dataDxfId="100"/>
    <tableColumn id="18" name="Colonne15" dataDxfId="99"/>
    <tableColumn id="19" name="Colonne16" dataDxfId="98"/>
    <tableColumn id="20" name="Colonne17" dataDxfId="97"/>
    <tableColumn id="21" name="Colonne18" dataDxfId="96"/>
    <tableColumn id="22" name="Colonne19" dataDxfId="95"/>
    <tableColumn id="23" name="Colonne20" dataDxfId="94"/>
    <tableColumn id="24" name="Colonne21" dataDxfId="93"/>
    <tableColumn id="25" name="Colonne22" dataDxfId="92"/>
    <tableColumn id="26" name="Colonne23" dataDxfId="91"/>
    <tableColumn id="27" name="Colonne24" dataDxfId="90"/>
    <tableColumn id="28" name="Colonne25" dataDxfId="89"/>
    <tableColumn id="29" name="Colonne26" dataDxfId="88"/>
    <tableColumn id="30" name="Colonne27" dataDxfId="87"/>
    <tableColumn id="31" name="Colonne28" dataDxfId="86"/>
    <tableColumn id="32" name="Colonne29" dataDxfId="85"/>
    <tableColumn id="33" name="Colonne30" dataDxfId="84"/>
    <tableColumn id="34" name="Colonne31" dataDxfId="83"/>
    <tableColumn id="35" name="Colonne32" dataDxfId="82"/>
    <tableColumn id="36" name="Colonne33" dataDxfId="81"/>
    <tableColumn id="37" name="Colonne34" dataDxfId="80"/>
    <tableColumn id="38" name="Colonne35" dataDxfId="79"/>
    <tableColumn id="39" name="Colonne36" dataDxfId="78"/>
    <tableColumn id="40" name="Colonne37" dataDxfId="77"/>
    <tableColumn id="41" name="Colonne38" dataDxfId="76"/>
    <tableColumn id="42" name="Colonne39" dataDxfId="75"/>
    <tableColumn id="49" name="Colonne40" dataDxfId="74"/>
    <tableColumn id="50" name="Colonne41" dataDxfId="73"/>
    <tableColumn id="51" name="Colonne42" dataDxfId="72"/>
    <tableColumn id="52" name="Colonne43" dataDxfId="71"/>
  </tableColumns>
  <tableStyleInfo name="Style de tableau 1" showFirstColumn="0" showLastColumn="0" showRowStripes="1" showColumnStripes="0"/>
</table>
</file>

<file path=xl/tables/table14.xml><?xml version="1.0" encoding="utf-8"?>
<table xmlns="http://schemas.openxmlformats.org/spreadsheetml/2006/main" id="19" name="SYNTHESE" displayName="SYNTHESE" ref="A6:Y11" totalsRowShown="0" dataDxfId="24" headerRowBorderDxfId="50" tableBorderDxfId="51" dataCellStyle="Normal 8">
  <autoFilter ref="A6:Y11"/>
  <tableColumns count="25">
    <tableColumn id="1" name="Colonne1" dataDxfId="49" dataCellStyle="Normal 8"/>
    <tableColumn id="2" name="Nom prénom" dataDxfId="48" dataCellStyle="Normal 8"/>
    <tableColumn id="3" name="Service" dataDxfId="47" dataCellStyle="Normal 8"/>
    <tableColumn id="4" name="Date entrée" dataDxfId="46" dataCellStyle="Normal 8"/>
    <tableColumn id="5" name="Date Sortie" dataDxfId="45" dataCellStyle="Normal 8"/>
    <tableColumn id="6" name="Acquis" dataDxfId="44" dataCellStyle="Normal 8"/>
    <tableColumn id="7" name="Travaillé" dataDxfId="43" dataCellStyle="Normal 8"/>
    <tableColumn id="8" name="Pris" dataDxfId="42" dataCellStyle="Normal 8"/>
    <tableColumn id="9" name="Restants" dataDxfId="41" dataCellStyle="Normal 8"/>
    <tableColumn id="10" name="Acquis2" dataDxfId="40" dataCellStyle="Normal 8"/>
    <tableColumn id="11" name="Travaillé3" dataDxfId="39" dataCellStyle="Normal 8"/>
    <tableColumn id="12" name="Pris4" dataDxfId="38" dataCellStyle="Normal 8"/>
    <tableColumn id="13" name="Restants5" dataDxfId="37" dataCellStyle="Normal 8"/>
    <tableColumn id="14" name="Acquis6" dataDxfId="36" dataCellStyle="Normal 8"/>
    <tableColumn id="15" name="Pris7" dataDxfId="35" dataCellStyle="Normal 8"/>
    <tableColumn id="16" name="Restants_x000a_au 31/05" dataDxfId="34" dataCellStyle="Normal 8"/>
    <tableColumn id="17" name="Pris8" dataDxfId="33" dataCellStyle="Normal 8"/>
    <tableColumn id="18" name="Nb de jours" dataDxfId="32" dataCellStyle="Normal 8"/>
    <tableColumn id="19" name="Maladie" dataDxfId="31" dataCellStyle="Normal 8"/>
    <tableColumn id="20" name="AT Travail" dataDxfId="30" dataCellStyle="Normal 8"/>
    <tableColumn id="21" name="AT trajet" dataDxfId="29" dataCellStyle="Normal 8"/>
    <tableColumn id="22" name="Mater / Pater" dataDxfId="28" dataCellStyle="Normal 8"/>
    <tableColumn id="23" name="Parental" dataDxfId="27" dataCellStyle="Normal 8"/>
    <tableColumn id="24" name="Autre absence" dataDxfId="26" dataCellStyle="Normal 8"/>
    <tableColumn id="25" name="Formation" dataDxfId="25" dataCellStyle="Normal 8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3" name="ACOMPTE" displayName="ACOMPTE" ref="A2:N4" totalsRowShown="0" headerRowDxfId="634" dataDxfId="632" headerRowBorderDxfId="633" tableBorderDxfId="631">
  <tableColumns count="14">
    <tableColumn id="1" name="SALARIES" dataDxfId="630"/>
    <tableColumn id="2" name="SERVICE" dataDxfId="629"/>
    <tableColumn id="3" name="JANVIER" dataDxfId="628"/>
    <tableColumn id="4" name="FEVRIER" dataDxfId="627"/>
    <tableColumn id="5" name="MARS" dataDxfId="626"/>
    <tableColumn id="6" name="AVRIL" dataDxfId="625"/>
    <tableColumn id="7" name="MAI" dataDxfId="624"/>
    <tableColumn id="8" name="JUIN" dataDxfId="623"/>
    <tableColumn id="9" name="JUILLET" dataDxfId="622"/>
    <tableColumn id="10" name="AOUT" dataDxfId="621"/>
    <tableColumn id="11" name="SEPTEMBRE" dataDxfId="620"/>
    <tableColumn id="12" name="OCTOBRE" dataDxfId="619"/>
    <tableColumn id="13" name="NOVEMBRE" dataDxfId="618"/>
    <tableColumn id="14" name="DECEMBRE" dataDxfId="617"/>
  </tableColumns>
  <tableStyleInfo name="TableStyleLight6" showFirstColumn="0" showLastColumn="0" showRowStripes="1" showColumnStripes="0"/>
</table>
</file>

<file path=xl/tables/table16.xml><?xml version="1.0" encoding="utf-8"?>
<table xmlns="http://schemas.openxmlformats.org/spreadsheetml/2006/main" id="15" name="ATD" displayName="ATD" ref="A2:N4" totalsRowShown="0" headerRowDxfId="616" dataDxfId="614" headerRowBorderDxfId="615" tableBorderDxfId="613">
  <tableColumns count="14">
    <tableColumn id="1" name="SALARIES" dataDxfId="612"/>
    <tableColumn id="2" name="SERVICE" dataDxfId="611"/>
    <tableColumn id="3" name="JANVIER" dataDxfId="610"/>
    <tableColumn id="4" name="FEVRIER" dataDxfId="609"/>
    <tableColumn id="5" name="MARS" dataDxfId="608"/>
    <tableColumn id="6" name="AVRIL" dataDxfId="607"/>
    <tableColumn id="7" name="MAI" dataDxfId="606"/>
    <tableColumn id="8" name="JUIN" dataDxfId="605"/>
    <tableColumn id="9" name="JUILLET" dataDxfId="604"/>
    <tableColumn id="10" name="AOUT" dataDxfId="603"/>
    <tableColumn id="11" name="SEPTEMBRE" dataDxfId="602"/>
    <tableColumn id="12" name="OCTOBRE" dataDxfId="601"/>
    <tableColumn id="13" name="NOVEMBRE" dataDxfId="600"/>
    <tableColumn id="14" name="DECEMBRE" dataDxfId="599"/>
  </tableColumns>
  <tableStyleInfo name="TableStyleLight6" showFirstColumn="0" showLastColumn="0" showRowStripes="1" showColumnStripes="0"/>
</table>
</file>

<file path=xl/tables/table17.xml><?xml version="1.0" encoding="utf-8"?>
<table xmlns="http://schemas.openxmlformats.org/spreadsheetml/2006/main" id="16" name="TENUE" displayName="TENUE" ref="A2:N4" totalsRowShown="0" headerRowDxfId="598" dataDxfId="596" headerRowBorderDxfId="597" tableBorderDxfId="595">
  <tableColumns count="14">
    <tableColumn id="1" name="SALARIES" dataDxfId="594"/>
    <tableColumn id="2" name="SERVICE" dataDxfId="593"/>
    <tableColumn id="3" name="JANVIER" dataDxfId="592"/>
    <tableColumn id="4" name="FEVRIER" dataDxfId="591"/>
    <tableColumn id="5" name="MARS" dataDxfId="590"/>
    <tableColumn id="6" name="AVRIL" dataDxfId="589"/>
    <tableColumn id="7" name="MAI" dataDxfId="588"/>
    <tableColumn id="8" name="JUIN" dataDxfId="587"/>
    <tableColumn id="9" name="JUILLET" dataDxfId="586"/>
    <tableColumn id="10" name="AOUT" dataDxfId="585"/>
    <tableColumn id="11" name="SEPTEMBRE" dataDxfId="584"/>
    <tableColumn id="12" name="OCTOBRE" dataDxfId="583"/>
    <tableColumn id="13" name="NOVEMBRE" dataDxfId="582"/>
    <tableColumn id="14" name="DECEMBRE" dataDxfId="581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4.xml"/><Relationship Id="rId5" Type="http://schemas.openxmlformats.org/officeDocument/2006/relationships/image" Target="../media/image1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5.xml"/><Relationship Id="rId5" Type="http://schemas.openxmlformats.org/officeDocument/2006/relationships/image" Target="../media/image1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6.xml"/><Relationship Id="rId5" Type="http://schemas.openxmlformats.org/officeDocument/2006/relationships/image" Target="../media/image1.emf"/><Relationship Id="rId4" Type="http://schemas.openxmlformats.org/officeDocument/2006/relationships/control" Target="../activeX/activeX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7.xml"/><Relationship Id="rId5" Type="http://schemas.openxmlformats.org/officeDocument/2006/relationships/image" Target="../media/image1.emf"/><Relationship Id="rId4" Type="http://schemas.openxmlformats.org/officeDocument/2006/relationships/control" Target="../activeX/activeX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8.xml"/><Relationship Id="rId5" Type="http://schemas.openxmlformats.org/officeDocument/2006/relationships/image" Target="../media/image1.emf"/><Relationship Id="rId4" Type="http://schemas.openxmlformats.org/officeDocument/2006/relationships/control" Target="../activeX/activeX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9.xml"/><Relationship Id="rId5" Type="http://schemas.openxmlformats.org/officeDocument/2006/relationships/image" Target="../media/image1.emf"/><Relationship Id="rId4" Type="http://schemas.openxmlformats.org/officeDocument/2006/relationships/control" Target="../activeX/activeX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10.xml"/><Relationship Id="rId5" Type="http://schemas.openxmlformats.org/officeDocument/2006/relationships/image" Target="../media/image1.emf"/><Relationship Id="rId4" Type="http://schemas.openxmlformats.org/officeDocument/2006/relationships/control" Target="../activeX/activeX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11.xml"/><Relationship Id="rId5" Type="http://schemas.openxmlformats.org/officeDocument/2006/relationships/image" Target="../media/image1.emf"/><Relationship Id="rId4" Type="http://schemas.openxmlformats.org/officeDocument/2006/relationships/control" Target="../activeX/activeX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12.xml"/><Relationship Id="rId5" Type="http://schemas.openxmlformats.org/officeDocument/2006/relationships/image" Target="../media/image1.emf"/><Relationship Id="rId4" Type="http://schemas.openxmlformats.org/officeDocument/2006/relationships/control" Target="../activeX/activeX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13.xml"/><Relationship Id="rId5" Type="http://schemas.openxmlformats.org/officeDocument/2006/relationships/image" Target="../media/image1.emf"/><Relationship Id="rId4" Type="http://schemas.openxmlformats.org/officeDocument/2006/relationships/control" Target="../activeX/activeX12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92"/>
  <sheetViews>
    <sheetView zoomScaleNormal="100" workbookViewId="0">
      <selection activeCell="H24" sqref="H24"/>
    </sheetView>
  </sheetViews>
  <sheetFormatPr baseColWidth="10" defaultRowHeight="15" customHeight="1" x14ac:dyDescent="0.25"/>
  <cols>
    <col min="1" max="1" width="12.5703125" style="174" customWidth="1"/>
    <col min="2" max="9" width="11.42578125" style="59"/>
    <col min="10" max="10" width="13.140625" style="59" bestFit="1" customWidth="1"/>
    <col min="11" max="11" width="9.85546875" style="59" bestFit="1" customWidth="1"/>
    <col min="12" max="12" width="12.85546875" style="59" bestFit="1" customWidth="1"/>
    <col min="13" max="16384" width="11.42578125" style="59"/>
  </cols>
  <sheetData>
    <row r="1" spans="1:16" ht="59.25" customHeight="1" x14ac:dyDescent="0.2">
      <c r="A1" s="173"/>
      <c r="C1" s="61">
        <v>1</v>
      </c>
      <c r="H1" s="62"/>
      <c r="J1" s="63"/>
      <c r="K1" s="63"/>
      <c r="L1" s="63"/>
      <c r="M1" s="63"/>
      <c r="N1" s="63"/>
    </row>
    <row r="2" spans="1:16" ht="15" customHeight="1" x14ac:dyDescent="0.25">
      <c r="C2" s="64"/>
      <c r="H2" s="62"/>
      <c r="N2" s="62"/>
      <c r="O2" s="62"/>
    </row>
    <row r="3" spans="1:16" s="60" customFormat="1" ht="15" customHeight="1" x14ac:dyDescent="0.25">
      <c r="A3" s="175"/>
      <c r="D3" s="65"/>
      <c r="E3" s="66"/>
      <c r="F3" s="67"/>
      <c r="G3" s="67"/>
      <c r="H3" s="68"/>
      <c r="I3" s="67"/>
      <c r="J3" s="67"/>
      <c r="K3" s="67"/>
      <c r="L3" s="67"/>
      <c r="M3" s="69"/>
      <c r="N3" s="69"/>
    </row>
    <row r="4" spans="1:16" ht="15" customHeight="1" x14ac:dyDescent="0.25">
      <c r="N4" s="62"/>
      <c r="O4" s="62"/>
    </row>
    <row r="5" spans="1:16" ht="15" customHeight="1" x14ac:dyDescent="0.25">
      <c r="P5" s="64"/>
    </row>
    <row r="6" spans="1:16" ht="15" customHeight="1" x14ac:dyDescent="0.25">
      <c r="P6" s="64"/>
    </row>
    <row r="7" spans="1:16" ht="15" customHeight="1" x14ac:dyDescent="0.25">
      <c r="P7" s="64"/>
    </row>
    <row r="8" spans="1:16" ht="15" customHeight="1" x14ac:dyDescent="0.25">
      <c r="L8" s="64"/>
      <c r="N8" s="64"/>
      <c r="O8" s="64"/>
    </row>
    <row r="9" spans="1:16" ht="15" customHeight="1" x14ac:dyDescent="0.25">
      <c r="N9" s="64"/>
    </row>
    <row r="12" spans="1:16" ht="15" customHeight="1" x14ac:dyDescent="0.25">
      <c r="L12" s="64"/>
      <c r="M12" s="64"/>
    </row>
    <row r="13" spans="1:16" ht="15" customHeight="1" x14ac:dyDescent="0.25">
      <c r="L13" s="64"/>
      <c r="M13" s="64"/>
    </row>
    <row r="46" spans="14:16" ht="15" customHeight="1" x14ac:dyDescent="0.25">
      <c r="N46" s="64"/>
      <c r="O46" s="64"/>
      <c r="P46" s="64"/>
    </row>
    <row r="50" spans="1:1" ht="15" customHeight="1" x14ac:dyDescent="0.2">
      <c r="A50" s="176">
        <v>2018</v>
      </c>
    </row>
    <row r="51" spans="1:1" ht="15" customHeight="1" x14ac:dyDescent="0.2">
      <c r="A51" s="176">
        <v>2019</v>
      </c>
    </row>
    <row r="52" spans="1:1" ht="15" customHeight="1" x14ac:dyDescent="0.2">
      <c r="A52" s="176">
        <v>2020</v>
      </c>
    </row>
    <row r="53" spans="1:1" ht="15" customHeight="1" x14ac:dyDescent="0.2">
      <c r="A53" s="176">
        <v>2021</v>
      </c>
    </row>
    <row r="54" spans="1:1" ht="15" customHeight="1" x14ac:dyDescent="0.2">
      <c r="A54" s="176">
        <v>2022</v>
      </c>
    </row>
    <row r="55" spans="1:1" ht="15" customHeight="1" x14ac:dyDescent="0.2">
      <c r="A55" s="176">
        <v>2023</v>
      </c>
    </row>
    <row r="56" spans="1:1" ht="15" customHeight="1" x14ac:dyDescent="0.2">
      <c r="A56" s="176">
        <v>2024</v>
      </c>
    </row>
    <row r="57" spans="1:1" ht="15" customHeight="1" x14ac:dyDescent="0.2">
      <c r="A57" s="176">
        <v>2025</v>
      </c>
    </row>
    <row r="58" spans="1:1" ht="15" customHeight="1" x14ac:dyDescent="0.2">
      <c r="A58" s="176">
        <v>2026</v>
      </c>
    </row>
    <row r="59" spans="1:1" ht="15" customHeight="1" x14ac:dyDescent="0.2">
      <c r="A59" s="176">
        <v>2027</v>
      </c>
    </row>
    <row r="60" spans="1:1" ht="15" customHeight="1" x14ac:dyDescent="0.2">
      <c r="A60" s="176">
        <v>2028</v>
      </c>
    </row>
    <row r="61" spans="1:1" ht="15" customHeight="1" x14ac:dyDescent="0.2">
      <c r="A61" s="176">
        <v>2029</v>
      </c>
    </row>
    <row r="62" spans="1:1" ht="15" customHeight="1" x14ac:dyDescent="0.2">
      <c r="A62" s="176">
        <v>2030</v>
      </c>
    </row>
    <row r="63" spans="1:1" ht="15" customHeight="1" x14ac:dyDescent="0.2">
      <c r="A63" s="176">
        <v>2031</v>
      </c>
    </row>
    <row r="64" spans="1:1" ht="15" customHeight="1" x14ac:dyDescent="0.2">
      <c r="A64" s="176">
        <v>2032</v>
      </c>
    </row>
    <row r="65" spans="1:1" ht="15" customHeight="1" x14ac:dyDescent="0.2">
      <c r="A65" s="176">
        <v>2033</v>
      </c>
    </row>
    <row r="66" spans="1:1" ht="15" customHeight="1" x14ac:dyDescent="0.2">
      <c r="A66" s="176">
        <v>2034</v>
      </c>
    </row>
    <row r="67" spans="1:1" ht="15" customHeight="1" x14ac:dyDescent="0.2">
      <c r="A67" s="176">
        <v>2035</v>
      </c>
    </row>
    <row r="68" spans="1:1" ht="15" customHeight="1" x14ac:dyDescent="0.2">
      <c r="A68" s="176">
        <v>2036</v>
      </c>
    </row>
    <row r="69" spans="1:1" ht="15" customHeight="1" x14ac:dyDescent="0.2">
      <c r="A69" s="176">
        <v>2037</v>
      </c>
    </row>
    <row r="70" spans="1:1" ht="15" customHeight="1" x14ac:dyDescent="0.2">
      <c r="A70" s="176">
        <v>2038</v>
      </c>
    </row>
    <row r="71" spans="1:1" ht="15" customHeight="1" x14ac:dyDescent="0.2">
      <c r="A71" s="176">
        <v>2039</v>
      </c>
    </row>
    <row r="72" spans="1:1" ht="15" customHeight="1" x14ac:dyDescent="0.2">
      <c r="A72" s="176">
        <v>2040</v>
      </c>
    </row>
    <row r="73" spans="1:1" ht="15" customHeight="1" x14ac:dyDescent="0.2">
      <c r="A73" s="176">
        <v>2041</v>
      </c>
    </row>
    <row r="74" spans="1:1" ht="15" customHeight="1" x14ac:dyDescent="0.2">
      <c r="A74" s="176">
        <v>2042</v>
      </c>
    </row>
    <row r="75" spans="1:1" ht="15" customHeight="1" x14ac:dyDescent="0.2">
      <c r="A75" s="176">
        <v>2043</v>
      </c>
    </row>
    <row r="76" spans="1:1" ht="15" customHeight="1" x14ac:dyDescent="0.2">
      <c r="A76" s="176">
        <v>2044</v>
      </c>
    </row>
    <row r="77" spans="1:1" ht="15" customHeight="1" x14ac:dyDescent="0.2">
      <c r="A77" s="176">
        <v>2045</v>
      </c>
    </row>
    <row r="78" spans="1:1" ht="15" customHeight="1" x14ac:dyDescent="0.2">
      <c r="A78" s="176">
        <v>2046</v>
      </c>
    </row>
    <row r="79" spans="1:1" ht="15" customHeight="1" x14ac:dyDescent="0.2">
      <c r="A79" s="176">
        <v>2047</v>
      </c>
    </row>
    <row r="80" spans="1:1" ht="15" customHeight="1" x14ac:dyDescent="0.2">
      <c r="A80" s="176">
        <v>2048</v>
      </c>
    </row>
    <row r="81" spans="1:1" ht="15" customHeight="1" x14ac:dyDescent="0.2">
      <c r="A81" s="176">
        <v>2049</v>
      </c>
    </row>
    <row r="82" spans="1:1" ht="15" customHeight="1" x14ac:dyDescent="0.2">
      <c r="A82" s="176">
        <v>2050</v>
      </c>
    </row>
    <row r="83" spans="1:1" ht="15" customHeight="1" x14ac:dyDescent="0.2">
      <c r="A83" s="176">
        <v>2051</v>
      </c>
    </row>
    <row r="84" spans="1:1" ht="15" customHeight="1" x14ac:dyDescent="0.2">
      <c r="A84" s="176">
        <v>2052</v>
      </c>
    </row>
    <row r="85" spans="1:1" ht="15" customHeight="1" x14ac:dyDescent="0.2">
      <c r="A85" s="176">
        <v>2053</v>
      </c>
    </row>
    <row r="86" spans="1:1" ht="15" customHeight="1" x14ac:dyDescent="0.2">
      <c r="A86" s="176">
        <v>2054</v>
      </c>
    </row>
    <row r="87" spans="1:1" ht="15" customHeight="1" x14ac:dyDescent="0.2">
      <c r="A87" s="176">
        <v>2055</v>
      </c>
    </row>
    <row r="88" spans="1:1" ht="15" customHeight="1" x14ac:dyDescent="0.2">
      <c r="A88" s="176">
        <v>2056</v>
      </c>
    </row>
    <row r="89" spans="1:1" ht="15" customHeight="1" x14ac:dyDescent="0.2">
      <c r="A89" s="176">
        <v>2057</v>
      </c>
    </row>
    <row r="90" spans="1:1" ht="15" customHeight="1" x14ac:dyDescent="0.2">
      <c r="A90" s="176">
        <v>2058</v>
      </c>
    </row>
    <row r="91" spans="1:1" ht="15" customHeight="1" x14ac:dyDescent="0.2">
      <c r="A91" s="176">
        <v>2059</v>
      </c>
    </row>
    <row r="92" spans="1:1" ht="15" customHeight="1" x14ac:dyDescent="0.2">
      <c r="A92" s="176">
        <v>2060</v>
      </c>
    </row>
  </sheetData>
  <phoneticPr fontId="0" type="noConversion"/>
  <hyperlinks>
    <hyperlink ref="O8"/>
    <hyperlink ref="P5"/>
  </hyperlinks>
  <pageMargins left="0.78740157499999996" right="0.78740157499999996" top="0.984251969" bottom="0.984251969" header="0.4921259845" footer="0.4921259845"/>
  <pageSetup paperSize="9" scale="41" orientation="portrait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Drop Down 3">
              <controlPr defaultSize="0" autoLine="0" autoPict="0">
                <anchor moveWithCells="1">
                  <from>
                    <xdr:col>0</xdr:col>
                    <xdr:colOff>9525</xdr:colOff>
                    <xdr:row>0</xdr:row>
                    <xdr:rowOff>0</xdr:rowOff>
                  </from>
                  <to>
                    <xdr:col>2</xdr:col>
                    <xdr:colOff>28575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workbookViewId="0">
      <selection activeCell="K23" sqref="K23"/>
    </sheetView>
  </sheetViews>
  <sheetFormatPr baseColWidth="10" defaultRowHeight="12.75" x14ac:dyDescent="0.2"/>
  <cols>
    <col min="1" max="1" width="28.7109375" customWidth="1"/>
    <col min="3" max="3" width="10.7109375" customWidth="1"/>
    <col min="4" max="5" width="11.42578125" style="250"/>
    <col min="6" max="6" width="16.5703125" customWidth="1"/>
    <col min="7" max="7" width="18.42578125" customWidth="1"/>
    <col min="8" max="8" width="18.85546875" customWidth="1"/>
    <col min="10" max="10" width="16.7109375" customWidth="1"/>
    <col min="12" max="12" width="20.42578125" customWidth="1"/>
    <col min="13" max="13" width="18.5703125" customWidth="1"/>
    <col min="14" max="14" width="13" customWidth="1"/>
    <col min="15" max="15" width="18.28515625" customWidth="1"/>
    <col min="16" max="17" width="13.5703125" customWidth="1"/>
    <col min="18" max="18" width="13.28515625" customWidth="1"/>
  </cols>
  <sheetData>
    <row r="1" spans="1:19" s="251" customFormat="1" ht="25.5" x14ac:dyDescent="0.2">
      <c r="A1" s="252" t="s">
        <v>1</v>
      </c>
      <c r="B1" s="252" t="s">
        <v>92</v>
      </c>
      <c r="C1" s="252" t="s">
        <v>37</v>
      </c>
      <c r="D1" s="253" t="s">
        <v>2</v>
      </c>
      <c r="E1" s="253" t="s">
        <v>3</v>
      </c>
      <c r="F1" s="252" t="s">
        <v>35</v>
      </c>
      <c r="G1" s="252" t="s">
        <v>36</v>
      </c>
      <c r="H1" s="252" t="s">
        <v>34</v>
      </c>
      <c r="I1" s="252" t="s">
        <v>47</v>
      </c>
      <c r="J1" s="252" t="s">
        <v>46</v>
      </c>
      <c r="K1" s="252" t="s">
        <v>43</v>
      </c>
      <c r="L1" s="252" t="s">
        <v>44</v>
      </c>
      <c r="M1" s="252" t="s">
        <v>45</v>
      </c>
      <c r="N1" s="252" t="s">
        <v>38</v>
      </c>
      <c r="O1" s="252" t="s">
        <v>42</v>
      </c>
      <c r="P1" s="252" t="s">
        <v>39</v>
      </c>
      <c r="Q1" s="252" t="s">
        <v>40</v>
      </c>
      <c r="R1" s="252" t="s">
        <v>41</v>
      </c>
      <c r="S1" s="252" t="s">
        <v>48</v>
      </c>
    </row>
    <row r="2" spans="1:19" x14ac:dyDescent="0.2">
      <c r="A2" t="s">
        <v>140</v>
      </c>
      <c r="B2" s="254">
        <v>1</v>
      </c>
      <c r="C2" s="254" t="s">
        <v>149</v>
      </c>
      <c r="D2" s="255">
        <v>42736</v>
      </c>
      <c r="E2" s="255"/>
      <c r="F2" s="254">
        <v>39</v>
      </c>
      <c r="G2" s="254">
        <v>35</v>
      </c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</row>
    <row r="3" spans="1:19" x14ac:dyDescent="0.2">
      <c r="A3" t="s">
        <v>141</v>
      </c>
      <c r="B3" s="254">
        <v>2</v>
      </c>
      <c r="C3" s="254" t="s">
        <v>150</v>
      </c>
      <c r="D3" s="255">
        <v>43374</v>
      </c>
      <c r="E3" s="255">
        <v>43404</v>
      </c>
      <c r="F3" s="254">
        <v>35</v>
      </c>
      <c r="G3" s="254">
        <v>35</v>
      </c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</row>
    <row r="4" spans="1:19" x14ac:dyDescent="0.2">
      <c r="A4" t="s">
        <v>142</v>
      </c>
      <c r="B4" s="254">
        <v>3</v>
      </c>
      <c r="C4" s="254" t="s">
        <v>149</v>
      </c>
      <c r="D4" s="255">
        <v>42767</v>
      </c>
      <c r="E4" s="255"/>
      <c r="F4" s="254">
        <v>37</v>
      </c>
      <c r="G4" s="254">
        <v>35</v>
      </c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4"/>
    </row>
    <row r="5" spans="1:19" x14ac:dyDescent="0.2">
      <c r="A5" t="s">
        <v>143</v>
      </c>
      <c r="B5" s="254">
        <v>1</v>
      </c>
      <c r="C5" s="254" t="s">
        <v>150</v>
      </c>
      <c r="D5" s="255">
        <v>43344</v>
      </c>
      <c r="E5" s="255">
        <v>43388</v>
      </c>
      <c r="F5" s="254">
        <v>35</v>
      </c>
      <c r="G5" s="254">
        <v>35</v>
      </c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</row>
    <row r="6" spans="1:19" x14ac:dyDescent="0.2">
      <c r="A6" t="s">
        <v>144</v>
      </c>
      <c r="B6" s="254">
        <v>2</v>
      </c>
      <c r="C6" s="254" t="s">
        <v>149</v>
      </c>
      <c r="D6" s="255">
        <v>42736</v>
      </c>
      <c r="E6" s="255"/>
      <c r="F6" s="254">
        <v>39</v>
      </c>
      <c r="G6" s="254">
        <v>35</v>
      </c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254"/>
      <c r="S6" s="254"/>
    </row>
    <row r="7" spans="1:19" x14ac:dyDescent="0.2">
      <c r="A7" t="s">
        <v>145</v>
      </c>
      <c r="B7" s="254">
        <v>3</v>
      </c>
      <c r="C7" s="254" t="s">
        <v>149</v>
      </c>
      <c r="D7" s="255">
        <v>42736</v>
      </c>
      <c r="E7" s="255"/>
      <c r="F7" s="254">
        <v>37</v>
      </c>
      <c r="G7" s="254">
        <v>35</v>
      </c>
      <c r="H7" s="254"/>
      <c r="I7" s="254"/>
      <c r="J7" s="254"/>
      <c r="K7" s="254"/>
      <c r="L7" s="254"/>
      <c r="M7" s="254"/>
      <c r="N7" s="254"/>
      <c r="O7" s="254"/>
      <c r="P7" s="254"/>
      <c r="Q7" s="254"/>
      <c r="R7" s="254"/>
      <c r="S7" s="254"/>
    </row>
    <row r="8" spans="1:19" x14ac:dyDescent="0.2">
      <c r="A8" t="s">
        <v>146</v>
      </c>
      <c r="B8" s="254">
        <v>1</v>
      </c>
      <c r="C8" s="254" t="s">
        <v>149</v>
      </c>
      <c r="D8" s="255">
        <v>42736</v>
      </c>
      <c r="E8" s="255"/>
      <c r="F8" s="254">
        <v>39</v>
      </c>
      <c r="G8" s="254">
        <v>35</v>
      </c>
      <c r="H8" s="254"/>
      <c r="I8" s="254"/>
      <c r="J8" s="254"/>
      <c r="K8" s="254"/>
      <c r="L8" s="254"/>
      <c r="M8" s="254"/>
      <c r="N8" s="254"/>
      <c r="O8" s="254"/>
      <c r="P8" s="254"/>
      <c r="Q8" s="254"/>
      <c r="R8" s="254"/>
      <c r="S8" s="254"/>
    </row>
    <row r="9" spans="1:19" x14ac:dyDescent="0.2">
      <c r="A9" t="s">
        <v>147</v>
      </c>
      <c r="B9" s="254">
        <v>2</v>
      </c>
      <c r="C9" s="254" t="s">
        <v>150</v>
      </c>
      <c r="D9" s="255">
        <v>43282</v>
      </c>
      <c r="E9" s="255">
        <v>43465</v>
      </c>
      <c r="F9" s="254">
        <v>35</v>
      </c>
      <c r="G9" s="254">
        <v>35</v>
      </c>
      <c r="H9" s="254"/>
      <c r="I9" s="254"/>
      <c r="J9" s="254"/>
      <c r="K9" s="254"/>
      <c r="L9" s="254"/>
      <c r="M9" s="254"/>
      <c r="N9" s="254"/>
      <c r="O9" s="254"/>
      <c r="P9" s="254"/>
      <c r="Q9" s="254"/>
      <c r="R9" s="254"/>
      <c r="S9" s="254"/>
    </row>
    <row r="10" spans="1:19" x14ac:dyDescent="0.2">
      <c r="A10" t="s">
        <v>148</v>
      </c>
      <c r="B10" s="254">
        <v>3</v>
      </c>
      <c r="C10" s="254" t="s">
        <v>150</v>
      </c>
      <c r="D10" s="255">
        <v>43282</v>
      </c>
      <c r="E10" s="255">
        <v>43434</v>
      </c>
      <c r="F10" s="254">
        <v>35</v>
      </c>
      <c r="G10" s="254">
        <v>35</v>
      </c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</row>
    <row r="11" spans="1:19" x14ac:dyDescent="0.2">
      <c r="B11" s="254"/>
      <c r="C11" s="254"/>
      <c r="D11" s="255"/>
      <c r="E11" s="255"/>
      <c r="F11" s="254"/>
      <c r="G11" s="254"/>
      <c r="H11" s="254"/>
      <c r="I11" s="254"/>
      <c r="J11" s="254"/>
      <c r="K11" s="254"/>
      <c r="L11" s="254"/>
      <c r="M11" s="254"/>
      <c r="N11" s="254"/>
      <c r="O11" s="254"/>
      <c r="P11" s="254"/>
      <c r="Q11" s="254"/>
      <c r="R11" s="254"/>
      <c r="S11" s="25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AV17"/>
  <sheetViews>
    <sheetView showGridLines="0" tabSelected="1" workbookViewId="0">
      <pane xSplit="3" ySplit="2" topLeftCell="AN3" activePane="bottomRight" state="frozen"/>
      <selection pane="topRight" activeCell="D1" sqref="D1"/>
      <selection pane="bottomLeft" activeCell="A3" sqref="A3"/>
      <selection pane="bottomRight" activeCell="AO24" sqref="AO24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48" ht="15.95" customHeight="1" x14ac:dyDescent="0.2">
      <c r="A1" s="248" t="s">
        <v>19</v>
      </c>
      <c r="B1" s="10"/>
      <c r="C1" s="10"/>
      <c r="D1" s="189" t="str">
        <f>"Période du "&amp;TEXT(NOMENCLATURE!$E$4,"jj mmmm aaaa")&amp;" au "&amp;TEXT(NOMENCLATURE!$E$5,"jj mmmm aaaa")</f>
        <v>Période du 18 décembre 2017 au 21 janvier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48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48" ht="15.95" customHeight="1" x14ac:dyDescent="0.2">
      <c r="A3" s="11">
        <f>NOMENCLATURE!$E$4</f>
        <v>43087</v>
      </c>
    </row>
    <row r="4" spans="1:48" ht="15.95" customHeight="1" x14ac:dyDescent="0.2">
      <c r="A4" s="12">
        <f>NOMENCLATURE!$E$5</f>
        <v>43121</v>
      </c>
    </row>
    <row r="5" spans="1:48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48" s="4" customFormat="1" ht="15.95" customHeight="1" thickTop="1" x14ac:dyDescent="0.25">
      <c r="C6" s="163"/>
      <c r="D6" s="15">
        <f>+$A$3</f>
        <v>43087</v>
      </c>
      <c r="E6" s="16">
        <f>+D6+1</f>
        <v>43088</v>
      </c>
      <c r="F6" s="16">
        <f t="shared" ref="F6:U7" si="0">+E6+1</f>
        <v>43089</v>
      </c>
      <c r="G6" s="16">
        <f t="shared" si="0"/>
        <v>43090</v>
      </c>
      <c r="H6" s="16">
        <f t="shared" si="0"/>
        <v>43091</v>
      </c>
      <c r="I6" s="16">
        <f t="shared" si="0"/>
        <v>43092</v>
      </c>
      <c r="J6" s="16">
        <f t="shared" si="0"/>
        <v>43093</v>
      </c>
      <c r="K6" s="16">
        <f t="shared" si="0"/>
        <v>43094</v>
      </c>
      <c r="L6" s="16">
        <f t="shared" si="0"/>
        <v>43095</v>
      </c>
      <c r="M6" s="16">
        <f t="shared" si="0"/>
        <v>43096</v>
      </c>
      <c r="N6" s="16">
        <f t="shared" si="0"/>
        <v>43097</v>
      </c>
      <c r="O6" s="16">
        <f t="shared" si="0"/>
        <v>43098</v>
      </c>
      <c r="P6" s="16">
        <f t="shared" si="0"/>
        <v>43099</v>
      </c>
      <c r="Q6" s="16">
        <f t="shared" si="0"/>
        <v>43100</v>
      </c>
      <c r="R6" s="16">
        <f t="shared" si="0"/>
        <v>43101</v>
      </c>
      <c r="S6" s="16">
        <f t="shared" si="0"/>
        <v>43102</v>
      </c>
      <c r="T6" s="16">
        <f t="shared" si="0"/>
        <v>43103</v>
      </c>
      <c r="U6" s="16">
        <f t="shared" si="0"/>
        <v>43104</v>
      </c>
      <c r="V6" s="16">
        <f t="shared" ref="V6:AK7" si="1">+U6+1</f>
        <v>43105</v>
      </c>
      <c r="W6" s="16">
        <f t="shared" si="1"/>
        <v>43106</v>
      </c>
      <c r="X6" s="16">
        <f t="shared" si="1"/>
        <v>43107</v>
      </c>
      <c r="Y6" s="16">
        <f t="shared" si="1"/>
        <v>43108</v>
      </c>
      <c r="Z6" s="16">
        <f t="shared" si="1"/>
        <v>43109</v>
      </c>
      <c r="AA6" s="16">
        <f t="shared" si="1"/>
        <v>43110</v>
      </c>
      <c r="AB6" s="16">
        <f t="shared" si="1"/>
        <v>43111</v>
      </c>
      <c r="AC6" s="16">
        <f t="shared" si="1"/>
        <v>43112</v>
      </c>
      <c r="AD6" s="16">
        <f t="shared" si="1"/>
        <v>43113</v>
      </c>
      <c r="AE6" s="16">
        <f t="shared" si="1"/>
        <v>43114</v>
      </c>
      <c r="AF6" s="50">
        <f t="shared" si="1"/>
        <v>43115</v>
      </c>
      <c r="AG6" s="170">
        <f t="shared" si="1"/>
        <v>43116</v>
      </c>
      <c r="AH6" s="50">
        <f t="shared" si="1"/>
        <v>43117</v>
      </c>
      <c r="AI6" s="50">
        <f t="shared" si="1"/>
        <v>43118</v>
      </c>
      <c r="AJ6" s="50">
        <f t="shared" si="1"/>
        <v>43119</v>
      </c>
      <c r="AK6" s="50">
        <f t="shared" si="1"/>
        <v>43120</v>
      </c>
      <c r="AL6" s="50">
        <f t="shared" ref="AL6:AP7" si="2">+AK6+1</f>
        <v>43121</v>
      </c>
      <c r="AM6" s="50">
        <f t="shared" si="2"/>
        <v>43122</v>
      </c>
      <c r="AN6" s="50">
        <f t="shared" si="2"/>
        <v>43123</v>
      </c>
      <c r="AO6" s="50">
        <f t="shared" si="2"/>
        <v>43124</v>
      </c>
      <c r="AP6" s="50">
        <f t="shared" si="2"/>
        <v>43125</v>
      </c>
      <c r="AQ6" s="50">
        <f t="shared" ref="AQ6:AQ7" si="3">+AP6+1</f>
        <v>43126</v>
      </c>
      <c r="AR6" s="50">
        <f t="shared" ref="AR6:AR7" si="4">+AQ6+1</f>
        <v>43127</v>
      </c>
      <c r="AS6" s="50">
        <f t="shared" ref="AS6:AS7" si="5">+AR6+1</f>
        <v>43128</v>
      </c>
      <c r="AT6" s="50">
        <f t="shared" ref="AT6:AT7" si="6">+AS6+1</f>
        <v>43129</v>
      </c>
      <c r="AU6" s="50">
        <f t="shared" ref="AU6:AU7" si="7">+AT6+1</f>
        <v>43130</v>
      </c>
      <c r="AV6" s="18">
        <f t="shared" ref="AV6:AV7" si="8">+AU6+1</f>
        <v>43131</v>
      </c>
    </row>
    <row r="7" spans="1:48" s="4" customFormat="1" ht="15.95" customHeight="1" thickBot="1" x14ac:dyDescent="0.3">
      <c r="A7"/>
      <c r="B7"/>
      <c r="C7" s="163"/>
      <c r="D7" s="22">
        <f>+$A$3</f>
        <v>43087</v>
      </c>
      <c r="E7" s="20">
        <f>+D7+1</f>
        <v>43088</v>
      </c>
      <c r="F7" s="20">
        <f t="shared" si="0"/>
        <v>43089</v>
      </c>
      <c r="G7" s="20">
        <f t="shared" si="0"/>
        <v>43090</v>
      </c>
      <c r="H7" s="20">
        <f t="shared" si="0"/>
        <v>43091</v>
      </c>
      <c r="I7" s="20">
        <f t="shared" si="0"/>
        <v>43092</v>
      </c>
      <c r="J7" s="20">
        <f t="shared" si="0"/>
        <v>43093</v>
      </c>
      <c r="K7" s="20">
        <f t="shared" si="0"/>
        <v>43094</v>
      </c>
      <c r="L7" s="20">
        <f t="shared" si="0"/>
        <v>43095</v>
      </c>
      <c r="M7" s="20">
        <f t="shared" si="0"/>
        <v>43096</v>
      </c>
      <c r="N7" s="20">
        <f t="shared" si="0"/>
        <v>43097</v>
      </c>
      <c r="O7" s="20">
        <f t="shared" si="0"/>
        <v>43098</v>
      </c>
      <c r="P7" s="20">
        <f t="shared" si="0"/>
        <v>43099</v>
      </c>
      <c r="Q7" s="20">
        <f t="shared" si="0"/>
        <v>43100</v>
      </c>
      <c r="R7" s="20">
        <f t="shared" si="0"/>
        <v>43101</v>
      </c>
      <c r="S7" s="20">
        <f t="shared" si="0"/>
        <v>43102</v>
      </c>
      <c r="T7" s="20">
        <f t="shared" si="0"/>
        <v>43103</v>
      </c>
      <c r="U7" s="20">
        <f t="shared" si="0"/>
        <v>43104</v>
      </c>
      <c r="V7" s="20">
        <f t="shared" si="1"/>
        <v>43105</v>
      </c>
      <c r="W7" s="20">
        <f t="shared" si="1"/>
        <v>43106</v>
      </c>
      <c r="X7" s="20">
        <f t="shared" si="1"/>
        <v>43107</v>
      </c>
      <c r="Y7" s="20">
        <f t="shared" si="1"/>
        <v>43108</v>
      </c>
      <c r="Z7" s="20">
        <f t="shared" si="1"/>
        <v>43109</v>
      </c>
      <c r="AA7" s="20">
        <f t="shared" si="1"/>
        <v>43110</v>
      </c>
      <c r="AB7" s="20">
        <f t="shared" si="1"/>
        <v>43111</v>
      </c>
      <c r="AC7" s="20">
        <f t="shared" si="1"/>
        <v>43112</v>
      </c>
      <c r="AD7" s="20">
        <f t="shared" si="1"/>
        <v>43113</v>
      </c>
      <c r="AE7" s="20">
        <f t="shared" si="1"/>
        <v>43114</v>
      </c>
      <c r="AF7" s="20">
        <f t="shared" si="1"/>
        <v>43115</v>
      </c>
      <c r="AG7" s="171">
        <f t="shared" si="1"/>
        <v>43116</v>
      </c>
      <c r="AH7" s="20">
        <f t="shared" si="1"/>
        <v>43117</v>
      </c>
      <c r="AI7" s="20">
        <f t="shared" si="1"/>
        <v>43118</v>
      </c>
      <c r="AJ7" s="20">
        <f t="shared" si="1"/>
        <v>43119</v>
      </c>
      <c r="AK7" s="20">
        <f t="shared" si="1"/>
        <v>43120</v>
      </c>
      <c r="AL7" s="20">
        <f t="shared" si="2"/>
        <v>43121</v>
      </c>
      <c r="AM7" s="20">
        <f t="shared" si="2"/>
        <v>43122</v>
      </c>
      <c r="AN7" s="20">
        <f t="shared" si="2"/>
        <v>43123</v>
      </c>
      <c r="AO7" s="20">
        <f t="shared" si="2"/>
        <v>43124</v>
      </c>
      <c r="AP7" s="20">
        <f t="shared" si="2"/>
        <v>43125</v>
      </c>
      <c r="AQ7" s="20">
        <f t="shared" si="3"/>
        <v>43126</v>
      </c>
      <c r="AR7" s="20">
        <f t="shared" si="4"/>
        <v>43127</v>
      </c>
      <c r="AS7" s="20">
        <f t="shared" si="5"/>
        <v>43128</v>
      </c>
      <c r="AT7" s="20">
        <f t="shared" si="6"/>
        <v>43129</v>
      </c>
      <c r="AU7" s="20">
        <f t="shared" si="7"/>
        <v>43130</v>
      </c>
      <c r="AV7" s="21">
        <f t="shared" si="8"/>
        <v>43131</v>
      </c>
    </row>
    <row r="8" spans="1:48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  <c r="AN8" s="172" t="s">
        <v>130</v>
      </c>
      <c r="AO8" s="172" t="s">
        <v>131</v>
      </c>
      <c r="AP8" s="161" t="s">
        <v>132</v>
      </c>
      <c r="AQ8" s="172" t="s">
        <v>133</v>
      </c>
      <c r="AR8" s="172" t="s">
        <v>134</v>
      </c>
      <c r="AS8" s="172" t="s">
        <v>135</v>
      </c>
      <c r="AT8" s="172" t="s">
        <v>136</v>
      </c>
      <c r="AU8" s="172" t="s">
        <v>137</v>
      </c>
      <c r="AV8" s="172" t="s">
        <v>138</v>
      </c>
    </row>
    <row r="9" spans="1:48" ht="15.95" customHeight="1" thickTop="1" x14ac:dyDescent="0.2">
      <c r="A9" s="156"/>
      <c r="B9" s="52" t="s">
        <v>140</v>
      </c>
      <c r="C9" s="23" t="s">
        <v>58</v>
      </c>
      <c r="D9" s="14" t="s">
        <v>64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  <c r="AN9" s="169"/>
      <c r="AO9" s="169"/>
      <c r="AP9" s="169"/>
      <c r="AQ9" s="242"/>
      <c r="AR9" s="242"/>
      <c r="AS9" s="242"/>
      <c r="AT9" s="242"/>
      <c r="AU9" s="242"/>
      <c r="AV9" s="242"/>
    </row>
    <row r="10" spans="1:48" ht="15.95" customHeight="1" x14ac:dyDescent="0.2">
      <c r="A10" s="157"/>
      <c r="B10" s="53"/>
      <c r="C10" s="24" t="s">
        <v>59</v>
      </c>
      <c r="D10" s="15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  <c r="AU10" s="169"/>
      <c r="AV10" s="169"/>
    </row>
    <row r="11" spans="1:48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69"/>
      <c r="AU11" s="169"/>
      <c r="AV11" s="169"/>
    </row>
    <row r="12" spans="1:48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55"/>
      <c r="AT12" s="155"/>
      <c r="AU12" s="155"/>
      <c r="AV12" s="155"/>
    </row>
    <row r="13" spans="1:48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6"/>
    </row>
    <row r="14" spans="1:48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  <c r="AN14" s="246"/>
      <c r="AO14" s="246"/>
      <c r="AP14" s="246"/>
      <c r="AQ14" s="246"/>
    </row>
    <row r="15" spans="1:48" ht="15.95" customHeight="1" x14ac:dyDescent="0.2">
      <c r="AQ15" s="246"/>
    </row>
    <row r="16" spans="1:48" ht="15.95" customHeight="1" x14ac:dyDescent="0.2">
      <c r="AQ16" s="246"/>
    </row>
    <row r="17" spans="43:43" ht="15.95" customHeight="1" x14ac:dyDescent="0.2">
      <c r="AQ17" s="246"/>
    </row>
  </sheetData>
  <mergeCells count="1">
    <mergeCell ref="D1:AF2"/>
  </mergeCells>
  <conditionalFormatting sqref="D6:AV12">
    <cfRule type="expression" dxfId="22" priority="4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5601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25601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FC1141B-7BC1-48FF-AE5C-42F2CE54F205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D6:AV12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/>
  <dimension ref="A1:AQ17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9" sqref="D9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43" ht="15.95" customHeight="1" x14ac:dyDescent="0.2">
      <c r="A1" s="248" t="s">
        <v>31</v>
      </c>
      <c r="B1" s="10"/>
      <c r="C1" s="10"/>
      <c r="D1" s="189" t="str">
        <f>"Période du "&amp;TEXT(NOMENCLATURE!$E$8,"jj mmmm aaaa")&amp;" au "&amp;TEXT(NOMENCLATURE!$E$9,"jj mmmm aaaa")</f>
        <v>Période du 22 janvier 2018 au 18 février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43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43" ht="15.95" customHeight="1" x14ac:dyDescent="0.2">
      <c r="A3" s="11">
        <f>NOMENCLATURE!$E$8</f>
        <v>43122</v>
      </c>
    </row>
    <row r="4" spans="1:43" ht="15.95" customHeight="1" x14ac:dyDescent="0.2">
      <c r="A4" s="12">
        <f>NOMENCLATURE!$E$9</f>
        <v>43149</v>
      </c>
    </row>
    <row r="5" spans="1:43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43" s="4" customFormat="1" ht="15.95" customHeight="1" thickTop="1" x14ac:dyDescent="0.25">
      <c r="C6" s="163"/>
      <c r="D6" s="15">
        <f>+$A$3</f>
        <v>43122</v>
      </c>
      <c r="E6" s="16">
        <f>+D6+1</f>
        <v>43123</v>
      </c>
      <c r="F6" s="16">
        <f t="shared" ref="F6:U7" si="0">+E6+1</f>
        <v>43124</v>
      </c>
      <c r="G6" s="16">
        <f t="shared" si="0"/>
        <v>43125</v>
      </c>
      <c r="H6" s="16">
        <f t="shared" si="0"/>
        <v>43126</v>
      </c>
      <c r="I6" s="16">
        <f t="shared" si="0"/>
        <v>43127</v>
      </c>
      <c r="J6" s="16">
        <f t="shared" si="0"/>
        <v>43128</v>
      </c>
      <c r="K6" s="16">
        <f t="shared" si="0"/>
        <v>43129</v>
      </c>
      <c r="L6" s="16">
        <f t="shared" si="0"/>
        <v>43130</v>
      </c>
      <c r="M6" s="16">
        <f t="shared" si="0"/>
        <v>43131</v>
      </c>
      <c r="N6" s="16">
        <f t="shared" si="0"/>
        <v>43132</v>
      </c>
      <c r="O6" s="16">
        <f t="shared" si="0"/>
        <v>43133</v>
      </c>
      <c r="P6" s="16">
        <f t="shared" si="0"/>
        <v>43134</v>
      </c>
      <c r="Q6" s="16">
        <f t="shared" si="0"/>
        <v>43135</v>
      </c>
      <c r="R6" s="16">
        <f t="shared" si="0"/>
        <v>43136</v>
      </c>
      <c r="S6" s="16">
        <f t="shared" si="0"/>
        <v>43137</v>
      </c>
      <c r="T6" s="16">
        <f t="shared" si="0"/>
        <v>43138</v>
      </c>
      <c r="U6" s="16">
        <f t="shared" si="0"/>
        <v>43139</v>
      </c>
      <c r="V6" s="16">
        <f t="shared" ref="V6:AK7" si="1">+U6+1</f>
        <v>43140</v>
      </c>
      <c r="W6" s="16">
        <f t="shared" si="1"/>
        <v>43141</v>
      </c>
      <c r="X6" s="16">
        <f t="shared" si="1"/>
        <v>43142</v>
      </c>
      <c r="Y6" s="16">
        <f t="shared" si="1"/>
        <v>43143</v>
      </c>
      <c r="Z6" s="16">
        <f t="shared" si="1"/>
        <v>43144</v>
      </c>
      <c r="AA6" s="16">
        <f t="shared" si="1"/>
        <v>43145</v>
      </c>
      <c r="AB6" s="16">
        <f t="shared" si="1"/>
        <v>43146</v>
      </c>
      <c r="AC6" s="16">
        <f t="shared" si="1"/>
        <v>43147</v>
      </c>
      <c r="AD6" s="16">
        <f t="shared" si="1"/>
        <v>43148</v>
      </c>
      <c r="AE6" s="16">
        <f t="shared" si="1"/>
        <v>43149</v>
      </c>
      <c r="AF6" s="50">
        <f t="shared" si="1"/>
        <v>43150</v>
      </c>
      <c r="AG6" s="170">
        <f t="shared" si="1"/>
        <v>43151</v>
      </c>
      <c r="AH6" s="50">
        <f t="shared" si="1"/>
        <v>43152</v>
      </c>
      <c r="AI6" s="50">
        <f t="shared" si="1"/>
        <v>43153</v>
      </c>
      <c r="AJ6" s="50">
        <f t="shared" si="1"/>
        <v>43154</v>
      </c>
      <c r="AK6" s="50">
        <f t="shared" si="1"/>
        <v>43155</v>
      </c>
      <c r="AL6" s="50">
        <f t="shared" ref="AL6:AP7" si="2">+AK6+1</f>
        <v>43156</v>
      </c>
      <c r="AM6" s="50">
        <f t="shared" si="2"/>
        <v>43157</v>
      </c>
      <c r="AN6" s="50">
        <f t="shared" si="2"/>
        <v>43158</v>
      </c>
      <c r="AO6" s="50">
        <f t="shared" si="2"/>
        <v>43159</v>
      </c>
      <c r="AP6" s="18">
        <f t="shared" si="2"/>
        <v>43160</v>
      </c>
    </row>
    <row r="7" spans="1:43" s="4" customFormat="1" ht="15.95" customHeight="1" thickBot="1" x14ac:dyDescent="0.3">
      <c r="A7"/>
      <c r="B7"/>
      <c r="C7" s="163"/>
      <c r="D7" s="22">
        <f>+$A$3</f>
        <v>43122</v>
      </c>
      <c r="E7" s="20">
        <f>+D7+1</f>
        <v>43123</v>
      </c>
      <c r="F7" s="20">
        <f t="shared" si="0"/>
        <v>43124</v>
      </c>
      <c r="G7" s="20">
        <f t="shared" si="0"/>
        <v>43125</v>
      </c>
      <c r="H7" s="20">
        <f t="shared" si="0"/>
        <v>43126</v>
      </c>
      <c r="I7" s="20">
        <f t="shared" si="0"/>
        <v>43127</v>
      </c>
      <c r="J7" s="20">
        <f t="shared" si="0"/>
        <v>43128</v>
      </c>
      <c r="K7" s="20">
        <f t="shared" si="0"/>
        <v>43129</v>
      </c>
      <c r="L7" s="20">
        <f t="shared" si="0"/>
        <v>43130</v>
      </c>
      <c r="M7" s="20">
        <f t="shared" si="0"/>
        <v>43131</v>
      </c>
      <c r="N7" s="20">
        <f t="shared" si="0"/>
        <v>43132</v>
      </c>
      <c r="O7" s="20">
        <f t="shared" si="0"/>
        <v>43133</v>
      </c>
      <c r="P7" s="20">
        <f t="shared" si="0"/>
        <v>43134</v>
      </c>
      <c r="Q7" s="20">
        <f t="shared" si="0"/>
        <v>43135</v>
      </c>
      <c r="R7" s="20">
        <f t="shared" si="0"/>
        <v>43136</v>
      </c>
      <c r="S7" s="20">
        <f t="shared" si="0"/>
        <v>43137</v>
      </c>
      <c r="T7" s="20">
        <f t="shared" si="0"/>
        <v>43138</v>
      </c>
      <c r="U7" s="20">
        <f t="shared" si="0"/>
        <v>43139</v>
      </c>
      <c r="V7" s="20">
        <f t="shared" si="1"/>
        <v>43140</v>
      </c>
      <c r="W7" s="20">
        <f t="shared" si="1"/>
        <v>43141</v>
      </c>
      <c r="X7" s="20">
        <f t="shared" si="1"/>
        <v>43142</v>
      </c>
      <c r="Y7" s="20">
        <f t="shared" si="1"/>
        <v>43143</v>
      </c>
      <c r="Z7" s="20">
        <f t="shared" si="1"/>
        <v>43144</v>
      </c>
      <c r="AA7" s="20">
        <f t="shared" si="1"/>
        <v>43145</v>
      </c>
      <c r="AB7" s="20">
        <f t="shared" si="1"/>
        <v>43146</v>
      </c>
      <c r="AC7" s="20">
        <f t="shared" si="1"/>
        <v>43147</v>
      </c>
      <c r="AD7" s="20">
        <f t="shared" si="1"/>
        <v>43148</v>
      </c>
      <c r="AE7" s="20">
        <f t="shared" si="1"/>
        <v>43149</v>
      </c>
      <c r="AF7" s="20">
        <f t="shared" si="1"/>
        <v>43150</v>
      </c>
      <c r="AG7" s="171">
        <f t="shared" si="1"/>
        <v>43151</v>
      </c>
      <c r="AH7" s="20">
        <f t="shared" si="1"/>
        <v>43152</v>
      </c>
      <c r="AI7" s="20">
        <f t="shared" si="1"/>
        <v>43153</v>
      </c>
      <c r="AJ7" s="20">
        <f t="shared" si="1"/>
        <v>43154</v>
      </c>
      <c r="AK7" s="20">
        <f t="shared" si="1"/>
        <v>43155</v>
      </c>
      <c r="AL7" s="20">
        <f t="shared" si="2"/>
        <v>43156</v>
      </c>
      <c r="AM7" s="20">
        <f t="shared" si="2"/>
        <v>43157</v>
      </c>
      <c r="AN7" s="20">
        <f t="shared" si="2"/>
        <v>43158</v>
      </c>
      <c r="AO7" s="20">
        <f t="shared" si="2"/>
        <v>43159</v>
      </c>
      <c r="AP7" s="21">
        <f t="shared" si="2"/>
        <v>43160</v>
      </c>
    </row>
    <row r="8" spans="1:43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  <c r="AN8" s="172" t="s">
        <v>130</v>
      </c>
      <c r="AO8" s="172" t="s">
        <v>131</v>
      </c>
      <c r="AP8" s="247" t="s">
        <v>132</v>
      </c>
    </row>
    <row r="9" spans="1:43" ht="15.95" customHeight="1" thickTop="1" x14ac:dyDescent="0.2">
      <c r="A9" s="156"/>
      <c r="B9" s="52" t="s">
        <v>140</v>
      </c>
      <c r="C9" s="23" t="s">
        <v>58</v>
      </c>
      <c r="D9" s="14" t="s">
        <v>64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  <c r="AN9" s="169"/>
      <c r="AO9" s="169"/>
      <c r="AP9" s="169"/>
    </row>
    <row r="10" spans="1:43" ht="15.95" customHeight="1" x14ac:dyDescent="0.2">
      <c r="A10" s="157"/>
      <c r="B10" s="53"/>
      <c r="C10" s="24" t="s">
        <v>59</v>
      </c>
      <c r="D10" s="15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  <c r="AN10" s="169"/>
      <c r="AO10" s="169"/>
      <c r="AP10" s="169"/>
    </row>
    <row r="11" spans="1:43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  <c r="AN11" s="169"/>
      <c r="AO11" s="169"/>
      <c r="AP11" s="169"/>
    </row>
    <row r="12" spans="1:43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  <c r="AN12" s="155"/>
      <c r="AO12" s="155"/>
      <c r="AP12" s="155"/>
    </row>
    <row r="13" spans="1:43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6"/>
    </row>
    <row r="14" spans="1:43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  <c r="AN14" s="246"/>
      <c r="AO14" s="246"/>
      <c r="AP14" s="246"/>
      <c r="AQ14" s="246"/>
    </row>
    <row r="15" spans="1:43" ht="15.95" customHeight="1" x14ac:dyDescent="0.2">
      <c r="AQ15" s="246"/>
    </row>
    <row r="16" spans="1:43" ht="15.95" customHeight="1" x14ac:dyDescent="0.2">
      <c r="AQ16" s="246"/>
    </row>
    <row r="17" spans="43:43" ht="15.95" customHeight="1" x14ac:dyDescent="0.2">
      <c r="AQ17" s="246"/>
    </row>
  </sheetData>
  <mergeCells count="1">
    <mergeCell ref="D1:AF2"/>
  </mergeCells>
  <conditionalFormatting sqref="D6:AP12">
    <cfRule type="expression" dxfId="20" priority="6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4577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24577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DE9D84E5-3536-4587-B143-FE3B3AF1751D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D6:AP12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AR17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23" sqref="G23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44" ht="15.95" customHeight="1" x14ac:dyDescent="0.2">
      <c r="A1" s="248" t="s">
        <v>30</v>
      </c>
      <c r="B1" s="10"/>
      <c r="C1" s="10"/>
      <c r="D1" s="189" t="str">
        <f>"Période du "&amp;TEXT(NOMENCLATURE!$E$12,"jj mmmm aaaa")&amp;" au "&amp;TEXT(NOMENCLATURE!$E$13,"jj mmmm aaaa")</f>
        <v>Période du 19 février 2018 au 25 mars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44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44" ht="15.95" customHeight="1" x14ac:dyDescent="0.2">
      <c r="A3" s="11">
        <f>NOMENCLATURE!$E$12</f>
        <v>43150</v>
      </c>
    </row>
    <row r="4" spans="1:44" ht="15.95" customHeight="1" x14ac:dyDescent="0.2">
      <c r="A4" s="12">
        <f>NOMENCLATURE!$E$13</f>
        <v>43184</v>
      </c>
    </row>
    <row r="5" spans="1:44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44" s="4" customFormat="1" ht="15.95" customHeight="1" thickTop="1" x14ac:dyDescent="0.25">
      <c r="C6" s="163"/>
      <c r="D6" s="15">
        <f>+$A$3</f>
        <v>43150</v>
      </c>
      <c r="E6" s="16">
        <f>+D6+1</f>
        <v>43151</v>
      </c>
      <c r="F6" s="16">
        <f t="shared" ref="F6:U7" si="0">+E6+1</f>
        <v>43152</v>
      </c>
      <c r="G6" s="16">
        <f t="shared" si="0"/>
        <v>43153</v>
      </c>
      <c r="H6" s="16">
        <f t="shared" si="0"/>
        <v>43154</v>
      </c>
      <c r="I6" s="16">
        <f t="shared" si="0"/>
        <v>43155</v>
      </c>
      <c r="J6" s="16">
        <f t="shared" si="0"/>
        <v>43156</v>
      </c>
      <c r="K6" s="16">
        <f t="shared" si="0"/>
        <v>43157</v>
      </c>
      <c r="L6" s="16">
        <f t="shared" si="0"/>
        <v>43158</v>
      </c>
      <c r="M6" s="16">
        <f t="shared" si="0"/>
        <v>43159</v>
      </c>
      <c r="N6" s="16">
        <f t="shared" si="0"/>
        <v>43160</v>
      </c>
      <c r="O6" s="16">
        <f t="shared" si="0"/>
        <v>43161</v>
      </c>
      <c r="P6" s="16">
        <f t="shared" si="0"/>
        <v>43162</v>
      </c>
      <c r="Q6" s="16">
        <f t="shared" si="0"/>
        <v>43163</v>
      </c>
      <c r="R6" s="16">
        <f t="shared" si="0"/>
        <v>43164</v>
      </c>
      <c r="S6" s="16">
        <f t="shared" si="0"/>
        <v>43165</v>
      </c>
      <c r="T6" s="16">
        <f t="shared" si="0"/>
        <v>43166</v>
      </c>
      <c r="U6" s="16">
        <f t="shared" si="0"/>
        <v>43167</v>
      </c>
      <c r="V6" s="16">
        <f t="shared" ref="V6:AK7" si="1">+U6+1</f>
        <v>43168</v>
      </c>
      <c r="W6" s="16">
        <f t="shared" si="1"/>
        <v>43169</v>
      </c>
      <c r="X6" s="16">
        <f t="shared" si="1"/>
        <v>43170</v>
      </c>
      <c r="Y6" s="16">
        <f t="shared" si="1"/>
        <v>43171</v>
      </c>
      <c r="Z6" s="16">
        <f t="shared" si="1"/>
        <v>43172</v>
      </c>
      <c r="AA6" s="16">
        <f t="shared" si="1"/>
        <v>43173</v>
      </c>
      <c r="AB6" s="16">
        <f t="shared" si="1"/>
        <v>43174</v>
      </c>
      <c r="AC6" s="16">
        <f t="shared" si="1"/>
        <v>43175</v>
      </c>
      <c r="AD6" s="16">
        <f t="shared" si="1"/>
        <v>43176</v>
      </c>
      <c r="AE6" s="16">
        <f t="shared" si="1"/>
        <v>43177</v>
      </c>
      <c r="AF6" s="50">
        <f t="shared" si="1"/>
        <v>43178</v>
      </c>
      <c r="AG6" s="170">
        <f t="shared" si="1"/>
        <v>43179</v>
      </c>
      <c r="AH6" s="50">
        <f t="shared" si="1"/>
        <v>43180</v>
      </c>
      <c r="AI6" s="50">
        <f t="shared" si="1"/>
        <v>43181</v>
      </c>
      <c r="AJ6" s="50">
        <f t="shared" si="1"/>
        <v>43182</v>
      </c>
      <c r="AK6" s="50">
        <f t="shared" si="1"/>
        <v>43183</v>
      </c>
      <c r="AL6" s="50">
        <f t="shared" ref="AL6:AR7" si="2">+AK6+1</f>
        <v>43184</v>
      </c>
      <c r="AM6" s="50">
        <f t="shared" si="2"/>
        <v>43185</v>
      </c>
      <c r="AN6" s="50">
        <f t="shared" si="2"/>
        <v>43186</v>
      </c>
      <c r="AO6" s="50">
        <f t="shared" si="2"/>
        <v>43187</v>
      </c>
      <c r="AP6" s="50">
        <f t="shared" si="2"/>
        <v>43188</v>
      </c>
      <c r="AQ6" s="50">
        <f t="shared" si="2"/>
        <v>43189</v>
      </c>
      <c r="AR6" s="18">
        <f t="shared" si="2"/>
        <v>43190</v>
      </c>
    </row>
    <row r="7" spans="1:44" s="4" customFormat="1" ht="15.95" customHeight="1" thickBot="1" x14ac:dyDescent="0.3">
      <c r="A7"/>
      <c r="B7"/>
      <c r="C7" s="163"/>
      <c r="D7" s="22">
        <f>+$A$3</f>
        <v>43150</v>
      </c>
      <c r="E7" s="20">
        <f>+D7+1</f>
        <v>43151</v>
      </c>
      <c r="F7" s="20">
        <f t="shared" si="0"/>
        <v>43152</v>
      </c>
      <c r="G7" s="20">
        <f t="shared" si="0"/>
        <v>43153</v>
      </c>
      <c r="H7" s="20">
        <f t="shared" si="0"/>
        <v>43154</v>
      </c>
      <c r="I7" s="20">
        <f t="shared" si="0"/>
        <v>43155</v>
      </c>
      <c r="J7" s="20">
        <f t="shared" si="0"/>
        <v>43156</v>
      </c>
      <c r="K7" s="20">
        <f t="shared" si="0"/>
        <v>43157</v>
      </c>
      <c r="L7" s="20">
        <f t="shared" si="0"/>
        <v>43158</v>
      </c>
      <c r="M7" s="20">
        <f t="shared" si="0"/>
        <v>43159</v>
      </c>
      <c r="N7" s="20">
        <f t="shared" si="0"/>
        <v>43160</v>
      </c>
      <c r="O7" s="20">
        <f t="shared" si="0"/>
        <v>43161</v>
      </c>
      <c r="P7" s="20">
        <f t="shared" si="0"/>
        <v>43162</v>
      </c>
      <c r="Q7" s="20">
        <f t="shared" si="0"/>
        <v>43163</v>
      </c>
      <c r="R7" s="20">
        <f t="shared" si="0"/>
        <v>43164</v>
      </c>
      <c r="S7" s="20">
        <f t="shared" si="0"/>
        <v>43165</v>
      </c>
      <c r="T7" s="20">
        <f t="shared" si="0"/>
        <v>43166</v>
      </c>
      <c r="U7" s="20">
        <f t="shared" si="0"/>
        <v>43167</v>
      </c>
      <c r="V7" s="20">
        <f t="shared" si="1"/>
        <v>43168</v>
      </c>
      <c r="W7" s="20">
        <f t="shared" si="1"/>
        <v>43169</v>
      </c>
      <c r="X7" s="20">
        <f t="shared" si="1"/>
        <v>43170</v>
      </c>
      <c r="Y7" s="20">
        <f t="shared" si="1"/>
        <v>43171</v>
      </c>
      <c r="Z7" s="20">
        <f t="shared" si="1"/>
        <v>43172</v>
      </c>
      <c r="AA7" s="20">
        <f t="shared" si="1"/>
        <v>43173</v>
      </c>
      <c r="AB7" s="20">
        <f t="shared" si="1"/>
        <v>43174</v>
      </c>
      <c r="AC7" s="20">
        <f t="shared" si="1"/>
        <v>43175</v>
      </c>
      <c r="AD7" s="20">
        <f t="shared" si="1"/>
        <v>43176</v>
      </c>
      <c r="AE7" s="20">
        <f t="shared" si="1"/>
        <v>43177</v>
      </c>
      <c r="AF7" s="20">
        <f t="shared" si="1"/>
        <v>43178</v>
      </c>
      <c r="AG7" s="171">
        <f t="shared" si="1"/>
        <v>43179</v>
      </c>
      <c r="AH7" s="20">
        <f t="shared" si="1"/>
        <v>43180</v>
      </c>
      <c r="AI7" s="20">
        <f t="shared" si="1"/>
        <v>43181</v>
      </c>
      <c r="AJ7" s="20">
        <f t="shared" si="1"/>
        <v>43182</v>
      </c>
      <c r="AK7" s="20">
        <f t="shared" si="1"/>
        <v>43183</v>
      </c>
      <c r="AL7" s="20">
        <f t="shared" si="2"/>
        <v>43184</v>
      </c>
      <c r="AM7" s="20">
        <f t="shared" si="2"/>
        <v>43185</v>
      </c>
      <c r="AN7" s="20">
        <f t="shared" si="2"/>
        <v>43186</v>
      </c>
      <c r="AO7" s="20">
        <f t="shared" si="2"/>
        <v>43187</v>
      </c>
      <c r="AP7" s="20">
        <f t="shared" si="2"/>
        <v>43188</v>
      </c>
      <c r="AQ7" s="20">
        <f t="shared" si="2"/>
        <v>43189</v>
      </c>
      <c r="AR7" s="21">
        <f t="shared" si="2"/>
        <v>43190</v>
      </c>
    </row>
    <row r="8" spans="1:44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  <c r="AN8" s="172" t="s">
        <v>130</v>
      </c>
      <c r="AO8" s="172" t="s">
        <v>131</v>
      </c>
      <c r="AP8" s="161" t="s">
        <v>132</v>
      </c>
      <c r="AQ8" s="172" t="s">
        <v>133</v>
      </c>
      <c r="AR8" s="172" t="s">
        <v>134</v>
      </c>
    </row>
    <row r="9" spans="1:44" ht="15.95" customHeight="1" thickTop="1" x14ac:dyDescent="0.2">
      <c r="A9" s="156"/>
      <c r="B9" s="52" t="s">
        <v>140</v>
      </c>
      <c r="C9" s="23" t="s">
        <v>58</v>
      </c>
      <c r="D9" s="14" t="s">
        <v>64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  <c r="AN9" s="169"/>
      <c r="AO9" s="169"/>
      <c r="AP9" s="169"/>
      <c r="AQ9" s="242"/>
      <c r="AR9" s="242"/>
    </row>
    <row r="10" spans="1:44" ht="15.95" customHeight="1" x14ac:dyDescent="0.2">
      <c r="A10" s="157"/>
      <c r="B10" s="53"/>
      <c r="C10" s="24" t="s">
        <v>59</v>
      </c>
      <c r="D10" s="15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</row>
    <row r="11" spans="1:44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</row>
    <row r="12" spans="1:44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</row>
    <row r="13" spans="1:44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6"/>
    </row>
    <row r="14" spans="1:44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  <c r="AN14" s="246"/>
      <c r="AO14" s="246"/>
      <c r="AP14" s="246"/>
      <c r="AQ14" s="246"/>
    </row>
    <row r="15" spans="1:44" ht="15.95" customHeight="1" x14ac:dyDescent="0.2">
      <c r="AQ15" s="246"/>
    </row>
    <row r="16" spans="1:44" ht="15.95" customHeight="1" x14ac:dyDescent="0.2">
      <c r="AQ16" s="246"/>
    </row>
    <row r="17" spans="43:43" ht="15.95" customHeight="1" x14ac:dyDescent="0.2">
      <c r="AQ17" s="246"/>
    </row>
  </sheetData>
  <mergeCells count="1">
    <mergeCell ref="D1:AF2"/>
  </mergeCells>
  <conditionalFormatting sqref="D6:AR12">
    <cfRule type="expression" dxfId="18" priority="8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6625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26625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6CF0E589-B239-4116-BB46-36FDB272B915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D6:AR12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1:AM14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0" sqref="D10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39" ht="15.95" customHeight="1" x14ac:dyDescent="0.2">
      <c r="A1" s="248" t="s">
        <v>29</v>
      </c>
      <c r="B1" s="10"/>
      <c r="C1" s="10"/>
      <c r="D1" s="189" t="str">
        <f>"Période du "&amp;TEXT(NOMENCLATURE!$E$16,"jj mmmm aaaa")&amp;" au "&amp;TEXT(NOMENCLATURE!$E$17,"jj mmmm aaaa")</f>
        <v>Période du 26 mars 2018 au 22 avril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39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39" ht="15.95" customHeight="1" x14ac:dyDescent="0.2">
      <c r="A3" s="11">
        <f>NOMENCLATURE!$E$16</f>
        <v>43185</v>
      </c>
    </row>
    <row r="4" spans="1:39" ht="15.95" customHeight="1" x14ac:dyDescent="0.2">
      <c r="A4" s="12">
        <f>NOMENCLATURE!$E$17</f>
        <v>43212</v>
      </c>
    </row>
    <row r="5" spans="1:39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39" s="4" customFormat="1" ht="15.95" customHeight="1" thickTop="1" x14ac:dyDescent="0.25">
      <c r="C6" s="163"/>
      <c r="D6" s="15">
        <f>+$A$3</f>
        <v>43185</v>
      </c>
      <c r="E6" s="16">
        <f>+D6+1</f>
        <v>43186</v>
      </c>
      <c r="F6" s="16">
        <f t="shared" ref="F6:U7" si="0">+E6+1</f>
        <v>43187</v>
      </c>
      <c r="G6" s="16">
        <f t="shared" si="0"/>
        <v>43188</v>
      </c>
      <c r="H6" s="16">
        <f t="shared" si="0"/>
        <v>43189</v>
      </c>
      <c r="I6" s="16">
        <f t="shared" si="0"/>
        <v>43190</v>
      </c>
      <c r="J6" s="16">
        <f t="shared" si="0"/>
        <v>43191</v>
      </c>
      <c r="K6" s="16">
        <f t="shared" si="0"/>
        <v>43192</v>
      </c>
      <c r="L6" s="16">
        <f t="shared" si="0"/>
        <v>43193</v>
      </c>
      <c r="M6" s="16">
        <f t="shared" si="0"/>
        <v>43194</v>
      </c>
      <c r="N6" s="16">
        <f t="shared" si="0"/>
        <v>43195</v>
      </c>
      <c r="O6" s="16">
        <f t="shared" si="0"/>
        <v>43196</v>
      </c>
      <c r="P6" s="16">
        <f t="shared" si="0"/>
        <v>43197</v>
      </c>
      <c r="Q6" s="16">
        <f t="shared" si="0"/>
        <v>43198</v>
      </c>
      <c r="R6" s="16">
        <f t="shared" si="0"/>
        <v>43199</v>
      </c>
      <c r="S6" s="16">
        <f t="shared" si="0"/>
        <v>43200</v>
      </c>
      <c r="T6" s="16">
        <f t="shared" si="0"/>
        <v>43201</v>
      </c>
      <c r="U6" s="16">
        <f t="shared" si="0"/>
        <v>43202</v>
      </c>
      <c r="V6" s="16">
        <f t="shared" ref="V6:AK7" si="1">+U6+1</f>
        <v>43203</v>
      </c>
      <c r="W6" s="16">
        <f t="shared" si="1"/>
        <v>43204</v>
      </c>
      <c r="X6" s="16">
        <f t="shared" si="1"/>
        <v>43205</v>
      </c>
      <c r="Y6" s="16">
        <f t="shared" si="1"/>
        <v>43206</v>
      </c>
      <c r="Z6" s="16">
        <f t="shared" si="1"/>
        <v>43207</v>
      </c>
      <c r="AA6" s="16">
        <f t="shared" si="1"/>
        <v>43208</v>
      </c>
      <c r="AB6" s="16">
        <f t="shared" si="1"/>
        <v>43209</v>
      </c>
      <c r="AC6" s="16">
        <f t="shared" si="1"/>
        <v>43210</v>
      </c>
      <c r="AD6" s="16">
        <f t="shared" si="1"/>
        <v>43211</v>
      </c>
      <c r="AE6" s="16">
        <f t="shared" si="1"/>
        <v>43212</v>
      </c>
      <c r="AF6" s="50">
        <f t="shared" si="1"/>
        <v>43213</v>
      </c>
      <c r="AG6" s="170">
        <f t="shared" si="1"/>
        <v>43214</v>
      </c>
      <c r="AH6" s="50">
        <f t="shared" si="1"/>
        <v>43215</v>
      </c>
      <c r="AI6" s="50">
        <f t="shared" si="1"/>
        <v>43216</v>
      </c>
      <c r="AJ6" s="50">
        <f t="shared" si="1"/>
        <v>43217</v>
      </c>
      <c r="AK6" s="50">
        <f t="shared" si="1"/>
        <v>43218</v>
      </c>
      <c r="AL6" s="50">
        <f t="shared" ref="AL6:AM7" si="2">+AK6+1</f>
        <v>43219</v>
      </c>
      <c r="AM6" s="18">
        <f t="shared" si="2"/>
        <v>43220</v>
      </c>
    </row>
    <row r="7" spans="1:39" s="4" customFormat="1" ht="15.95" customHeight="1" thickBot="1" x14ac:dyDescent="0.3">
      <c r="A7"/>
      <c r="B7"/>
      <c r="C7" s="163"/>
      <c r="D7" s="22">
        <f>+$A$3</f>
        <v>43185</v>
      </c>
      <c r="E7" s="20">
        <f>+D7+1</f>
        <v>43186</v>
      </c>
      <c r="F7" s="20">
        <f t="shared" si="0"/>
        <v>43187</v>
      </c>
      <c r="G7" s="20">
        <f t="shared" si="0"/>
        <v>43188</v>
      </c>
      <c r="H7" s="20">
        <f t="shared" si="0"/>
        <v>43189</v>
      </c>
      <c r="I7" s="20">
        <f t="shared" si="0"/>
        <v>43190</v>
      </c>
      <c r="J7" s="20">
        <f t="shared" si="0"/>
        <v>43191</v>
      </c>
      <c r="K7" s="20">
        <f t="shared" si="0"/>
        <v>43192</v>
      </c>
      <c r="L7" s="20">
        <f t="shared" si="0"/>
        <v>43193</v>
      </c>
      <c r="M7" s="20">
        <f t="shared" si="0"/>
        <v>43194</v>
      </c>
      <c r="N7" s="20">
        <f t="shared" si="0"/>
        <v>43195</v>
      </c>
      <c r="O7" s="20">
        <f t="shared" si="0"/>
        <v>43196</v>
      </c>
      <c r="P7" s="20">
        <f t="shared" si="0"/>
        <v>43197</v>
      </c>
      <c r="Q7" s="20">
        <f t="shared" si="0"/>
        <v>43198</v>
      </c>
      <c r="R7" s="20">
        <f t="shared" si="0"/>
        <v>43199</v>
      </c>
      <c r="S7" s="20">
        <f t="shared" si="0"/>
        <v>43200</v>
      </c>
      <c r="T7" s="20">
        <f t="shared" si="0"/>
        <v>43201</v>
      </c>
      <c r="U7" s="20">
        <f t="shared" si="0"/>
        <v>43202</v>
      </c>
      <c r="V7" s="20">
        <f t="shared" si="1"/>
        <v>43203</v>
      </c>
      <c r="W7" s="20">
        <f t="shared" si="1"/>
        <v>43204</v>
      </c>
      <c r="X7" s="20">
        <f t="shared" si="1"/>
        <v>43205</v>
      </c>
      <c r="Y7" s="20">
        <f t="shared" si="1"/>
        <v>43206</v>
      </c>
      <c r="Z7" s="20">
        <f t="shared" si="1"/>
        <v>43207</v>
      </c>
      <c r="AA7" s="20">
        <f t="shared" si="1"/>
        <v>43208</v>
      </c>
      <c r="AB7" s="20">
        <f t="shared" si="1"/>
        <v>43209</v>
      </c>
      <c r="AC7" s="20">
        <f t="shared" si="1"/>
        <v>43210</v>
      </c>
      <c r="AD7" s="20">
        <f t="shared" si="1"/>
        <v>43211</v>
      </c>
      <c r="AE7" s="20">
        <f t="shared" si="1"/>
        <v>43212</v>
      </c>
      <c r="AF7" s="20">
        <f t="shared" si="1"/>
        <v>43213</v>
      </c>
      <c r="AG7" s="171">
        <f t="shared" si="1"/>
        <v>43214</v>
      </c>
      <c r="AH7" s="20">
        <f t="shared" si="1"/>
        <v>43215</v>
      </c>
      <c r="AI7" s="20">
        <f t="shared" si="1"/>
        <v>43216</v>
      </c>
      <c r="AJ7" s="20">
        <f t="shared" si="1"/>
        <v>43217</v>
      </c>
      <c r="AK7" s="20">
        <f t="shared" si="1"/>
        <v>43218</v>
      </c>
      <c r="AL7" s="20">
        <f t="shared" si="2"/>
        <v>43219</v>
      </c>
      <c r="AM7" s="21">
        <f t="shared" si="2"/>
        <v>43220</v>
      </c>
    </row>
    <row r="8" spans="1:39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</row>
    <row r="9" spans="1:39" ht="15.95" customHeight="1" thickTop="1" x14ac:dyDescent="0.2">
      <c r="A9" s="156"/>
      <c r="B9" s="52" t="s">
        <v>140</v>
      </c>
      <c r="C9" s="23" t="s">
        <v>58</v>
      </c>
      <c r="D9" s="1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</row>
    <row r="10" spans="1:39" ht="15.95" customHeight="1" x14ac:dyDescent="0.2">
      <c r="A10" s="157"/>
      <c r="B10" s="53"/>
      <c r="C10" s="24" t="s">
        <v>59</v>
      </c>
      <c r="D10" s="153" t="s">
        <v>64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</row>
    <row r="11" spans="1:39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</row>
    <row r="12" spans="1:39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</row>
    <row r="13" spans="1:39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</row>
    <row r="14" spans="1:39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</row>
  </sheetData>
  <mergeCells count="1">
    <mergeCell ref="D1:AF2"/>
  </mergeCells>
  <conditionalFormatting sqref="D6:AM12">
    <cfRule type="expression" dxfId="16" priority="10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7649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27649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DF962C8D-00E9-4212-8002-82EA93CC4830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D6:AM12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AP14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9" sqref="D9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42" ht="15.95" customHeight="1" x14ac:dyDescent="0.2">
      <c r="A1" s="248" t="s">
        <v>28</v>
      </c>
      <c r="B1" s="10"/>
      <c r="C1" s="10"/>
      <c r="D1" s="189" t="str">
        <f>"Période du "&amp;TEXT(NOMENCLATURE!$E$20,"jj mmmm aaaa")&amp;" au "&amp;TEXT(NOMENCLATURE!$E$21,"jj mmmm aaaa")</f>
        <v>Période du 23 avril 2018 au 20 mai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42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42" ht="15.95" customHeight="1" x14ac:dyDescent="0.2">
      <c r="A3" s="11">
        <f>NOMENCLATURE!$E$20</f>
        <v>43213</v>
      </c>
    </row>
    <row r="4" spans="1:42" ht="15.95" customHeight="1" x14ac:dyDescent="0.2">
      <c r="A4" s="12">
        <f>NOMENCLATURE!$E$21</f>
        <v>43240</v>
      </c>
    </row>
    <row r="5" spans="1:42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42" s="4" customFormat="1" ht="15.95" customHeight="1" thickTop="1" x14ac:dyDescent="0.25">
      <c r="C6" s="163"/>
      <c r="D6" s="15">
        <f>+$A$3</f>
        <v>43213</v>
      </c>
      <c r="E6" s="16">
        <f>+D6+1</f>
        <v>43214</v>
      </c>
      <c r="F6" s="16">
        <f t="shared" ref="F6:U7" si="0">+E6+1</f>
        <v>43215</v>
      </c>
      <c r="G6" s="16">
        <f t="shared" si="0"/>
        <v>43216</v>
      </c>
      <c r="H6" s="16">
        <f t="shared" si="0"/>
        <v>43217</v>
      </c>
      <c r="I6" s="16">
        <f t="shared" si="0"/>
        <v>43218</v>
      </c>
      <c r="J6" s="16">
        <f t="shared" si="0"/>
        <v>43219</v>
      </c>
      <c r="K6" s="16">
        <f t="shared" si="0"/>
        <v>43220</v>
      </c>
      <c r="L6" s="16">
        <f t="shared" si="0"/>
        <v>43221</v>
      </c>
      <c r="M6" s="16">
        <f t="shared" si="0"/>
        <v>43222</v>
      </c>
      <c r="N6" s="16">
        <f t="shared" si="0"/>
        <v>43223</v>
      </c>
      <c r="O6" s="16">
        <f t="shared" si="0"/>
        <v>43224</v>
      </c>
      <c r="P6" s="16">
        <f t="shared" si="0"/>
        <v>43225</v>
      </c>
      <c r="Q6" s="16">
        <f t="shared" si="0"/>
        <v>43226</v>
      </c>
      <c r="R6" s="16">
        <f t="shared" si="0"/>
        <v>43227</v>
      </c>
      <c r="S6" s="16">
        <f t="shared" si="0"/>
        <v>43228</v>
      </c>
      <c r="T6" s="16">
        <f t="shared" si="0"/>
        <v>43229</v>
      </c>
      <c r="U6" s="16">
        <f t="shared" si="0"/>
        <v>43230</v>
      </c>
      <c r="V6" s="16">
        <f t="shared" ref="V6:AK7" si="1">+U6+1</f>
        <v>43231</v>
      </c>
      <c r="W6" s="16">
        <f t="shared" si="1"/>
        <v>43232</v>
      </c>
      <c r="X6" s="16">
        <f t="shared" si="1"/>
        <v>43233</v>
      </c>
      <c r="Y6" s="16">
        <f t="shared" si="1"/>
        <v>43234</v>
      </c>
      <c r="Z6" s="16">
        <f t="shared" si="1"/>
        <v>43235</v>
      </c>
      <c r="AA6" s="16">
        <f t="shared" si="1"/>
        <v>43236</v>
      </c>
      <c r="AB6" s="16">
        <f t="shared" si="1"/>
        <v>43237</v>
      </c>
      <c r="AC6" s="16">
        <f t="shared" si="1"/>
        <v>43238</v>
      </c>
      <c r="AD6" s="16">
        <f t="shared" si="1"/>
        <v>43239</v>
      </c>
      <c r="AE6" s="16">
        <f t="shared" si="1"/>
        <v>43240</v>
      </c>
      <c r="AF6" s="50">
        <f t="shared" si="1"/>
        <v>43241</v>
      </c>
      <c r="AG6" s="170">
        <f t="shared" si="1"/>
        <v>43242</v>
      </c>
      <c r="AH6" s="50">
        <f t="shared" si="1"/>
        <v>43243</v>
      </c>
      <c r="AI6" s="50">
        <f t="shared" si="1"/>
        <v>43244</v>
      </c>
      <c r="AJ6" s="50">
        <f t="shared" si="1"/>
        <v>43245</v>
      </c>
      <c r="AK6" s="50">
        <f t="shared" si="1"/>
        <v>43246</v>
      </c>
      <c r="AL6" s="50">
        <f t="shared" ref="AL6:AP7" si="2">+AK6+1</f>
        <v>43247</v>
      </c>
      <c r="AM6" s="50">
        <f t="shared" si="2"/>
        <v>43248</v>
      </c>
      <c r="AN6" s="50">
        <f t="shared" si="2"/>
        <v>43249</v>
      </c>
      <c r="AO6" s="50">
        <f t="shared" si="2"/>
        <v>43250</v>
      </c>
      <c r="AP6" s="18">
        <f t="shared" si="2"/>
        <v>43251</v>
      </c>
    </row>
    <row r="7" spans="1:42" s="4" customFormat="1" ht="15.95" customHeight="1" thickBot="1" x14ac:dyDescent="0.3">
      <c r="A7"/>
      <c r="B7"/>
      <c r="C7" s="163"/>
      <c r="D7" s="22">
        <f>+$A$3</f>
        <v>43213</v>
      </c>
      <c r="E7" s="20">
        <f>+D7+1</f>
        <v>43214</v>
      </c>
      <c r="F7" s="20">
        <f t="shared" si="0"/>
        <v>43215</v>
      </c>
      <c r="G7" s="20">
        <f t="shared" si="0"/>
        <v>43216</v>
      </c>
      <c r="H7" s="20">
        <f t="shared" si="0"/>
        <v>43217</v>
      </c>
      <c r="I7" s="20">
        <f t="shared" si="0"/>
        <v>43218</v>
      </c>
      <c r="J7" s="20">
        <f t="shared" si="0"/>
        <v>43219</v>
      </c>
      <c r="K7" s="20">
        <f t="shared" si="0"/>
        <v>43220</v>
      </c>
      <c r="L7" s="20">
        <f t="shared" si="0"/>
        <v>43221</v>
      </c>
      <c r="M7" s="20">
        <f t="shared" si="0"/>
        <v>43222</v>
      </c>
      <c r="N7" s="20">
        <f t="shared" si="0"/>
        <v>43223</v>
      </c>
      <c r="O7" s="20">
        <f t="shared" si="0"/>
        <v>43224</v>
      </c>
      <c r="P7" s="20">
        <f t="shared" si="0"/>
        <v>43225</v>
      </c>
      <c r="Q7" s="20">
        <f t="shared" si="0"/>
        <v>43226</v>
      </c>
      <c r="R7" s="20">
        <f t="shared" si="0"/>
        <v>43227</v>
      </c>
      <c r="S7" s="20">
        <f t="shared" si="0"/>
        <v>43228</v>
      </c>
      <c r="T7" s="20">
        <f t="shared" si="0"/>
        <v>43229</v>
      </c>
      <c r="U7" s="20">
        <f t="shared" si="0"/>
        <v>43230</v>
      </c>
      <c r="V7" s="20">
        <f t="shared" si="1"/>
        <v>43231</v>
      </c>
      <c r="W7" s="20">
        <f t="shared" si="1"/>
        <v>43232</v>
      </c>
      <c r="X7" s="20">
        <f t="shared" si="1"/>
        <v>43233</v>
      </c>
      <c r="Y7" s="20">
        <f t="shared" si="1"/>
        <v>43234</v>
      </c>
      <c r="Z7" s="20">
        <f t="shared" si="1"/>
        <v>43235</v>
      </c>
      <c r="AA7" s="20">
        <f t="shared" si="1"/>
        <v>43236</v>
      </c>
      <c r="AB7" s="20">
        <f t="shared" si="1"/>
        <v>43237</v>
      </c>
      <c r="AC7" s="20">
        <f t="shared" si="1"/>
        <v>43238</v>
      </c>
      <c r="AD7" s="20">
        <f t="shared" si="1"/>
        <v>43239</v>
      </c>
      <c r="AE7" s="20">
        <f t="shared" si="1"/>
        <v>43240</v>
      </c>
      <c r="AF7" s="20">
        <f t="shared" si="1"/>
        <v>43241</v>
      </c>
      <c r="AG7" s="171">
        <f t="shared" si="1"/>
        <v>43242</v>
      </c>
      <c r="AH7" s="20">
        <f t="shared" si="1"/>
        <v>43243</v>
      </c>
      <c r="AI7" s="20">
        <f t="shared" si="1"/>
        <v>43244</v>
      </c>
      <c r="AJ7" s="20">
        <f t="shared" si="1"/>
        <v>43245</v>
      </c>
      <c r="AK7" s="20">
        <f t="shared" si="1"/>
        <v>43246</v>
      </c>
      <c r="AL7" s="20">
        <f t="shared" si="2"/>
        <v>43247</v>
      </c>
      <c r="AM7" s="20">
        <f t="shared" si="2"/>
        <v>43248</v>
      </c>
      <c r="AN7" s="20">
        <f t="shared" si="2"/>
        <v>43249</v>
      </c>
      <c r="AO7" s="20">
        <f t="shared" si="2"/>
        <v>43250</v>
      </c>
      <c r="AP7" s="21">
        <f t="shared" si="2"/>
        <v>43251</v>
      </c>
    </row>
    <row r="8" spans="1:42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  <c r="AN8" s="172" t="s">
        <v>130</v>
      </c>
      <c r="AO8" s="172" t="s">
        <v>131</v>
      </c>
      <c r="AP8" s="247" t="s">
        <v>132</v>
      </c>
    </row>
    <row r="9" spans="1:42" ht="15.95" customHeight="1" thickTop="1" x14ac:dyDescent="0.2">
      <c r="A9" s="156"/>
      <c r="B9" s="52" t="s">
        <v>140</v>
      </c>
      <c r="C9" s="23" t="s">
        <v>58</v>
      </c>
      <c r="D9" s="14" t="s">
        <v>64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  <c r="AN9" s="169"/>
      <c r="AO9" s="169"/>
      <c r="AP9" s="169"/>
    </row>
    <row r="10" spans="1:42" ht="15.95" customHeight="1" x14ac:dyDescent="0.2">
      <c r="A10" s="157"/>
      <c r="B10" s="53"/>
      <c r="C10" s="24" t="s">
        <v>59</v>
      </c>
      <c r="D10" s="15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  <c r="AN10" s="169"/>
      <c r="AO10" s="169"/>
      <c r="AP10" s="169"/>
    </row>
    <row r="11" spans="1:42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  <c r="AN11" s="169"/>
      <c r="AO11" s="169"/>
      <c r="AP11" s="169"/>
    </row>
    <row r="12" spans="1:42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  <c r="AN12" s="155"/>
      <c r="AO12" s="155"/>
      <c r="AP12" s="155"/>
    </row>
    <row r="13" spans="1:42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</row>
    <row r="14" spans="1:42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  <c r="AN14" s="246"/>
      <c r="AO14" s="246"/>
      <c r="AP14" s="246"/>
    </row>
  </sheetData>
  <mergeCells count="1">
    <mergeCell ref="D1:AF2"/>
  </mergeCells>
  <conditionalFormatting sqref="D6:AP12">
    <cfRule type="expression" dxfId="14" priority="12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8673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28673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3BC83FC-48CD-4730-99A1-3AD9C64781D3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D6:AP12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A1:AR17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26" sqref="D26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44" ht="15.95" customHeight="1" x14ac:dyDescent="0.2">
      <c r="A1" s="248" t="s">
        <v>27</v>
      </c>
      <c r="B1" s="10"/>
      <c r="C1" s="10"/>
      <c r="D1" s="189" t="str">
        <f>"Période du "&amp;TEXT(NOMENCLATURE!$E$24,"jj mmmm aaaa")&amp;" au "&amp;TEXT(NOMENCLATURE!$E$25,"jj mmmm aaaa")</f>
        <v>Période du 21 mai 2018 au 24 juin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44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44" ht="15.95" customHeight="1" x14ac:dyDescent="0.2">
      <c r="A3" s="11">
        <f>NOMENCLATURE!$E$24</f>
        <v>43241</v>
      </c>
    </row>
    <row r="4" spans="1:44" ht="15.95" customHeight="1" x14ac:dyDescent="0.2">
      <c r="A4" s="12">
        <f>NOMENCLATURE!$E$25</f>
        <v>43275</v>
      </c>
    </row>
    <row r="5" spans="1:44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44" s="4" customFormat="1" ht="15.95" customHeight="1" thickTop="1" x14ac:dyDescent="0.25">
      <c r="C6" s="163"/>
      <c r="D6" s="15">
        <f>+$A$3</f>
        <v>43241</v>
      </c>
      <c r="E6" s="16">
        <f>+D6+1</f>
        <v>43242</v>
      </c>
      <c r="F6" s="16">
        <f t="shared" ref="F6:U7" si="0">+E6+1</f>
        <v>43243</v>
      </c>
      <c r="G6" s="16">
        <f t="shared" si="0"/>
        <v>43244</v>
      </c>
      <c r="H6" s="16">
        <f t="shared" si="0"/>
        <v>43245</v>
      </c>
      <c r="I6" s="16">
        <f t="shared" si="0"/>
        <v>43246</v>
      </c>
      <c r="J6" s="16">
        <f t="shared" si="0"/>
        <v>43247</v>
      </c>
      <c r="K6" s="16">
        <f t="shared" si="0"/>
        <v>43248</v>
      </c>
      <c r="L6" s="16">
        <f t="shared" si="0"/>
        <v>43249</v>
      </c>
      <c r="M6" s="16">
        <f t="shared" si="0"/>
        <v>43250</v>
      </c>
      <c r="N6" s="16">
        <f t="shared" si="0"/>
        <v>43251</v>
      </c>
      <c r="O6" s="16">
        <f t="shared" si="0"/>
        <v>43252</v>
      </c>
      <c r="P6" s="16">
        <f t="shared" si="0"/>
        <v>43253</v>
      </c>
      <c r="Q6" s="16">
        <f t="shared" si="0"/>
        <v>43254</v>
      </c>
      <c r="R6" s="16">
        <f t="shared" si="0"/>
        <v>43255</v>
      </c>
      <c r="S6" s="16">
        <f t="shared" si="0"/>
        <v>43256</v>
      </c>
      <c r="T6" s="16">
        <f t="shared" si="0"/>
        <v>43257</v>
      </c>
      <c r="U6" s="16">
        <f t="shared" si="0"/>
        <v>43258</v>
      </c>
      <c r="V6" s="16">
        <f t="shared" ref="V6:AK7" si="1">+U6+1</f>
        <v>43259</v>
      </c>
      <c r="W6" s="16">
        <f t="shared" si="1"/>
        <v>43260</v>
      </c>
      <c r="X6" s="16">
        <f t="shared" si="1"/>
        <v>43261</v>
      </c>
      <c r="Y6" s="16">
        <f t="shared" si="1"/>
        <v>43262</v>
      </c>
      <c r="Z6" s="16">
        <f t="shared" si="1"/>
        <v>43263</v>
      </c>
      <c r="AA6" s="16">
        <f t="shared" si="1"/>
        <v>43264</v>
      </c>
      <c r="AB6" s="16">
        <f t="shared" si="1"/>
        <v>43265</v>
      </c>
      <c r="AC6" s="16">
        <f t="shared" si="1"/>
        <v>43266</v>
      </c>
      <c r="AD6" s="16">
        <f t="shared" si="1"/>
        <v>43267</v>
      </c>
      <c r="AE6" s="16">
        <f t="shared" si="1"/>
        <v>43268</v>
      </c>
      <c r="AF6" s="50">
        <f t="shared" si="1"/>
        <v>43269</v>
      </c>
      <c r="AG6" s="170">
        <f t="shared" si="1"/>
        <v>43270</v>
      </c>
      <c r="AH6" s="50">
        <f t="shared" si="1"/>
        <v>43271</v>
      </c>
      <c r="AI6" s="50">
        <f t="shared" si="1"/>
        <v>43272</v>
      </c>
      <c r="AJ6" s="50">
        <f t="shared" si="1"/>
        <v>43273</v>
      </c>
      <c r="AK6" s="50">
        <f t="shared" si="1"/>
        <v>43274</v>
      </c>
      <c r="AL6" s="50">
        <f t="shared" ref="AL6:AR7" si="2">+AK6+1</f>
        <v>43275</v>
      </c>
      <c r="AM6" s="50">
        <f t="shared" si="2"/>
        <v>43276</v>
      </c>
      <c r="AN6" s="50">
        <f t="shared" si="2"/>
        <v>43277</v>
      </c>
      <c r="AO6" s="50">
        <f t="shared" si="2"/>
        <v>43278</v>
      </c>
      <c r="AP6" s="50">
        <f t="shared" si="2"/>
        <v>43279</v>
      </c>
      <c r="AQ6" s="50">
        <f t="shared" si="2"/>
        <v>43280</v>
      </c>
      <c r="AR6" s="18">
        <f t="shared" si="2"/>
        <v>43281</v>
      </c>
    </row>
    <row r="7" spans="1:44" s="4" customFormat="1" ht="15.95" customHeight="1" thickBot="1" x14ac:dyDescent="0.3">
      <c r="A7"/>
      <c r="B7"/>
      <c r="C7" s="163"/>
      <c r="D7" s="22">
        <f>+$A$3</f>
        <v>43241</v>
      </c>
      <c r="E7" s="20">
        <f>+D7+1</f>
        <v>43242</v>
      </c>
      <c r="F7" s="20">
        <f t="shared" si="0"/>
        <v>43243</v>
      </c>
      <c r="G7" s="20">
        <f t="shared" si="0"/>
        <v>43244</v>
      </c>
      <c r="H7" s="20">
        <f t="shared" si="0"/>
        <v>43245</v>
      </c>
      <c r="I7" s="20">
        <f t="shared" si="0"/>
        <v>43246</v>
      </c>
      <c r="J7" s="20">
        <f t="shared" si="0"/>
        <v>43247</v>
      </c>
      <c r="K7" s="20">
        <f t="shared" si="0"/>
        <v>43248</v>
      </c>
      <c r="L7" s="20">
        <f t="shared" si="0"/>
        <v>43249</v>
      </c>
      <c r="M7" s="20">
        <f t="shared" si="0"/>
        <v>43250</v>
      </c>
      <c r="N7" s="20">
        <f t="shared" si="0"/>
        <v>43251</v>
      </c>
      <c r="O7" s="20">
        <f t="shared" si="0"/>
        <v>43252</v>
      </c>
      <c r="P7" s="20">
        <f t="shared" si="0"/>
        <v>43253</v>
      </c>
      <c r="Q7" s="20">
        <f t="shared" si="0"/>
        <v>43254</v>
      </c>
      <c r="R7" s="20">
        <f t="shared" si="0"/>
        <v>43255</v>
      </c>
      <c r="S7" s="20">
        <f t="shared" si="0"/>
        <v>43256</v>
      </c>
      <c r="T7" s="20">
        <f t="shared" si="0"/>
        <v>43257</v>
      </c>
      <c r="U7" s="20">
        <f t="shared" si="0"/>
        <v>43258</v>
      </c>
      <c r="V7" s="20">
        <f t="shared" si="1"/>
        <v>43259</v>
      </c>
      <c r="W7" s="20">
        <f t="shared" si="1"/>
        <v>43260</v>
      </c>
      <c r="X7" s="20">
        <f t="shared" si="1"/>
        <v>43261</v>
      </c>
      <c r="Y7" s="20">
        <f t="shared" si="1"/>
        <v>43262</v>
      </c>
      <c r="Z7" s="20">
        <f t="shared" si="1"/>
        <v>43263</v>
      </c>
      <c r="AA7" s="20">
        <f t="shared" si="1"/>
        <v>43264</v>
      </c>
      <c r="AB7" s="20">
        <f t="shared" si="1"/>
        <v>43265</v>
      </c>
      <c r="AC7" s="20">
        <f t="shared" si="1"/>
        <v>43266</v>
      </c>
      <c r="AD7" s="20">
        <f t="shared" si="1"/>
        <v>43267</v>
      </c>
      <c r="AE7" s="20">
        <f t="shared" si="1"/>
        <v>43268</v>
      </c>
      <c r="AF7" s="20">
        <f t="shared" si="1"/>
        <v>43269</v>
      </c>
      <c r="AG7" s="171">
        <f t="shared" si="1"/>
        <v>43270</v>
      </c>
      <c r="AH7" s="20">
        <f t="shared" si="1"/>
        <v>43271</v>
      </c>
      <c r="AI7" s="20">
        <f t="shared" si="1"/>
        <v>43272</v>
      </c>
      <c r="AJ7" s="20">
        <f t="shared" si="1"/>
        <v>43273</v>
      </c>
      <c r="AK7" s="20">
        <f t="shared" si="1"/>
        <v>43274</v>
      </c>
      <c r="AL7" s="20">
        <f t="shared" si="2"/>
        <v>43275</v>
      </c>
      <c r="AM7" s="20">
        <f t="shared" si="2"/>
        <v>43276</v>
      </c>
      <c r="AN7" s="20">
        <f t="shared" si="2"/>
        <v>43277</v>
      </c>
      <c r="AO7" s="20">
        <f t="shared" si="2"/>
        <v>43278</v>
      </c>
      <c r="AP7" s="20">
        <f t="shared" si="2"/>
        <v>43279</v>
      </c>
      <c r="AQ7" s="20">
        <f t="shared" si="2"/>
        <v>43280</v>
      </c>
      <c r="AR7" s="21">
        <f t="shared" si="2"/>
        <v>43281</v>
      </c>
    </row>
    <row r="8" spans="1:44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  <c r="AN8" s="172" t="s">
        <v>130</v>
      </c>
      <c r="AO8" s="172" t="s">
        <v>131</v>
      </c>
      <c r="AP8" s="161" t="s">
        <v>132</v>
      </c>
      <c r="AQ8" s="172" t="s">
        <v>133</v>
      </c>
      <c r="AR8" s="172" t="s">
        <v>134</v>
      </c>
    </row>
    <row r="9" spans="1:44" ht="15.95" customHeight="1" thickTop="1" x14ac:dyDescent="0.2">
      <c r="A9" s="156"/>
      <c r="B9" s="52" t="s">
        <v>140</v>
      </c>
      <c r="C9" s="23" t="s">
        <v>58</v>
      </c>
      <c r="D9" s="1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  <c r="AN9" s="169"/>
      <c r="AO9" s="169"/>
      <c r="AP9" s="169"/>
      <c r="AQ9" s="242"/>
      <c r="AR9" s="242"/>
    </row>
    <row r="10" spans="1:44" ht="15.95" customHeight="1" x14ac:dyDescent="0.2">
      <c r="A10" s="157"/>
      <c r="B10" s="53"/>
      <c r="C10" s="24" t="s">
        <v>59</v>
      </c>
      <c r="D10" s="153"/>
      <c r="E10" s="13" t="s">
        <v>64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</row>
    <row r="11" spans="1:44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</row>
    <row r="12" spans="1:44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</row>
    <row r="13" spans="1:44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6"/>
    </row>
    <row r="14" spans="1:44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  <c r="AN14" s="246"/>
      <c r="AO14" s="246"/>
      <c r="AP14" s="246"/>
      <c r="AQ14" s="246"/>
    </row>
    <row r="15" spans="1:44" ht="15.95" customHeight="1" x14ac:dyDescent="0.2">
      <c r="AQ15" s="246"/>
    </row>
    <row r="16" spans="1:44" ht="15.95" customHeight="1" x14ac:dyDescent="0.2">
      <c r="AQ16" s="246"/>
    </row>
    <row r="17" spans="43:43" ht="15.95" customHeight="1" x14ac:dyDescent="0.2">
      <c r="AQ17" s="246"/>
    </row>
  </sheetData>
  <mergeCells count="1">
    <mergeCell ref="D1:AF2"/>
  </mergeCells>
  <conditionalFormatting sqref="D6:AR12">
    <cfRule type="expression" dxfId="12" priority="14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9697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29697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51CD9C92-BB45-41C9-9359-25A610183288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D6:AR12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1:AN14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0" sqref="D10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40" ht="15.95" customHeight="1" x14ac:dyDescent="0.2">
      <c r="A1" s="248" t="s">
        <v>26</v>
      </c>
      <c r="B1" s="10"/>
      <c r="C1" s="10"/>
      <c r="D1" s="189" t="str">
        <f>"Période du "&amp;TEXT(NOMENCLATURE!$H$4,"jj mmmm aaaa")&amp;" au "&amp;TEXT(NOMENCLATURE!$H$5,"jj mmmm aaaa")</f>
        <v>Période du 25 juin 2018 au 22 juillet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40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40" ht="15.95" customHeight="1" x14ac:dyDescent="0.2">
      <c r="A3" s="11">
        <f>NOMENCLATURE!$H$4</f>
        <v>43276</v>
      </c>
    </row>
    <row r="4" spans="1:40" ht="15.95" customHeight="1" x14ac:dyDescent="0.2">
      <c r="A4" s="12">
        <f>NOMENCLATURE!$H$5</f>
        <v>43303</v>
      </c>
    </row>
    <row r="5" spans="1:40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40" s="4" customFormat="1" ht="15.95" customHeight="1" thickTop="1" x14ac:dyDescent="0.25">
      <c r="C6" s="163"/>
      <c r="D6" s="15">
        <f>+$A$3</f>
        <v>43276</v>
      </c>
      <c r="E6" s="16">
        <f>+D6+1</f>
        <v>43277</v>
      </c>
      <c r="F6" s="16">
        <f t="shared" ref="F6:U7" si="0">+E6+1</f>
        <v>43278</v>
      </c>
      <c r="G6" s="16">
        <f t="shared" si="0"/>
        <v>43279</v>
      </c>
      <c r="H6" s="16">
        <f t="shared" si="0"/>
        <v>43280</v>
      </c>
      <c r="I6" s="16">
        <f t="shared" si="0"/>
        <v>43281</v>
      </c>
      <c r="J6" s="16">
        <f t="shared" si="0"/>
        <v>43282</v>
      </c>
      <c r="K6" s="16">
        <f t="shared" si="0"/>
        <v>43283</v>
      </c>
      <c r="L6" s="16">
        <f t="shared" si="0"/>
        <v>43284</v>
      </c>
      <c r="M6" s="16">
        <f t="shared" si="0"/>
        <v>43285</v>
      </c>
      <c r="N6" s="16">
        <f t="shared" si="0"/>
        <v>43286</v>
      </c>
      <c r="O6" s="16">
        <f t="shared" si="0"/>
        <v>43287</v>
      </c>
      <c r="P6" s="16">
        <f t="shared" si="0"/>
        <v>43288</v>
      </c>
      <c r="Q6" s="16">
        <f t="shared" si="0"/>
        <v>43289</v>
      </c>
      <c r="R6" s="16">
        <f t="shared" si="0"/>
        <v>43290</v>
      </c>
      <c r="S6" s="16">
        <f t="shared" si="0"/>
        <v>43291</v>
      </c>
      <c r="T6" s="16">
        <f t="shared" si="0"/>
        <v>43292</v>
      </c>
      <c r="U6" s="16">
        <f t="shared" si="0"/>
        <v>43293</v>
      </c>
      <c r="V6" s="16">
        <f t="shared" ref="V6:AK7" si="1">+U6+1</f>
        <v>43294</v>
      </c>
      <c r="W6" s="16">
        <f t="shared" si="1"/>
        <v>43295</v>
      </c>
      <c r="X6" s="16">
        <f t="shared" si="1"/>
        <v>43296</v>
      </c>
      <c r="Y6" s="16">
        <f t="shared" si="1"/>
        <v>43297</v>
      </c>
      <c r="Z6" s="16">
        <f t="shared" si="1"/>
        <v>43298</v>
      </c>
      <c r="AA6" s="16">
        <f t="shared" si="1"/>
        <v>43299</v>
      </c>
      <c r="AB6" s="16">
        <f t="shared" si="1"/>
        <v>43300</v>
      </c>
      <c r="AC6" s="16">
        <f t="shared" si="1"/>
        <v>43301</v>
      </c>
      <c r="AD6" s="16">
        <f t="shared" si="1"/>
        <v>43302</v>
      </c>
      <c r="AE6" s="16">
        <f t="shared" si="1"/>
        <v>43303</v>
      </c>
      <c r="AF6" s="50">
        <f t="shared" si="1"/>
        <v>43304</v>
      </c>
      <c r="AG6" s="170">
        <f t="shared" si="1"/>
        <v>43305</v>
      </c>
      <c r="AH6" s="50">
        <f t="shared" si="1"/>
        <v>43306</v>
      </c>
      <c r="AI6" s="50">
        <f t="shared" si="1"/>
        <v>43307</v>
      </c>
      <c r="AJ6" s="50">
        <f t="shared" si="1"/>
        <v>43308</v>
      </c>
      <c r="AK6" s="50">
        <f t="shared" si="1"/>
        <v>43309</v>
      </c>
      <c r="AL6" s="50">
        <f t="shared" ref="AL6:AN7" si="2">+AK6+1</f>
        <v>43310</v>
      </c>
      <c r="AM6" s="50">
        <f t="shared" si="2"/>
        <v>43311</v>
      </c>
      <c r="AN6" s="18">
        <f t="shared" si="2"/>
        <v>43312</v>
      </c>
    </row>
    <row r="7" spans="1:40" s="4" customFormat="1" ht="15.95" customHeight="1" thickBot="1" x14ac:dyDescent="0.3">
      <c r="A7"/>
      <c r="B7"/>
      <c r="C7" s="163"/>
      <c r="D7" s="22">
        <f>+$A$3</f>
        <v>43276</v>
      </c>
      <c r="E7" s="20">
        <f>+D7+1</f>
        <v>43277</v>
      </c>
      <c r="F7" s="20">
        <f t="shared" si="0"/>
        <v>43278</v>
      </c>
      <c r="G7" s="20">
        <f t="shared" si="0"/>
        <v>43279</v>
      </c>
      <c r="H7" s="20">
        <f t="shared" si="0"/>
        <v>43280</v>
      </c>
      <c r="I7" s="20">
        <f t="shared" si="0"/>
        <v>43281</v>
      </c>
      <c r="J7" s="20">
        <f t="shared" si="0"/>
        <v>43282</v>
      </c>
      <c r="K7" s="20">
        <f t="shared" si="0"/>
        <v>43283</v>
      </c>
      <c r="L7" s="20">
        <f t="shared" si="0"/>
        <v>43284</v>
      </c>
      <c r="M7" s="20">
        <f t="shared" si="0"/>
        <v>43285</v>
      </c>
      <c r="N7" s="20">
        <f t="shared" si="0"/>
        <v>43286</v>
      </c>
      <c r="O7" s="20">
        <f t="shared" si="0"/>
        <v>43287</v>
      </c>
      <c r="P7" s="20">
        <f t="shared" si="0"/>
        <v>43288</v>
      </c>
      <c r="Q7" s="20">
        <f t="shared" si="0"/>
        <v>43289</v>
      </c>
      <c r="R7" s="20">
        <f t="shared" si="0"/>
        <v>43290</v>
      </c>
      <c r="S7" s="20">
        <f t="shared" si="0"/>
        <v>43291</v>
      </c>
      <c r="T7" s="20">
        <f t="shared" si="0"/>
        <v>43292</v>
      </c>
      <c r="U7" s="20">
        <f t="shared" si="0"/>
        <v>43293</v>
      </c>
      <c r="V7" s="20">
        <f t="shared" si="1"/>
        <v>43294</v>
      </c>
      <c r="W7" s="20">
        <f t="shared" si="1"/>
        <v>43295</v>
      </c>
      <c r="X7" s="20">
        <f t="shared" si="1"/>
        <v>43296</v>
      </c>
      <c r="Y7" s="20">
        <f t="shared" si="1"/>
        <v>43297</v>
      </c>
      <c r="Z7" s="20">
        <f t="shared" si="1"/>
        <v>43298</v>
      </c>
      <c r="AA7" s="20">
        <f t="shared" si="1"/>
        <v>43299</v>
      </c>
      <c r="AB7" s="20">
        <f t="shared" si="1"/>
        <v>43300</v>
      </c>
      <c r="AC7" s="20">
        <f t="shared" si="1"/>
        <v>43301</v>
      </c>
      <c r="AD7" s="20">
        <f t="shared" si="1"/>
        <v>43302</v>
      </c>
      <c r="AE7" s="20">
        <f t="shared" si="1"/>
        <v>43303</v>
      </c>
      <c r="AF7" s="20">
        <f t="shared" si="1"/>
        <v>43304</v>
      </c>
      <c r="AG7" s="171">
        <f t="shared" si="1"/>
        <v>43305</v>
      </c>
      <c r="AH7" s="20">
        <f t="shared" si="1"/>
        <v>43306</v>
      </c>
      <c r="AI7" s="20">
        <f t="shared" si="1"/>
        <v>43307</v>
      </c>
      <c r="AJ7" s="20">
        <f t="shared" si="1"/>
        <v>43308</v>
      </c>
      <c r="AK7" s="20">
        <f t="shared" si="1"/>
        <v>43309</v>
      </c>
      <c r="AL7" s="20">
        <f t="shared" si="2"/>
        <v>43310</v>
      </c>
      <c r="AM7" s="20">
        <f t="shared" si="2"/>
        <v>43311</v>
      </c>
      <c r="AN7" s="21">
        <f t="shared" si="2"/>
        <v>43312</v>
      </c>
    </row>
    <row r="8" spans="1:40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  <c r="AN8" s="172" t="s">
        <v>130</v>
      </c>
    </row>
    <row r="9" spans="1:40" ht="15.95" customHeight="1" thickTop="1" x14ac:dyDescent="0.2">
      <c r="A9" s="156"/>
      <c r="B9" s="52" t="s">
        <v>140</v>
      </c>
      <c r="C9" s="23" t="s">
        <v>58</v>
      </c>
      <c r="D9" s="1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  <c r="AN9" s="169"/>
    </row>
    <row r="10" spans="1:40" ht="15.95" customHeight="1" x14ac:dyDescent="0.2">
      <c r="A10" s="157"/>
      <c r="B10" s="53"/>
      <c r="C10" s="24" t="s">
        <v>59</v>
      </c>
      <c r="D10" s="153" t="s">
        <v>64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  <c r="AN10" s="169"/>
    </row>
    <row r="11" spans="1:40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  <c r="AN11" s="169"/>
    </row>
    <row r="12" spans="1:40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  <c r="AN12" s="155"/>
    </row>
    <row r="13" spans="1:40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  <c r="AN13" s="245"/>
    </row>
    <row r="14" spans="1:40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  <c r="AN14" s="246"/>
    </row>
  </sheetData>
  <mergeCells count="1">
    <mergeCell ref="D1:AF2"/>
  </mergeCells>
  <conditionalFormatting sqref="D6:AN12">
    <cfRule type="expression" dxfId="10" priority="16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21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30721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D4E1CCF8-182F-4B26-9B6B-A180736B9355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D6:AN12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/>
  <dimension ref="A1:AQ17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0" sqref="D10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43" ht="15.95" customHeight="1" x14ac:dyDescent="0.2">
      <c r="A1" s="248" t="s">
        <v>25</v>
      </c>
      <c r="B1" s="10"/>
      <c r="C1" s="10"/>
      <c r="D1" s="189" t="str">
        <f>"Période du "&amp;TEXT(NOMENCLATURE!$H$8,"jj mmmm aaaa")&amp;" au "&amp;TEXT(NOMENCLATURE!$H$9,"jj mmmm aaaa")</f>
        <v>Période du 23 juillet 2018 au 26 août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43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43" ht="15.95" customHeight="1" x14ac:dyDescent="0.2">
      <c r="A3" s="11">
        <f>NOMENCLATURE!$H$8</f>
        <v>43304</v>
      </c>
    </row>
    <row r="4" spans="1:43" ht="15.95" customHeight="1" x14ac:dyDescent="0.2">
      <c r="A4" s="12">
        <f>NOMENCLATURE!$H$9</f>
        <v>43338</v>
      </c>
    </row>
    <row r="5" spans="1:43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43" s="4" customFormat="1" ht="15.95" customHeight="1" thickTop="1" x14ac:dyDescent="0.25">
      <c r="C6" s="163"/>
      <c r="D6" s="15">
        <f>+$A$3</f>
        <v>43304</v>
      </c>
      <c r="E6" s="16">
        <f>+D6+1</f>
        <v>43305</v>
      </c>
      <c r="F6" s="16">
        <f t="shared" ref="F6:U7" si="0">+E6+1</f>
        <v>43306</v>
      </c>
      <c r="G6" s="16">
        <f t="shared" si="0"/>
        <v>43307</v>
      </c>
      <c r="H6" s="16">
        <f t="shared" si="0"/>
        <v>43308</v>
      </c>
      <c r="I6" s="16">
        <f t="shared" si="0"/>
        <v>43309</v>
      </c>
      <c r="J6" s="16">
        <f t="shared" si="0"/>
        <v>43310</v>
      </c>
      <c r="K6" s="16">
        <f t="shared" si="0"/>
        <v>43311</v>
      </c>
      <c r="L6" s="16">
        <f t="shared" si="0"/>
        <v>43312</v>
      </c>
      <c r="M6" s="16">
        <f t="shared" si="0"/>
        <v>43313</v>
      </c>
      <c r="N6" s="16">
        <f t="shared" si="0"/>
        <v>43314</v>
      </c>
      <c r="O6" s="16">
        <f t="shared" si="0"/>
        <v>43315</v>
      </c>
      <c r="P6" s="16">
        <f t="shared" si="0"/>
        <v>43316</v>
      </c>
      <c r="Q6" s="16">
        <f t="shared" si="0"/>
        <v>43317</v>
      </c>
      <c r="R6" s="16">
        <f t="shared" si="0"/>
        <v>43318</v>
      </c>
      <c r="S6" s="16">
        <f t="shared" si="0"/>
        <v>43319</v>
      </c>
      <c r="T6" s="16">
        <f t="shared" si="0"/>
        <v>43320</v>
      </c>
      <c r="U6" s="16">
        <f t="shared" si="0"/>
        <v>43321</v>
      </c>
      <c r="V6" s="16">
        <f t="shared" ref="V6:AK7" si="1">+U6+1</f>
        <v>43322</v>
      </c>
      <c r="W6" s="16">
        <f t="shared" si="1"/>
        <v>43323</v>
      </c>
      <c r="X6" s="16">
        <f t="shared" si="1"/>
        <v>43324</v>
      </c>
      <c r="Y6" s="16">
        <f t="shared" si="1"/>
        <v>43325</v>
      </c>
      <c r="Z6" s="16">
        <f t="shared" si="1"/>
        <v>43326</v>
      </c>
      <c r="AA6" s="16">
        <f t="shared" si="1"/>
        <v>43327</v>
      </c>
      <c r="AB6" s="16">
        <f t="shared" si="1"/>
        <v>43328</v>
      </c>
      <c r="AC6" s="16">
        <f t="shared" si="1"/>
        <v>43329</v>
      </c>
      <c r="AD6" s="16">
        <f t="shared" si="1"/>
        <v>43330</v>
      </c>
      <c r="AE6" s="16">
        <f t="shared" si="1"/>
        <v>43331</v>
      </c>
      <c r="AF6" s="50">
        <f t="shared" si="1"/>
        <v>43332</v>
      </c>
      <c r="AG6" s="170">
        <f t="shared" si="1"/>
        <v>43333</v>
      </c>
      <c r="AH6" s="50">
        <f t="shared" si="1"/>
        <v>43334</v>
      </c>
      <c r="AI6" s="50">
        <f t="shared" si="1"/>
        <v>43335</v>
      </c>
      <c r="AJ6" s="50">
        <f t="shared" si="1"/>
        <v>43336</v>
      </c>
      <c r="AK6" s="50">
        <f t="shared" si="1"/>
        <v>43337</v>
      </c>
      <c r="AL6" s="50">
        <f t="shared" ref="AL6:AQ7" si="2">+AK6+1</f>
        <v>43338</v>
      </c>
      <c r="AM6" s="50">
        <f t="shared" si="2"/>
        <v>43339</v>
      </c>
      <c r="AN6" s="50">
        <f t="shared" si="2"/>
        <v>43340</v>
      </c>
      <c r="AO6" s="50">
        <f t="shared" si="2"/>
        <v>43341</v>
      </c>
      <c r="AP6" s="50">
        <f t="shared" si="2"/>
        <v>43342</v>
      </c>
      <c r="AQ6" s="18">
        <f t="shared" si="2"/>
        <v>43343</v>
      </c>
    </row>
    <row r="7" spans="1:43" s="4" customFormat="1" ht="15.95" customHeight="1" thickBot="1" x14ac:dyDescent="0.3">
      <c r="A7"/>
      <c r="B7"/>
      <c r="C7" s="163"/>
      <c r="D7" s="22">
        <f>+$A$3</f>
        <v>43304</v>
      </c>
      <c r="E7" s="20">
        <f>+D7+1</f>
        <v>43305</v>
      </c>
      <c r="F7" s="20">
        <f t="shared" si="0"/>
        <v>43306</v>
      </c>
      <c r="G7" s="20">
        <f t="shared" si="0"/>
        <v>43307</v>
      </c>
      <c r="H7" s="20">
        <f t="shared" si="0"/>
        <v>43308</v>
      </c>
      <c r="I7" s="20">
        <f t="shared" si="0"/>
        <v>43309</v>
      </c>
      <c r="J7" s="20">
        <f t="shared" si="0"/>
        <v>43310</v>
      </c>
      <c r="K7" s="20">
        <f t="shared" si="0"/>
        <v>43311</v>
      </c>
      <c r="L7" s="20">
        <f t="shared" si="0"/>
        <v>43312</v>
      </c>
      <c r="M7" s="20">
        <f t="shared" si="0"/>
        <v>43313</v>
      </c>
      <c r="N7" s="20">
        <f t="shared" si="0"/>
        <v>43314</v>
      </c>
      <c r="O7" s="20">
        <f t="shared" si="0"/>
        <v>43315</v>
      </c>
      <c r="P7" s="20">
        <f t="shared" si="0"/>
        <v>43316</v>
      </c>
      <c r="Q7" s="20">
        <f t="shared" si="0"/>
        <v>43317</v>
      </c>
      <c r="R7" s="20">
        <f t="shared" si="0"/>
        <v>43318</v>
      </c>
      <c r="S7" s="20">
        <f t="shared" si="0"/>
        <v>43319</v>
      </c>
      <c r="T7" s="20">
        <f t="shared" si="0"/>
        <v>43320</v>
      </c>
      <c r="U7" s="20">
        <f t="shared" si="0"/>
        <v>43321</v>
      </c>
      <c r="V7" s="20">
        <f t="shared" si="1"/>
        <v>43322</v>
      </c>
      <c r="W7" s="20">
        <f t="shared" si="1"/>
        <v>43323</v>
      </c>
      <c r="X7" s="20">
        <f t="shared" si="1"/>
        <v>43324</v>
      </c>
      <c r="Y7" s="20">
        <f t="shared" si="1"/>
        <v>43325</v>
      </c>
      <c r="Z7" s="20">
        <f t="shared" si="1"/>
        <v>43326</v>
      </c>
      <c r="AA7" s="20">
        <f t="shared" si="1"/>
        <v>43327</v>
      </c>
      <c r="AB7" s="20">
        <f t="shared" si="1"/>
        <v>43328</v>
      </c>
      <c r="AC7" s="20">
        <f t="shared" si="1"/>
        <v>43329</v>
      </c>
      <c r="AD7" s="20">
        <f t="shared" si="1"/>
        <v>43330</v>
      </c>
      <c r="AE7" s="20">
        <f t="shared" si="1"/>
        <v>43331</v>
      </c>
      <c r="AF7" s="20">
        <f t="shared" si="1"/>
        <v>43332</v>
      </c>
      <c r="AG7" s="171">
        <f t="shared" si="1"/>
        <v>43333</v>
      </c>
      <c r="AH7" s="20">
        <f t="shared" si="1"/>
        <v>43334</v>
      </c>
      <c r="AI7" s="20">
        <f t="shared" si="1"/>
        <v>43335</v>
      </c>
      <c r="AJ7" s="20">
        <f t="shared" si="1"/>
        <v>43336</v>
      </c>
      <c r="AK7" s="20">
        <f t="shared" si="1"/>
        <v>43337</v>
      </c>
      <c r="AL7" s="20">
        <f t="shared" si="2"/>
        <v>43338</v>
      </c>
      <c r="AM7" s="20">
        <f t="shared" si="2"/>
        <v>43339</v>
      </c>
      <c r="AN7" s="20">
        <f t="shared" si="2"/>
        <v>43340</v>
      </c>
      <c r="AO7" s="20">
        <f t="shared" si="2"/>
        <v>43341</v>
      </c>
      <c r="AP7" s="20">
        <f t="shared" si="2"/>
        <v>43342</v>
      </c>
      <c r="AQ7" s="21">
        <f t="shared" si="2"/>
        <v>43343</v>
      </c>
    </row>
    <row r="8" spans="1:43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  <c r="AN8" s="172" t="s">
        <v>130</v>
      </c>
      <c r="AO8" s="172" t="s">
        <v>131</v>
      </c>
      <c r="AP8" s="161" t="s">
        <v>132</v>
      </c>
      <c r="AQ8" s="172" t="s">
        <v>133</v>
      </c>
    </row>
    <row r="9" spans="1:43" ht="15.95" customHeight="1" thickTop="1" x14ac:dyDescent="0.2">
      <c r="A9" s="156"/>
      <c r="B9" s="52" t="s">
        <v>140</v>
      </c>
      <c r="C9" s="23" t="s">
        <v>58</v>
      </c>
      <c r="D9" s="1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  <c r="AN9" s="169"/>
      <c r="AO9" s="169"/>
      <c r="AP9" s="169"/>
      <c r="AQ9" s="242"/>
    </row>
    <row r="10" spans="1:43" ht="15.95" customHeight="1" x14ac:dyDescent="0.2">
      <c r="A10" s="157"/>
      <c r="B10" s="53"/>
      <c r="C10" s="24" t="s">
        <v>59</v>
      </c>
      <c r="D10" s="153" t="s">
        <v>64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  <c r="AN10" s="169"/>
      <c r="AO10" s="169"/>
      <c r="AP10" s="169"/>
      <c r="AQ10" s="169"/>
    </row>
    <row r="11" spans="1:43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</row>
    <row r="12" spans="1:43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</row>
    <row r="13" spans="1:43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6"/>
    </row>
    <row r="14" spans="1:43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  <c r="AN14" s="246"/>
      <c r="AO14" s="246"/>
      <c r="AP14" s="246"/>
      <c r="AQ14" s="246"/>
    </row>
    <row r="15" spans="1:43" ht="15.95" customHeight="1" x14ac:dyDescent="0.2">
      <c r="AQ15" s="246"/>
    </row>
    <row r="16" spans="1:43" ht="15.95" customHeight="1" x14ac:dyDescent="0.2">
      <c r="AQ16" s="246"/>
    </row>
    <row r="17" spans="43:43" ht="15.95" customHeight="1" x14ac:dyDescent="0.2">
      <c r="AQ17" s="246"/>
    </row>
  </sheetData>
  <mergeCells count="1">
    <mergeCell ref="D1:AF2"/>
  </mergeCells>
  <conditionalFormatting sqref="D6:AQ12">
    <cfRule type="expression" dxfId="8" priority="18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745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31745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19382D00-EE70-40EB-8078-1115D40C06A1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D6:AQ12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/>
  <dimension ref="A1:AL14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0" sqref="D10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38" ht="15.95" customHeight="1" x14ac:dyDescent="0.2">
      <c r="A1" s="248" t="s">
        <v>24</v>
      </c>
      <c r="B1" s="10"/>
      <c r="C1" s="10"/>
      <c r="D1" s="189" t="str">
        <f>"Période du "&amp;TEXT(NOMENCLATURE!$H$12,"jj mmmm aaaa")&amp;" au "&amp;TEXT(NOMENCLATURE!$H$13,"jj mmmm aaaa")</f>
        <v>Période du 27 août 2018 au 23 septembre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38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38" ht="15.95" customHeight="1" x14ac:dyDescent="0.2">
      <c r="A3" s="11">
        <f>NOMENCLATURE!$H$12</f>
        <v>43339</v>
      </c>
    </row>
    <row r="4" spans="1:38" ht="15.95" customHeight="1" x14ac:dyDescent="0.2">
      <c r="A4" s="12">
        <f>NOMENCLATURE!$H$13</f>
        <v>43366</v>
      </c>
    </row>
    <row r="5" spans="1:38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38" s="4" customFormat="1" ht="15.95" customHeight="1" thickTop="1" x14ac:dyDescent="0.25">
      <c r="C6" s="163"/>
      <c r="D6" s="15">
        <f>+$A$3</f>
        <v>43339</v>
      </c>
      <c r="E6" s="16">
        <f>+D6+1</f>
        <v>43340</v>
      </c>
      <c r="F6" s="16">
        <f t="shared" ref="F6:U7" si="0">+E6+1</f>
        <v>43341</v>
      </c>
      <c r="G6" s="16">
        <f t="shared" si="0"/>
        <v>43342</v>
      </c>
      <c r="H6" s="16">
        <f t="shared" si="0"/>
        <v>43343</v>
      </c>
      <c r="I6" s="16">
        <f t="shared" si="0"/>
        <v>43344</v>
      </c>
      <c r="J6" s="16">
        <f t="shared" si="0"/>
        <v>43345</v>
      </c>
      <c r="K6" s="16">
        <f t="shared" si="0"/>
        <v>43346</v>
      </c>
      <c r="L6" s="16">
        <f t="shared" si="0"/>
        <v>43347</v>
      </c>
      <c r="M6" s="16">
        <f t="shared" si="0"/>
        <v>43348</v>
      </c>
      <c r="N6" s="16">
        <f t="shared" si="0"/>
        <v>43349</v>
      </c>
      <c r="O6" s="16">
        <f t="shared" si="0"/>
        <v>43350</v>
      </c>
      <c r="P6" s="16">
        <f t="shared" si="0"/>
        <v>43351</v>
      </c>
      <c r="Q6" s="16">
        <f t="shared" si="0"/>
        <v>43352</v>
      </c>
      <c r="R6" s="16">
        <f t="shared" si="0"/>
        <v>43353</v>
      </c>
      <c r="S6" s="16">
        <f t="shared" si="0"/>
        <v>43354</v>
      </c>
      <c r="T6" s="16">
        <f t="shared" si="0"/>
        <v>43355</v>
      </c>
      <c r="U6" s="16">
        <f t="shared" si="0"/>
        <v>43356</v>
      </c>
      <c r="V6" s="16">
        <f t="shared" ref="V6:AK7" si="1">+U6+1</f>
        <v>43357</v>
      </c>
      <c r="W6" s="16">
        <f t="shared" si="1"/>
        <v>43358</v>
      </c>
      <c r="X6" s="16">
        <f t="shared" si="1"/>
        <v>43359</v>
      </c>
      <c r="Y6" s="16">
        <f t="shared" si="1"/>
        <v>43360</v>
      </c>
      <c r="Z6" s="16">
        <f t="shared" si="1"/>
        <v>43361</v>
      </c>
      <c r="AA6" s="16">
        <f t="shared" si="1"/>
        <v>43362</v>
      </c>
      <c r="AB6" s="16">
        <f t="shared" si="1"/>
        <v>43363</v>
      </c>
      <c r="AC6" s="16">
        <f t="shared" si="1"/>
        <v>43364</v>
      </c>
      <c r="AD6" s="16">
        <f t="shared" si="1"/>
        <v>43365</v>
      </c>
      <c r="AE6" s="16">
        <f t="shared" si="1"/>
        <v>43366</v>
      </c>
      <c r="AF6" s="50">
        <f t="shared" si="1"/>
        <v>43367</v>
      </c>
      <c r="AG6" s="170">
        <f t="shared" si="1"/>
        <v>43368</v>
      </c>
      <c r="AH6" s="50">
        <f t="shared" si="1"/>
        <v>43369</v>
      </c>
      <c r="AI6" s="50">
        <f t="shared" si="1"/>
        <v>43370</v>
      </c>
      <c r="AJ6" s="50">
        <f t="shared" si="1"/>
        <v>43371</v>
      </c>
      <c r="AK6" s="50">
        <f t="shared" si="1"/>
        <v>43372</v>
      </c>
      <c r="AL6" s="18">
        <f t="shared" ref="AL6:AL7" si="2">+AK6+1</f>
        <v>43373</v>
      </c>
    </row>
    <row r="7" spans="1:38" s="4" customFormat="1" ht="15.95" customHeight="1" thickBot="1" x14ac:dyDescent="0.3">
      <c r="A7"/>
      <c r="B7"/>
      <c r="C7" s="163"/>
      <c r="D7" s="22">
        <f>+$A$3</f>
        <v>43339</v>
      </c>
      <c r="E7" s="20">
        <f>+D7+1</f>
        <v>43340</v>
      </c>
      <c r="F7" s="20">
        <f t="shared" si="0"/>
        <v>43341</v>
      </c>
      <c r="G7" s="20">
        <f t="shared" si="0"/>
        <v>43342</v>
      </c>
      <c r="H7" s="20">
        <f t="shared" si="0"/>
        <v>43343</v>
      </c>
      <c r="I7" s="20">
        <f t="shared" si="0"/>
        <v>43344</v>
      </c>
      <c r="J7" s="20">
        <f t="shared" si="0"/>
        <v>43345</v>
      </c>
      <c r="K7" s="20">
        <f t="shared" si="0"/>
        <v>43346</v>
      </c>
      <c r="L7" s="20">
        <f t="shared" si="0"/>
        <v>43347</v>
      </c>
      <c r="M7" s="20">
        <f t="shared" si="0"/>
        <v>43348</v>
      </c>
      <c r="N7" s="20">
        <f t="shared" si="0"/>
        <v>43349</v>
      </c>
      <c r="O7" s="20">
        <f t="shared" si="0"/>
        <v>43350</v>
      </c>
      <c r="P7" s="20">
        <f t="shared" si="0"/>
        <v>43351</v>
      </c>
      <c r="Q7" s="20">
        <f t="shared" si="0"/>
        <v>43352</v>
      </c>
      <c r="R7" s="20">
        <f t="shared" si="0"/>
        <v>43353</v>
      </c>
      <c r="S7" s="20">
        <f t="shared" si="0"/>
        <v>43354</v>
      </c>
      <c r="T7" s="20">
        <f t="shared" si="0"/>
        <v>43355</v>
      </c>
      <c r="U7" s="20">
        <f t="shared" si="0"/>
        <v>43356</v>
      </c>
      <c r="V7" s="20">
        <f t="shared" si="1"/>
        <v>43357</v>
      </c>
      <c r="W7" s="20">
        <f t="shared" si="1"/>
        <v>43358</v>
      </c>
      <c r="X7" s="20">
        <f t="shared" si="1"/>
        <v>43359</v>
      </c>
      <c r="Y7" s="20">
        <f t="shared" si="1"/>
        <v>43360</v>
      </c>
      <c r="Z7" s="20">
        <f t="shared" si="1"/>
        <v>43361</v>
      </c>
      <c r="AA7" s="20">
        <f t="shared" si="1"/>
        <v>43362</v>
      </c>
      <c r="AB7" s="20">
        <f t="shared" si="1"/>
        <v>43363</v>
      </c>
      <c r="AC7" s="20">
        <f t="shared" si="1"/>
        <v>43364</v>
      </c>
      <c r="AD7" s="20">
        <f t="shared" si="1"/>
        <v>43365</v>
      </c>
      <c r="AE7" s="20">
        <f t="shared" si="1"/>
        <v>43366</v>
      </c>
      <c r="AF7" s="20">
        <f t="shared" si="1"/>
        <v>43367</v>
      </c>
      <c r="AG7" s="171">
        <f t="shared" si="1"/>
        <v>43368</v>
      </c>
      <c r="AH7" s="20">
        <f t="shared" si="1"/>
        <v>43369</v>
      </c>
      <c r="AI7" s="20">
        <f t="shared" si="1"/>
        <v>43370</v>
      </c>
      <c r="AJ7" s="20">
        <f t="shared" si="1"/>
        <v>43371</v>
      </c>
      <c r="AK7" s="20">
        <f t="shared" si="1"/>
        <v>43372</v>
      </c>
      <c r="AL7" s="21">
        <f t="shared" si="2"/>
        <v>43373</v>
      </c>
    </row>
    <row r="8" spans="1:38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</row>
    <row r="9" spans="1:38" ht="15.95" customHeight="1" thickTop="1" x14ac:dyDescent="0.2">
      <c r="A9" s="156"/>
      <c r="B9" s="52" t="s">
        <v>140</v>
      </c>
      <c r="C9" s="23" t="s">
        <v>58</v>
      </c>
      <c r="D9" s="1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</row>
    <row r="10" spans="1:38" ht="15.95" customHeight="1" x14ac:dyDescent="0.2">
      <c r="A10" s="157"/>
      <c r="B10" s="53"/>
      <c r="C10" s="24" t="s">
        <v>59</v>
      </c>
      <c r="D10" s="153" t="s">
        <v>64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</row>
    <row r="11" spans="1:38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</row>
    <row r="12" spans="1:38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</row>
    <row r="13" spans="1:38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</row>
    <row r="14" spans="1:38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</row>
  </sheetData>
  <mergeCells count="1">
    <mergeCell ref="D1:AF2"/>
  </mergeCells>
  <conditionalFormatting sqref="D6:AL12">
    <cfRule type="expression" dxfId="6" priority="20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2769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32769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" id="{D13C0C81-63CA-4E72-8214-4904C1F00E53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D6:AL12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:AO14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0" sqref="D10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41" ht="15.95" customHeight="1" x14ac:dyDescent="0.2">
      <c r="A1" s="248" t="s">
        <v>23</v>
      </c>
      <c r="B1" s="10"/>
      <c r="C1" s="10"/>
      <c r="D1" s="189" t="str">
        <f>"Période du "&amp;TEXT(NOMENCLATURE!$H$16,"jj mmmm aaaa")&amp;" au "&amp;TEXT(NOMENCLATURE!$H$17,"jj mmmm aaaa")</f>
        <v>Période du 24 septembre 2018 au 21 octobre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41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41" ht="15.95" customHeight="1" x14ac:dyDescent="0.2">
      <c r="A3" s="11">
        <f>NOMENCLATURE!$H$16</f>
        <v>43367</v>
      </c>
    </row>
    <row r="4" spans="1:41" ht="15.95" customHeight="1" x14ac:dyDescent="0.2">
      <c r="A4" s="12">
        <f>NOMENCLATURE!$H$17</f>
        <v>43394</v>
      </c>
    </row>
    <row r="5" spans="1:41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41" s="4" customFormat="1" ht="15.95" customHeight="1" thickTop="1" x14ac:dyDescent="0.25">
      <c r="C6" s="163"/>
      <c r="D6" s="15">
        <f>+$A$3</f>
        <v>43367</v>
      </c>
      <c r="E6" s="16">
        <f>+D6+1</f>
        <v>43368</v>
      </c>
      <c r="F6" s="16">
        <f t="shared" ref="F6:U7" si="0">+E6+1</f>
        <v>43369</v>
      </c>
      <c r="G6" s="16">
        <f t="shared" si="0"/>
        <v>43370</v>
      </c>
      <c r="H6" s="16">
        <f t="shared" si="0"/>
        <v>43371</v>
      </c>
      <c r="I6" s="16">
        <f t="shared" si="0"/>
        <v>43372</v>
      </c>
      <c r="J6" s="16">
        <f t="shared" si="0"/>
        <v>43373</v>
      </c>
      <c r="K6" s="16">
        <f t="shared" si="0"/>
        <v>43374</v>
      </c>
      <c r="L6" s="16">
        <f t="shared" si="0"/>
        <v>43375</v>
      </c>
      <c r="M6" s="16">
        <f t="shared" si="0"/>
        <v>43376</v>
      </c>
      <c r="N6" s="16">
        <f t="shared" si="0"/>
        <v>43377</v>
      </c>
      <c r="O6" s="16">
        <f t="shared" si="0"/>
        <v>43378</v>
      </c>
      <c r="P6" s="16">
        <f t="shared" si="0"/>
        <v>43379</v>
      </c>
      <c r="Q6" s="16">
        <f t="shared" si="0"/>
        <v>43380</v>
      </c>
      <c r="R6" s="16">
        <f t="shared" si="0"/>
        <v>43381</v>
      </c>
      <c r="S6" s="16">
        <f t="shared" si="0"/>
        <v>43382</v>
      </c>
      <c r="T6" s="16">
        <f t="shared" si="0"/>
        <v>43383</v>
      </c>
      <c r="U6" s="16">
        <f t="shared" si="0"/>
        <v>43384</v>
      </c>
      <c r="V6" s="16">
        <f t="shared" ref="V6:AK7" si="1">+U6+1</f>
        <v>43385</v>
      </c>
      <c r="W6" s="16">
        <f t="shared" si="1"/>
        <v>43386</v>
      </c>
      <c r="X6" s="16">
        <f t="shared" si="1"/>
        <v>43387</v>
      </c>
      <c r="Y6" s="16">
        <f t="shared" si="1"/>
        <v>43388</v>
      </c>
      <c r="Z6" s="16">
        <f t="shared" si="1"/>
        <v>43389</v>
      </c>
      <c r="AA6" s="16">
        <f t="shared" si="1"/>
        <v>43390</v>
      </c>
      <c r="AB6" s="16">
        <f t="shared" si="1"/>
        <v>43391</v>
      </c>
      <c r="AC6" s="16">
        <f t="shared" si="1"/>
        <v>43392</v>
      </c>
      <c r="AD6" s="16">
        <f t="shared" si="1"/>
        <v>43393</v>
      </c>
      <c r="AE6" s="16">
        <f t="shared" si="1"/>
        <v>43394</v>
      </c>
      <c r="AF6" s="50">
        <f t="shared" si="1"/>
        <v>43395</v>
      </c>
      <c r="AG6" s="170">
        <f t="shared" si="1"/>
        <v>43396</v>
      </c>
      <c r="AH6" s="50">
        <f t="shared" si="1"/>
        <v>43397</v>
      </c>
      <c r="AI6" s="50">
        <f t="shared" si="1"/>
        <v>43398</v>
      </c>
      <c r="AJ6" s="50">
        <f t="shared" si="1"/>
        <v>43399</v>
      </c>
      <c r="AK6" s="50">
        <f t="shared" si="1"/>
        <v>43400</v>
      </c>
      <c r="AL6" s="50">
        <f t="shared" ref="AL6:AO7" si="2">+AK6+1</f>
        <v>43401</v>
      </c>
      <c r="AM6" s="50">
        <f t="shared" si="2"/>
        <v>43402</v>
      </c>
      <c r="AN6" s="50">
        <f t="shared" si="2"/>
        <v>43403</v>
      </c>
      <c r="AO6" s="18">
        <f t="shared" si="2"/>
        <v>43404</v>
      </c>
    </row>
    <row r="7" spans="1:41" s="4" customFormat="1" ht="15.95" customHeight="1" thickBot="1" x14ac:dyDescent="0.3">
      <c r="A7"/>
      <c r="B7"/>
      <c r="C7" s="163"/>
      <c r="D7" s="22">
        <f>+$A$3</f>
        <v>43367</v>
      </c>
      <c r="E7" s="20">
        <f>+D7+1</f>
        <v>43368</v>
      </c>
      <c r="F7" s="20">
        <f t="shared" si="0"/>
        <v>43369</v>
      </c>
      <c r="G7" s="20">
        <f t="shared" si="0"/>
        <v>43370</v>
      </c>
      <c r="H7" s="20">
        <f t="shared" si="0"/>
        <v>43371</v>
      </c>
      <c r="I7" s="20">
        <f t="shared" si="0"/>
        <v>43372</v>
      </c>
      <c r="J7" s="20">
        <f t="shared" si="0"/>
        <v>43373</v>
      </c>
      <c r="K7" s="20">
        <f t="shared" si="0"/>
        <v>43374</v>
      </c>
      <c r="L7" s="20">
        <f t="shared" si="0"/>
        <v>43375</v>
      </c>
      <c r="M7" s="20">
        <f t="shared" si="0"/>
        <v>43376</v>
      </c>
      <c r="N7" s="20">
        <f t="shared" si="0"/>
        <v>43377</v>
      </c>
      <c r="O7" s="20">
        <f t="shared" si="0"/>
        <v>43378</v>
      </c>
      <c r="P7" s="20">
        <f t="shared" si="0"/>
        <v>43379</v>
      </c>
      <c r="Q7" s="20">
        <f t="shared" si="0"/>
        <v>43380</v>
      </c>
      <c r="R7" s="20">
        <f t="shared" si="0"/>
        <v>43381</v>
      </c>
      <c r="S7" s="20">
        <f t="shared" si="0"/>
        <v>43382</v>
      </c>
      <c r="T7" s="20">
        <f t="shared" si="0"/>
        <v>43383</v>
      </c>
      <c r="U7" s="20">
        <f t="shared" si="0"/>
        <v>43384</v>
      </c>
      <c r="V7" s="20">
        <f t="shared" si="1"/>
        <v>43385</v>
      </c>
      <c r="W7" s="20">
        <f t="shared" si="1"/>
        <v>43386</v>
      </c>
      <c r="X7" s="20">
        <f t="shared" si="1"/>
        <v>43387</v>
      </c>
      <c r="Y7" s="20">
        <f t="shared" si="1"/>
        <v>43388</v>
      </c>
      <c r="Z7" s="20">
        <f t="shared" si="1"/>
        <v>43389</v>
      </c>
      <c r="AA7" s="20">
        <f t="shared" si="1"/>
        <v>43390</v>
      </c>
      <c r="AB7" s="20">
        <f t="shared" si="1"/>
        <v>43391</v>
      </c>
      <c r="AC7" s="20">
        <f t="shared" si="1"/>
        <v>43392</v>
      </c>
      <c r="AD7" s="20">
        <f t="shared" si="1"/>
        <v>43393</v>
      </c>
      <c r="AE7" s="20">
        <f t="shared" si="1"/>
        <v>43394</v>
      </c>
      <c r="AF7" s="20">
        <f t="shared" si="1"/>
        <v>43395</v>
      </c>
      <c r="AG7" s="171">
        <f t="shared" si="1"/>
        <v>43396</v>
      </c>
      <c r="AH7" s="20">
        <f t="shared" si="1"/>
        <v>43397</v>
      </c>
      <c r="AI7" s="20">
        <f t="shared" si="1"/>
        <v>43398</v>
      </c>
      <c r="AJ7" s="20">
        <f t="shared" si="1"/>
        <v>43399</v>
      </c>
      <c r="AK7" s="20">
        <f t="shared" si="1"/>
        <v>43400</v>
      </c>
      <c r="AL7" s="20">
        <f t="shared" si="2"/>
        <v>43401</v>
      </c>
      <c r="AM7" s="20">
        <f t="shared" si="2"/>
        <v>43402</v>
      </c>
      <c r="AN7" s="20">
        <f t="shared" si="2"/>
        <v>43403</v>
      </c>
      <c r="AO7" s="21">
        <f t="shared" si="2"/>
        <v>43404</v>
      </c>
    </row>
    <row r="8" spans="1:41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  <c r="AN8" s="172" t="s">
        <v>130</v>
      </c>
      <c r="AO8" s="172" t="s">
        <v>131</v>
      </c>
    </row>
    <row r="9" spans="1:41" ht="15.95" customHeight="1" thickTop="1" x14ac:dyDescent="0.2">
      <c r="A9" s="156"/>
      <c r="B9" s="52" t="s">
        <v>140</v>
      </c>
      <c r="C9" s="23" t="s">
        <v>58</v>
      </c>
      <c r="D9" s="1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  <c r="AN9" s="169"/>
      <c r="AO9" s="169"/>
    </row>
    <row r="10" spans="1:41" ht="15.95" customHeight="1" x14ac:dyDescent="0.2">
      <c r="A10" s="157"/>
      <c r="B10" s="53"/>
      <c r="C10" s="24" t="s">
        <v>59</v>
      </c>
      <c r="D10" s="153" t="s">
        <v>64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  <c r="AN10" s="169"/>
      <c r="AO10" s="169"/>
    </row>
    <row r="11" spans="1:41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  <c r="AN11" s="169"/>
      <c r="AO11" s="169"/>
    </row>
    <row r="12" spans="1:41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  <c r="AN12" s="155"/>
      <c r="AO12" s="155"/>
    </row>
    <row r="13" spans="1:41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  <c r="AN13" s="245"/>
      <c r="AO13" s="245"/>
    </row>
    <row r="14" spans="1:41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  <c r="AN14" s="246"/>
      <c r="AO14" s="246"/>
    </row>
  </sheetData>
  <mergeCells count="1">
    <mergeCell ref="D1:AF2"/>
  </mergeCells>
  <conditionalFormatting sqref="D6:AO12">
    <cfRule type="expression" dxfId="4" priority="22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3793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33793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8FE3DE4C-BF4C-4041-8375-09D4AF91B171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D6:AO12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/>
  <dimension ref="A1:AR17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10" sqref="D10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44" ht="15.95" customHeight="1" x14ac:dyDescent="0.2">
      <c r="A1" s="248" t="s">
        <v>22</v>
      </c>
      <c r="B1" s="10"/>
      <c r="C1" s="10"/>
      <c r="D1" s="189" t="str">
        <f>"Période du "&amp;TEXT(NOMENCLATURE!$H$20,"jj mmmm aaaa")&amp;" au "&amp;TEXT(NOMENCLATURE!$H$21,"jj mmmm aaaa")</f>
        <v>Période du 22 octobre 2018 au 18 novembre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44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44" ht="15.95" customHeight="1" x14ac:dyDescent="0.2">
      <c r="A3" s="11">
        <f>NOMENCLATURE!$H$20</f>
        <v>43395</v>
      </c>
    </row>
    <row r="4" spans="1:44" ht="15.95" customHeight="1" x14ac:dyDescent="0.2">
      <c r="A4" s="12">
        <f>NOMENCLATURE!$H$21</f>
        <v>43422</v>
      </c>
    </row>
    <row r="5" spans="1:44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44" s="4" customFormat="1" ht="15.95" customHeight="1" thickTop="1" x14ac:dyDescent="0.25">
      <c r="C6" s="163"/>
      <c r="D6" s="15">
        <f>+$A$3</f>
        <v>43395</v>
      </c>
      <c r="E6" s="16">
        <f>+D6+1</f>
        <v>43396</v>
      </c>
      <c r="F6" s="16">
        <f t="shared" ref="F6:U7" si="0">+E6+1</f>
        <v>43397</v>
      </c>
      <c r="G6" s="16">
        <f t="shared" si="0"/>
        <v>43398</v>
      </c>
      <c r="H6" s="16">
        <f t="shared" si="0"/>
        <v>43399</v>
      </c>
      <c r="I6" s="16">
        <f t="shared" si="0"/>
        <v>43400</v>
      </c>
      <c r="J6" s="16">
        <f t="shared" si="0"/>
        <v>43401</v>
      </c>
      <c r="K6" s="16">
        <f t="shared" si="0"/>
        <v>43402</v>
      </c>
      <c r="L6" s="16">
        <f t="shared" si="0"/>
        <v>43403</v>
      </c>
      <c r="M6" s="16">
        <f t="shared" si="0"/>
        <v>43404</v>
      </c>
      <c r="N6" s="16">
        <f t="shared" si="0"/>
        <v>43405</v>
      </c>
      <c r="O6" s="16">
        <f t="shared" si="0"/>
        <v>43406</v>
      </c>
      <c r="P6" s="16">
        <f t="shared" si="0"/>
        <v>43407</v>
      </c>
      <c r="Q6" s="16">
        <f t="shared" si="0"/>
        <v>43408</v>
      </c>
      <c r="R6" s="16">
        <f t="shared" si="0"/>
        <v>43409</v>
      </c>
      <c r="S6" s="16">
        <f t="shared" si="0"/>
        <v>43410</v>
      </c>
      <c r="T6" s="16">
        <f t="shared" si="0"/>
        <v>43411</v>
      </c>
      <c r="U6" s="16">
        <f t="shared" si="0"/>
        <v>43412</v>
      </c>
      <c r="V6" s="16">
        <f t="shared" ref="V6:AK7" si="1">+U6+1</f>
        <v>43413</v>
      </c>
      <c r="W6" s="16">
        <f t="shared" si="1"/>
        <v>43414</v>
      </c>
      <c r="X6" s="16">
        <f t="shared" si="1"/>
        <v>43415</v>
      </c>
      <c r="Y6" s="16">
        <f t="shared" si="1"/>
        <v>43416</v>
      </c>
      <c r="Z6" s="16">
        <f t="shared" si="1"/>
        <v>43417</v>
      </c>
      <c r="AA6" s="16">
        <f t="shared" si="1"/>
        <v>43418</v>
      </c>
      <c r="AB6" s="16">
        <f t="shared" si="1"/>
        <v>43419</v>
      </c>
      <c r="AC6" s="16">
        <f t="shared" si="1"/>
        <v>43420</v>
      </c>
      <c r="AD6" s="16">
        <f t="shared" si="1"/>
        <v>43421</v>
      </c>
      <c r="AE6" s="16">
        <f t="shared" si="1"/>
        <v>43422</v>
      </c>
      <c r="AF6" s="50">
        <f t="shared" si="1"/>
        <v>43423</v>
      </c>
      <c r="AG6" s="170">
        <f t="shared" si="1"/>
        <v>43424</v>
      </c>
      <c r="AH6" s="50">
        <f t="shared" si="1"/>
        <v>43425</v>
      </c>
      <c r="AI6" s="50">
        <f t="shared" si="1"/>
        <v>43426</v>
      </c>
      <c r="AJ6" s="50">
        <f t="shared" si="1"/>
        <v>43427</v>
      </c>
      <c r="AK6" s="50">
        <f t="shared" si="1"/>
        <v>43428</v>
      </c>
      <c r="AL6" s="50">
        <f t="shared" ref="AL6:AQ7" si="2">+AK6+1</f>
        <v>43429</v>
      </c>
      <c r="AM6" s="50">
        <f t="shared" si="2"/>
        <v>43430</v>
      </c>
      <c r="AN6" s="50">
        <f t="shared" si="2"/>
        <v>43431</v>
      </c>
      <c r="AO6" s="50">
        <f t="shared" si="2"/>
        <v>43432</v>
      </c>
      <c r="AP6" s="50">
        <f t="shared" si="2"/>
        <v>43433</v>
      </c>
      <c r="AQ6" s="48">
        <f t="shared" si="2"/>
        <v>43434</v>
      </c>
      <c r="AR6" s="249"/>
    </row>
    <row r="7" spans="1:44" s="4" customFormat="1" ht="15.95" customHeight="1" thickBot="1" x14ac:dyDescent="0.3">
      <c r="A7"/>
      <c r="B7"/>
      <c r="C7" s="163"/>
      <c r="D7" s="22">
        <f>+$A$3</f>
        <v>43395</v>
      </c>
      <c r="E7" s="20">
        <f>+D7+1</f>
        <v>43396</v>
      </c>
      <c r="F7" s="20">
        <f t="shared" si="0"/>
        <v>43397</v>
      </c>
      <c r="G7" s="20">
        <f t="shared" si="0"/>
        <v>43398</v>
      </c>
      <c r="H7" s="20">
        <f t="shared" si="0"/>
        <v>43399</v>
      </c>
      <c r="I7" s="20">
        <f t="shared" si="0"/>
        <v>43400</v>
      </c>
      <c r="J7" s="20">
        <f t="shared" si="0"/>
        <v>43401</v>
      </c>
      <c r="K7" s="20">
        <f t="shared" si="0"/>
        <v>43402</v>
      </c>
      <c r="L7" s="20">
        <f t="shared" si="0"/>
        <v>43403</v>
      </c>
      <c r="M7" s="20">
        <f t="shared" si="0"/>
        <v>43404</v>
      </c>
      <c r="N7" s="20">
        <f t="shared" si="0"/>
        <v>43405</v>
      </c>
      <c r="O7" s="20">
        <f t="shared" si="0"/>
        <v>43406</v>
      </c>
      <c r="P7" s="20">
        <f t="shared" si="0"/>
        <v>43407</v>
      </c>
      <c r="Q7" s="20">
        <f t="shared" si="0"/>
        <v>43408</v>
      </c>
      <c r="R7" s="20">
        <f t="shared" si="0"/>
        <v>43409</v>
      </c>
      <c r="S7" s="20">
        <f t="shared" si="0"/>
        <v>43410</v>
      </c>
      <c r="T7" s="20">
        <f t="shared" si="0"/>
        <v>43411</v>
      </c>
      <c r="U7" s="20">
        <f t="shared" si="0"/>
        <v>43412</v>
      </c>
      <c r="V7" s="20">
        <f t="shared" si="1"/>
        <v>43413</v>
      </c>
      <c r="W7" s="20">
        <f t="shared" si="1"/>
        <v>43414</v>
      </c>
      <c r="X7" s="20">
        <f t="shared" si="1"/>
        <v>43415</v>
      </c>
      <c r="Y7" s="20">
        <f t="shared" si="1"/>
        <v>43416</v>
      </c>
      <c r="Z7" s="20">
        <f t="shared" si="1"/>
        <v>43417</v>
      </c>
      <c r="AA7" s="20">
        <f t="shared" si="1"/>
        <v>43418</v>
      </c>
      <c r="AB7" s="20">
        <f t="shared" si="1"/>
        <v>43419</v>
      </c>
      <c r="AC7" s="20">
        <f t="shared" si="1"/>
        <v>43420</v>
      </c>
      <c r="AD7" s="20">
        <f t="shared" si="1"/>
        <v>43421</v>
      </c>
      <c r="AE7" s="20">
        <f t="shared" si="1"/>
        <v>43422</v>
      </c>
      <c r="AF7" s="20">
        <f t="shared" si="1"/>
        <v>43423</v>
      </c>
      <c r="AG7" s="171">
        <f t="shared" si="1"/>
        <v>43424</v>
      </c>
      <c r="AH7" s="20">
        <f t="shared" si="1"/>
        <v>43425</v>
      </c>
      <c r="AI7" s="20">
        <f t="shared" si="1"/>
        <v>43426</v>
      </c>
      <c r="AJ7" s="20">
        <f t="shared" si="1"/>
        <v>43427</v>
      </c>
      <c r="AK7" s="20">
        <f t="shared" si="1"/>
        <v>43428</v>
      </c>
      <c r="AL7" s="20">
        <f t="shared" si="2"/>
        <v>43429</v>
      </c>
      <c r="AM7" s="20">
        <f t="shared" si="2"/>
        <v>43430</v>
      </c>
      <c r="AN7" s="20">
        <f t="shared" si="2"/>
        <v>43431</v>
      </c>
      <c r="AO7" s="20">
        <f t="shared" si="2"/>
        <v>43432</v>
      </c>
      <c r="AP7" s="20">
        <f t="shared" si="2"/>
        <v>43433</v>
      </c>
      <c r="AQ7" s="21">
        <f t="shared" si="2"/>
        <v>43434</v>
      </c>
    </row>
    <row r="8" spans="1:44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  <c r="AN8" s="172" t="s">
        <v>130</v>
      </c>
      <c r="AO8" s="172" t="s">
        <v>131</v>
      </c>
      <c r="AP8" s="161" t="s">
        <v>132</v>
      </c>
      <c r="AQ8" s="172" t="s">
        <v>133</v>
      </c>
    </row>
    <row r="9" spans="1:44" ht="15.95" customHeight="1" thickTop="1" x14ac:dyDescent="0.2">
      <c r="A9" s="156"/>
      <c r="B9" s="52" t="s">
        <v>140</v>
      </c>
      <c r="C9" s="23" t="s">
        <v>58</v>
      </c>
      <c r="D9" s="1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  <c r="AN9" s="169"/>
      <c r="AO9" s="169"/>
      <c r="AP9" s="169"/>
      <c r="AQ9" s="242"/>
    </row>
    <row r="10" spans="1:44" ht="15.95" customHeight="1" x14ac:dyDescent="0.2">
      <c r="A10" s="157"/>
      <c r="B10" s="53"/>
      <c r="C10" s="24" t="s">
        <v>59</v>
      </c>
      <c r="D10" s="153" t="s">
        <v>64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  <c r="AN10" s="169"/>
      <c r="AO10" s="169"/>
      <c r="AP10" s="169"/>
      <c r="AQ10" s="169"/>
    </row>
    <row r="11" spans="1:44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</row>
    <row r="12" spans="1:44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</row>
    <row r="13" spans="1:44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6"/>
    </row>
    <row r="14" spans="1:44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  <c r="AN14" s="246"/>
      <c r="AO14" s="246"/>
      <c r="AP14" s="246"/>
      <c r="AQ14" s="246"/>
    </row>
    <row r="15" spans="1:44" ht="15.95" customHeight="1" x14ac:dyDescent="0.2">
      <c r="AQ15" s="246"/>
    </row>
    <row r="16" spans="1:44" ht="15.95" customHeight="1" x14ac:dyDescent="0.2">
      <c r="AQ16" s="246"/>
    </row>
    <row r="17" spans="43:43" ht="15.95" customHeight="1" x14ac:dyDescent="0.2">
      <c r="AQ17" s="246"/>
    </row>
  </sheetData>
  <mergeCells count="1">
    <mergeCell ref="D1:AF2"/>
  </mergeCells>
  <conditionalFormatting sqref="D6:AQ12">
    <cfRule type="expression" dxfId="2" priority="24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4817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34817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080325B1-DB5F-4CFF-8FA1-F784E1BA4B9E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D6:AQ12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/>
  <dimension ref="A1:AT17"/>
  <sheetViews>
    <sheetView showGridLine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23" sqref="E23"/>
    </sheetView>
  </sheetViews>
  <sheetFormatPr baseColWidth="10" defaultRowHeight="15.95" customHeight="1" x14ac:dyDescent="0.2"/>
  <cols>
    <col min="1" max="1" width="18.5703125" style="3" customWidth="1"/>
    <col min="2" max="3" width="23.42578125" style="3" customWidth="1"/>
    <col min="4" max="12" width="10.5703125" style="2" customWidth="1"/>
    <col min="13" max="32" width="11.5703125" style="2" customWidth="1"/>
    <col min="33" max="16384" width="11.42578125" style="1"/>
  </cols>
  <sheetData>
    <row r="1" spans="1:46" ht="15.95" customHeight="1" x14ac:dyDescent="0.2">
      <c r="A1" s="248" t="s">
        <v>21</v>
      </c>
      <c r="B1" s="10"/>
      <c r="C1" s="10"/>
      <c r="D1" s="189" t="str">
        <f>"Période du "&amp;TEXT(NOMENCLATURE!$H$24,"jj mmmm aaaa")&amp;" au "&amp;TEXT(NOMENCLATURE!$H$25,"jj mmmm aaaa")</f>
        <v>Période du 19 novembre 2018 au 16 décembre 2018</v>
      </c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</row>
    <row r="2" spans="1:46" ht="15.95" customHeight="1" x14ac:dyDescent="0.2">
      <c r="B2" s="10">
        <f>+Accueil!C1</f>
        <v>1</v>
      </c>
      <c r="C2" s="10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</row>
    <row r="3" spans="1:46" ht="15.95" customHeight="1" x14ac:dyDescent="0.2">
      <c r="A3" s="11">
        <f>NOMENCLATURE!$H$24</f>
        <v>43423</v>
      </c>
    </row>
    <row r="4" spans="1:46" ht="15.95" customHeight="1" x14ac:dyDescent="0.2">
      <c r="A4" s="12">
        <f>NOMENCLATURE!$H$25</f>
        <v>43450</v>
      </c>
    </row>
    <row r="5" spans="1:46" ht="15.95" customHeight="1" thickBot="1" x14ac:dyDescent="0.25">
      <c r="A5"/>
      <c r="B5"/>
      <c r="C5" s="51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46" s="4" customFormat="1" ht="15.95" customHeight="1" thickTop="1" x14ac:dyDescent="0.25">
      <c r="C6" s="163"/>
      <c r="D6" s="15">
        <f>+$A$3</f>
        <v>43423</v>
      </c>
      <c r="E6" s="16">
        <f>+D6+1</f>
        <v>43424</v>
      </c>
      <c r="F6" s="16">
        <f t="shared" ref="F6:U7" si="0">+E6+1</f>
        <v>43425</v>
      </c>
      <c r="G6" s="16">
        <f t="shared" si="0"/>
        <v>43426</v>
      </c>
      <c r="H6" s="16">
        <f t="shared" si="0"/>
        <v>43427</v>
      </c>
      <c r="I6" s="16">
        <f t="shared" si="0"/>
        <v>43428</v>
      </c>
      <c r="J6" s="16">
        <f t="shared" si="0"/>
        <v>43429</v>
      </c>
      <c r="K6" s="16">
        <f t="shared" si="0"/>
        <v>43430</v>
      </c>
      <c r="L6" s="16">
        <f t="shared" si="0"/>
        <v>43431</v>
      </c>
      <c r="M6" s="16">
        <f t="shared" si="0"/>
        <v>43432</v>
      </c>
      <c r="N6" s="16">
        <f t="shared" si="0"/>
        <v>43433</v>
      </c>
      <c r="O6" s="16">
        <f t="shared" si="0"/>
        <v>43434</v>
      </c>
      <c r="P6" s="16">
        <f t="shared" si="0"/>
        <v>43435</v>
      </c>
      <c r="Q6" s="16">
        <f t="shared" si="0"/>
        <v>43436</v>
      </c>
      <c r="R6" s="16">
        <f t="shared" si="0"/>
        <v>43437</v>
      </c>
      <c r="S6" s="16">
        <f t="shared" si="0"/>
        <v>43438</v>
      </c>
      <c r="T6" s="16">
        <f t="shared" si="0"/>
        <v>43439</v>
      </c>
      <c r="U6" s="16">
        <f t="shared" si="0"/>
        <v>43440</v>
      </c>
      <c r="V6" s="16">
        <f t="shared" ref="V6:AK7" si="1">+U6+1</f>
        <v>43441</v>
      </c>
      <c r="W6" s="16">
        <f t="shared" si="1"/>
        <v>43442</v>
      </c>
      <c r="X6" s="16">
        <f t="shared" si="1"/>
        <v>43443</v>
      </c>
      <c r="Y6" s="16">
        <f t="shared" si="1"/>
        <v>43444</v>
      </c>
      <c r="Z6" s="16">
        <f t="shared" si="1"/>
        <v>43445</v>
      </c>
      <c r="AA6" s="16">
        <f t="shared" si="1"/>
        <v>43446</v>
      </c>
      <c r="AB6" s="16">
        <f t="shared" si="1"/>
        <v>43447</v>
      </c>
      <c r="AC6" s="16">
        <f t="shared" si="1"/>
        <v>43448</v>
      </c>
      <c r="AD6" s="16">
        <f t="shared" si="1"/>
        <v>43449</v>
      </c>
      <c r="AE6" s="16">
        <f t="shared" si="1"/>
        <v>43450</v>
      </c>
      <c r="AF6" s="50">
        <f t="shared" si="1"/>
        <v>43451</v>
      </c>
      <c r="AG6" s="170">
        <f t="shared" si="1"/>
        <v>43452</v>
      </c>
      <c r="AH6" s="50">
        <f t="shared" si="1"/>
        <v>43453</v>
      </c>
      <c r="AI6" s="50">
        <f t="shared" si="1"/>
        <v>43454</v>
      </c>
      <c r="AJ6" s="50">
        <f t="shared" si="1"/>
        <v>43455</v>
      </c>
      <c r="AK6" s="50">
        <f t="shared" si="1"/>
        <v>43456</v>
      </c>
      <c r="AL6" s="50">
        <f t="shared" ref="AL6:AT7" si="2">+AK6+1</f>
        <v>43457</v>
      </c>
      <c r="AM6" s="50">
        <f t="shared" si="2"/>
        <v>43458</v>
      </c>
      <c r="AN6" s="50">
        <f t="shared" si="2"/>
        <v>43459</v>
      </c>
      <c r="AO6" s="50">
        <f t="shared" si="2"/>
        <v>43460</v>
      </c>
      <c r="AP6" s="50">
        <f t="shared" si="2"/>
        <v>43461</v>
      </c>
      <c r="AQ6" s="50">
        <f t="shared" si="2"/>
        <v>43462</v>
      </c>
      <c r="AR6" s="50">
        <f t="shared" si="2"/>
        <v>43463</v>
      </c>
      <c r="AS6" s="50">
        <f t="shared" si="2"/>
        <v>43464</v>
      </c>
      <c r="AT6" s="18">
        <f t="shared" si="2"/>
        <v>43465</v>
      </c>
    </row>
    <row r="7" spans="1:46" s="4" customFormat="1" ht="15.95" customHeight="1" thickBot="1" x14ac:dyDescent="0.3">
      <c r="A7"/>
      <c r="B7"/>
      <c r="C7" s="163"/>
      <c r="D7" s="22">
        <f>+$A$3</f>
        <v>43423</v>
      </c>
      <c r="E7" s="20">
        <f>+D7+1</f>
        <v>43424</v>
      </c>
      <c r="F7" s="20">
        <f t="shared" si="0"/>
        <v>43425</v>
      </c>
      <c r="G7" s="20">
        <f t="shared" si="0"/>
        <v>43426</v>
      </c>
      <c r="H7" s="20">
        <f t="shared" si="0"/>
        <v>43427</v>
      </c>
      <c r="I7" s="20">
        <f t="shared" si="0"/>
        <v>43428</v>
      </c>
      <c r="J7" s="20">
        <f t="shared" si="0"/>
        <v>43429</v>
      </c>
      <c r="K7" s="20">
        <f t="shared" si="0"/>
        <v>43430</v>
      </c>
      <c r="L7" s="20">
        <f t="shared" si="0"/>
        <v>43431</v>
      </c>
      <c r="M7" s="20">
        <f t="shared" si="0"/>
        <v>43432</v>
      </c>
      <c r="N7" s="20">
        <f t="shared" si="0"/>
        <v>43433</v>
      </c>
      <c r="O7" s="20">
        <f t="shared" si="0"/>
        <v>43434</v>
      </c>
      <c r="P7" s="20">
        <f t="shared" si="0"/>
        <v>43435</v>
      </c>
      <c r="Q7" s="20">
        <f t="shared" si="0"/>
        <v>43436</v>
      </c>
      <c r="R7" s="20">
        <f t="shared" si="0"/>
        <v>43437</v>
      </c>
      <c r="S7" s="20">
        <f t="shared" si="0"/>
        <v>43438</v>
      </c>
      <c r="T7" s="20">
        <f t="shared" si="0"/>
        <v>43439</v>
      </c>
      <c r="U7" s="20">
        <f t="shared" si="0"/>
        <v>43440</v>
      </c>
      <c r="V7" s="20">
        <f t="shared" si="1"/>
        <v>43441</v>
      </c>
      <c r="W7" s="20">
        <f t="shared" si="1"/>
        <v>43442</v>
      </c>
      <c r="X7" s="20">
        <f t="shared" si="1"/>
        <v>43443</v>
      </c>
      <c r="Y7" s="20">
        <f t="shared" si="1"/>
        <v>43444</v>
      </c>
      <c r="Z7" s="20">
        <f t="shared" si="1"/>
        <v>43445</v>
      </c>
      <c r="AA7" s="20">
        <f t="shared" si="1"/>
        <v>43446</v>
      </c>
      <c r="AB7" s="20">
        <f t="shared" si="1"/>
        <v>43447</v>
      </c>
      <c r="AC7" s="20">
        <f t="shared" si="1"/>
        <v>43448</v>
      </c>
      <c r="AD7" s="20">
        <f t="shared" si="1"/>
        <v>43449</v>
      </c>
      <c r="AE7" s="20">
        <f t="shared" si="1"/>
        <v>43450</v>
      </c>
      <c r="AF7" s="20">
        <f t="shared" si="1"/>
        <v>43451</v>
      </c>
      <c r="AG7" s="171">
        <f t="shared" si="1"/>
        <v>43452</v>
      </c>
      <c r="AH7" s="20">
        <f t="shared" si="1"/>
        <v>43453</v>
      </c>
      <c r="AI7" s="20">
        <f t="shared" si="1"/>
        <v>43454</v>
      </c>
      <c r="AJ7" s="20">
        <f t="shared" si="1"/>
        <v>43455</v>
      </c>
      <c r="AK7" s="20">
        <f t="shared" si="1"/>
        <v>43456</v>
      </c>
      <c r="AL7" s="20">
        <f t="shared" si="2"/>
        <v>43457</v>
      </c>
      <c r="AM7" s="20">
        <f t="shared" si="2"/>
        <v>43458</v>
      </c>
      <c r="AN7" s="20">
        <f t="shared" si="2"/>
        <v>43459</v>
      </c>
      <c r="AO7" s="20">
        <f t="shared" si="2"/>
        <v>43460</v>
      </c>
      <c r="AP7" s="20">
        <f t="shared" si="2"/>
        <v>43461</v>
      </c>
      <c r="AQ7" s="20">
        <f t="shared" si="2"/>
        <v>43462</v>
      </c>
      <c r="AR7" s="20">
        <f t="shared" si="2"/>
        <v>43463</v>
      </c>
      <c r="AS7" s="20">
        <f t="shared" si="2"/>
        <v>43464</v>
      </c>
      <c r="AT7" s="21">
        <f t="shared" si="2"/>
        <v>43465</v>
      </c>
    </row>
    <row r="8" spans="1:46" ht="15.95" customHeight="1" thickTop="1" thickBot="1" x14ac:dyDescent="0.25">
      <c r="A8" s="167" t="s">
        <v>92</v>
      </c>
      <c r="B8" s="162" t="s">
        <v>20</v>
      </c>
      <c r="C8" s="164" t="s">
        <v>57</v>
      </c>
      <c r="D8" s="160" t="s">
        <v>94</v>
      </c>
      <c r="E8" s="161" t="s">
        <v>95</v>
      </c>
      <c r="F8" s="161" t="s">
        <v>96</v>
      </c>
      <c r="G8" s="161" t="s">
        <v>97</v>
      </c>
      <c r="H8" s="161" t="s">
        <v>98</v>
      </c>
      <c r="I8" s="161" t="s">
        <v>99</v>
      </c>
      <c r="J8" s="161" t="s">
        <v>100</v>
      </c>
      <c r="K8" s="161" t="s">
        <v>101</v>
      </c>
      <c r="L8" s="161" t="s">
        <v>102</v>
      </c>
      <c r="M8" s="161" t="s">
        <v>103</v>
      </c>
      <c r="N8" s="161" t="s">
        <v>104</v>
      </c>
      <c r="O8" s="161" t="s">
        <v>105</v>
      </c>
      <c r="P8" s="161" t="s">
        <v>106</v>
      </c>
      <c r="Q8" s="161" t="s">
        <v>107</v>
      </c>
      <c r="R8" s="161" t="s">
        <v>108</v>
      </c>
      <c r="S8" s="161" t="s">
        <v>109</v>
      </c>
      <c r="T8" s="161" t="s">
        <v>110</v>
      </c>
      <c r="U8" s="161" t="s">
        <v>111</v>
      </c>
      <c r="V8" s="161" t="s">
        <v>112</v>
      </c>
      <c r="W8" s="161" t="s">
        <v>113</v>
      </c>
      <c r="X8" s="161" t="s">
        <v>114</v>
      </c>
      <c r="Y8" s="161" t="s">
        <v>115</v>
      </c>
      <c r="Z8" s="161" t="s">
        <v>116</v>
      </c>
      <c r="AA8" s="161" t="s">
        <v>117</v>
      </c>
      <c r="AB8" s="161" t="s">
        <v>118</v>
      </c>
      <c r="AC8" s="161" t="s">
        <v>119</v>
      </c>
      <c r="AD8" s="168" t="s">
        <v>120</v>
      </c>
      <c r="AE8" s="168" t="s">
        <v>121</v>
      </c>
      <c r="AF8" s="168" t="s">
        <v>122</v>
      </c>
      <c r="AG8" s="172" t="s">
        <v>123</v>
      </c>
      <c r="AH8" s="172" t="s">
        <v>124</v>
      </c>
      <c r="AI8" s="172" t="s">
        <v>125</v>
      </c>
      <c r="AJ8" s="172" t="s">
        <v>126</v>
      </c>
      <c r="AK8" s="172" t="s">
        <v>127</v>
      </c>
      <c r="AL8" s="172" t="s">
        <v>128</v>
      </c>
      <c r="AM8" s="172" t="s">
        <v>129</v>
      </c>
      <c r="AN8" s="172" t="s">
        <v>130</v>
      </c>
      <c r="AO8" s="172" t="s">
        <v>131</v>
      </c>
      <c r="AP8" s="161" t="s">
        <v>132</v>
      </c>
      <c r="AQ8" s="172" t="s">
        <v>133</v>
      </c>
      <c r="AR8" s="172" t="s">
        <v>134</v>
      </c>
      <c r="AS8" s="172" t="s">
        <v>135</v>
      </c>
      <c r="AT8" s="172" t="s">
        <v>136</v>
      </c>
    </row>
    <row r="9" spans="1:46" ht="15.95" customHeight="1" thickTop="1" x14ac:dyDescent="0.2">
      <c r="A9" s="156"/>
      <c r="B9" s="52" t="s">
        <v>140</v>
      </c>
      <c r="C9" s="23" t="s">
        <v>58</v>
      </c>
      <c r="D9" s="1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52"/>
      <c r="AH9" s="169"/>
      <c r="AI9" s="169"/>
      <c r="AJ9" s="169"/>
      <c r="AK9" s="169"/>
      <c r="AL9" s="169"/>
      <c r="AM9" s="169"/>
      <c r="AN9" s="169"/>
      <c r="AO9" s="169"/>
      <c r="AP9" s="169"/>
      <c r="AQ9" s="242"/>
      <c r="AR9" s="242"/>
      <c r="AS9" s="242"/>
      <c r="AT9" s="242"/>
    </row>
    <row r="10" spans="1:46" ht="15.95" customHeight="1" x14ac:dyDescent="0.2">
      <c r="A10" s="157"/>
      <c r="B10" s="53"/>
      <c r="C10" s="24" t="s">
        <v>59</v>
      </c>
      <c r="D10" s="153" t="s">
        <v>64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52"/>
      <c r="AH10" s="169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</row>
    <row r="11" spans="1:46" ht="15.95" customHeight="1" x14ac:dyDescent="0.2">
      <c r="A11" s="158"/>
      <c r="B11" s="54"/>
      <c r="C11" s="24" t="s">
        <v>60</v>
      </c>
      <c r="D11" s="166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3"/>
      <c r="AG11" s="152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69"/>
    </row>
    <row r="12" spans="1:46" ht="15.95" customHeight="1" thickBot="1" x14ac:dyDescent="0.25">
      <c r="A12" s="159"/>
      <c r="B12" s="55"/>
      <c r="C12" s="25" t="s">
        <v>4</v>
      </c>
      <c r="D12" s="165"/>
      <c r="E12" s="49"/>
      <c r="F12" s="49"/>
      <c r="G12" s="49"/>
      <c r="H12" s="17"/>
      <c r="I12" s="26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26"/>
      <c r="AG12" s="154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55"/>
      <c r="AT12" s="155"/>
    </row>
    <row r="13" spans="1:46" ht="15.95" customHeight="1" thickTop="1" x14ac:dyDescent="0.2">
      <c r="A13" s="243"/>
      <c r="B13" s="243"/>
      <c r="C13" s="243"/>
      <c r="D13" s="244"/>
      <c r="E13" s="244"/>
      <c r="F13" s="244"/>
      <c r="G13" s="244"/>
      <c r="H13" s="244"/>
      <c r="I13" s="244"/>
      <c r="J13" s="244"/>
      <c r="K13" s="244"/>
      <c r="L13" s="244"/>
      <c r="M13" s="33"/>
      <c r="N13" s="244"/>
      <c r="O13" s="33"/>
      <c r="P13" s="244"/>
      <c r="Q13" s="244"/>
      <c r="R13" s="33"/>
      <c r="S13" s="244"/>
      <c r="T13" s="244"/>
      <c r="U13" s="33"/>
      <c r="V13" s="244"/>
      <c r="W13" s="244"/>
      <c r="X13" s="244"/>
      <c r="Y13" s="33"/>
      <c r="Z13" s="244"/>
      <c r="AA13" s="33"/>
      <c r="AB13" s="244"/>
      <c r="AC13" s="33"/>
      <c r="AD13" s="244"/>
      <c r="AE13" s="244"/>
      <c r="AF13" s="244"/>
      <c r="AG13" s="245"/>
      <c r="AH13" s="245"/>
      <c r="AI13" s="245"/>
      <c r="AJ13" s="245"/>
      <c r="AK13" s="245"/>
      <c r="AL13" s="245"/>
      <c r="AM13" s="245"/>
      <c r="AN13" s="245"/>
      <c r="AO13" s="245"/>
      <c r="AP13" s="245"/>
      <c r="AQ13" s="246"/>
    </row>
    <row r="14" spans="1:46" ht="15.95" customHeight="1" x14ac:dyDescent="0.2">
      <c r="B14" s="51"/>
      <c r="C14" s="51"/>
      <c r="L14" s="33"/>
      <c r="Z14" s="33"/>
      <c r="AB14" s="33"/>
      <c r="AD14" s="33"/>
      <c r="AE14" s="33"/>
      <c r="AF14" s="33"/>
      <c r="AG14" s="246"/>
      <c r="AH14" s="246"/>
      <c r="AJ14" s="246"/>
      <c r="AK14" s="246"/>
      <c r="AL14" s="246"/>
      <c r="AM14" s="246"/>
      <c r="AN14" s="246"/>
      <c r="AO14" s="246"/>
      <c r="AP14" s="246"/>
      <c r="AQ14" s="246"/>
    </row>
    <row r="15" spans="1:46" ht="15.95" customHeight="1" x14ac:dyDescent="0.2">
      <c r="AQ15" s="246"/>
    </row>
    <row r="16" spans="1:46" ht="15.95" customHeight="1" x14ac:dyDescent="0.2">
      <c r="AQ16" s="246"/>
    </row>
    <row r="17" spans="43:43" ht="15.95" customHeight="1" x14ac:dyDescent="0.2">
      <c r="AQ17" s="246"/>
    </row>
  </sheetData>
  <mergeCells count="1">
    <mergeCell ref="D1:AF2"/>
  </mergeCells>
  <conditionalFormatting sqref="D6:AT12">
    <cfRule type="expression" dxfId="0" priority="26">
      <formula>WEEKDAY(D$6,2)&gt;5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5841" r:id="rId4" name="TextBox1">
          <controlPr autoLine="0" r:id="rId5">
            <anchor moveWithCells="1">
              <from>
                <xdr:col>1</xdr:col>
                <xdr:colOff>923925</xdr:colOff>
                <xdr:row>1</xdr:row>
                <xdr:rowOff>190500</xdr:rowOff>
              </from>
              <to>
                <xdr:col>2</xdr:col>
                <xdr:colOff>1162050</xdr:colOff>
                <xdr:row>3</xdr:row>
                <xdr:rowOff>66675</xdr:rowOff>
              </to>
            </anchor>
          </controlPr>
        </control>
      </mc:Choice>
      <mc:Fallback>
        <control shapeId="35841" r:id="rId4" name="Tex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13EC2024-483F-407F-AF02-1195645CFAE6}">
            <xm:f>NOT(ISNA(VLOOKUP(D$7,NOMENCLATURE!$B$3:$B$14,1,0)))</xm:f>
            <x14:dxf>
              <fill>
                <patternFill>
                  <bgColor theme="0" tint="-0.24994659260841701"/>
                </patternFill>
              </fill>
            </x14:dxf>
          </x14:cfRule>
          <xm:sqref>D6:AT12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11"/>
  <sheetViews>
    <sheetView topLeftCell="H1" zoomScaleNormal="100" workbookViewId="0">
      <selection activeCell="K29" sqref="K29"/>
    </sheetView>
  </sheetViews>
  <sheetFormatPr baseColWidth="10" defaultRowHeight="12.75" x14ac:dyDescent="0.2"/>
  <cols>
    <col min="1" max="1" width="53.42578125" customWidth="1"/>
    <col min="2" max="4" width="20.7109375" customWidth="1"/>
    <col min="17" max="17" width="12.7109375" customWidth="1"/>
    <col min="18" max="18" width="16.42578125" customWidth="1"/>
    <col min="22" max="22" width="12.7109375" customWidth="1"/>
    <col min="24" max="24" width="13.140625" customWidth="1"/>
  </cols>
  <sheetData>
    <row r="1" spans="1:25" ht="15" customHeight="1" x14ac:dyDescent="0.25">
      <c r="A1" s="72"/>
      <c r="B1" s="72"/>
      <c r="C1" s="196" t="s">
        <v>93</v>
      </c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8"/>
      <c r="Q1" s="72"/>
      <c r="R1" s="72"/>
      <c r="S1" s="72"/>
      <c r="T1" s="72"/>
      <c r="U1" s="72"/>
      <c r="V1" s="72"/>
      <c r="W1" s="72"/>
      <c r="X1" s="72"/>
      <c r="Y1" s="72"/>
    </row>
    <row r="2" spans="1:25" ht="15.95" customHeight="1" x14ac:dyDescent="0.25">
      <c r="A2" s="72"/>
      <c r="B2" s="72"/>
      <c r="C2" s="199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1"/>
      <c r="Q2" s="72"/>
      <c r="R2" s="72"/>
      <c r="S2" s="72"/>
      <c r="T2" s="72"/>
      <c r="U2" s="72"/>
      <c r="V2" s="72"/>
      <c r="W2" s="72"/>
      <c r="X2" s="72"/>
      <c r="Y2" s="72"/>
    </row>
    <row r="3" spans="1:25" ht="15.95" customHeight="1" thickBot="1" x14ac:dyDescent="0.3">
      <c r="A3" s="72"/>
      <c r="B3" s="72"/>
      <c r="C3" s="202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4"/>
      <c r="Q3" s="72"/>
      <c r="R3" s="72"/>
      <c r="S3" s="72"/>
      <c r="T3" s="72"/>
      <c r="U3" s="72"/>
      <c r="V3" s="72"/>
      <c r="W3" s="72"/>
      <c r="X3" s="72"/>
      <c r="Y3" s="72"/>
    </row>
    <row r="4" spans="1:25" ht="15.95" customHeight="1" thickBot="1" x14ac:dyDescent="0.3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</row>
    <row r="5" spans="1:25" ht="45" customHeight="1" x14ac:dyDescent="0.2">
      <c r="A5" s="256"/>
      <c r="B5" s="193" t="s">
        <v>76</v>
      </c>
      <c r="C5" s="194"/>
      <c r="D5" s="194"/>
      <c r="E5" s="195"/>
      <c r="F5" s="208" t="s">
        <v>64</v>
      </c>
      <c r="G5" s="209"/>
      <c r="H5" s="210"/>
      <c r="I5" s="211"/>
      <c r="J5" s="212" t="s">
        <v>65</v>
      </c>
      <c r="K5" s="213"/>
      <c r="L5" s="214"/>
      <c r="M5" s="215"/>
      <c r="N5" s="205" t="s">
        <v>66</v>
      </c>
      <c r="O5" s="206"/>
      <c r="P5" s="207"/>
      <c r="Q5" s="76" t="s">
        <v>77</v>
      </c>
      <c r="R5" s="75" t="s">
        <v>78</v>
      </c>
      <c r="S5" s="190" t="s">
        <v>79</v>
      </c>
      <c r="T5" s="191"/>
      <c r="U5" s="191"/>
      <c r="V5" s="191"/>
      <c r="W5" s="191"/>
      <c r="X5" s="191"/>
      <c r="Y5" s="192"/>
    </row>
    <row r="6" spans="1:25" ht="24.75" customHeight="1" thickBot="1" x14ac:dyDescent="0.25">
      <c r="A6" s="268" t="s">
        <v>94</v>
      </c>
      <c r="B6" s="101" t="s">
        <v>80</v>
      </c>
      <c r="C6" s="102" t="s">
        <v>81</v>
      </c>
      <c r="D6" s="102" t="s">
        <v>82</v>
      </c>
      <c r="E6" s="103" t="s">
        <v>83</v>
      </c>
      <c r="F6" s="77" t="s">
        <v>67</v>
      </c>
      <c r="G6" s="78" t="s">
        <v>68</v>
      </c>
      <c r="H6" s="79" t="s">
        <v>69</v>
      </c>
      <c r="I6" s="80" t="s">
        <v>70</v>
      </c>
      <c r="J6" s="108" t="s">
        <v>151</v>
      </c>
      <c r="K6" s="109" t="s">
        <v>152</v>
      </c>
      <c r="L6" s="110" t="s">
        <v>153</v>
      </c>
      <c r="M6" s="111" t="s">
        <v>154</v>
      </c>
      <c r="N6" s="81" t="s">
        <v>155</v>
      </c>
      <c r="O6" s="82" t="s">
        <v>156</v>
      </c>
      <c r="P6" s="83" t="s">
        <v>71</v>
      </c>
      <c r="Q6" s="84" t="s">
        <v>157</v>
      </c>
      <c r="R6" s="85" t="s">
        <v>84</v>
      </c>
      <c r="S6" s="86" t="s">
        <v>85</v>
      </c>
      <c r="T6" s="87" t="s">
        <v>86</v>
      </c>
      <c r="U6" s="87" t="s">
        <v>87</v>
      </c>
      <c r="V6" s="88" t="s">
        <v>88</v>
      </c>
      <c r="W6" s="89" t="s">
        <v>89</v>
      </c>
      <c r="X6" s="90" t="s">
        <v>90</v>
      </c>
      <c r="Y6" s="258" t="s">
        <v>91</v>
      </c>
    </row>
    <row r="7" spans="1:25" ht="15.95" customHeight="1" x14ac:dyDescent="0.25">
      <c r="A7" s="112"/>
      <c r="B7" s="257"/>
      <c r="C7" s="118"/>
      <c r="D7" s="119"/>
      <c r="E7" s="119"/>
      <c r="F7" s="105"/>
      <c r="G7" s="104"/>
      <c r="H7" s="104"/>
      <c r="I7" s="106"/>
      <c r="J7" s="105"/>
      <c r="K7" s="104"/>
      <c r="L7" s="104"/>
      <c r="M7" s="106"/>
      <c r="N7" s="105"/>
      <c r="O7" s="104"/>
      <c r="P7" s="106"/>
      <c r="Q7" s="107"/>
      <c r="R7" s="107"/>
      <c r="S7" s="105"/>
      <c r="T7" s="104"/>
      <c r="U7" s="104"/>
      <c r="V7" s="104"/>
      <c r="W7" s="104"/>
      <c r="X7" s="104"/>
      <c r="Y7" s="259"/>
    </row>
    <row r="8" spans="1:25" ht="15.95" customHeight="1" x14ac:dyDescent="0.25">
      <c r="A8" s="113"/>
      <c r="B8" s="115"/>
      <c r="C8" s="116"/>
      <c r="D8" s="117"/>
      <c r="E8" s="117"/>
      <c r="F8" s="91"/>
      <c r="G8" s="74"/>
      <c r="H8" s="74"/>
      <c r="I8" s="92"/>
      <c r="J8" s="91"/>
      <c r="K8" s="74"/>
      <c r="L8" s="74"/>
      <c r="M8" s="92"/>
      <c r="N8" s="91"/>
      <c r="O8" s="74"/>
      <c r="P8" s="92"/>
      <c r="Q8" s="93"/>
      <c r="R8" s="93"/>
      <c r="S8" s="91"/>
      <c r="T8" s="74"/>
      <c r="U8" s="74"/>
      <c r="V8" s="74"/>
      <c r="W8" s="74"/>
      <c r="X8" s="74"/>
      <c r="Y8" s="100"/>
    </row>
    <row r="9" spans="1:25" ht="15.95" customHeight="1" x14ac:dyDescent="0.25">
      <c r="A9" s="113"/>
      <c r="B9" s="115"/>
      <c r="C9" s="116"/>
      <c r="D9" s="117"/>
      <c r="E9" s="117"/>
      <c r="F9" s="91"/>
      <c r="G9" s="74"/>
      <c r="H9" s="74"/>
      <c r="I9" s="92"/>
      <c r="J9" s="91"/>
      <c r="K9" s="74"/>
      <c r="L9" s="74"/>
      <c r="M9" s="92"/>
      <c r="N9" s="91"/>
      <c r="O9" s="74"/>
      <c r="P9" s="92"/>
      <c r="Q9" s="93"/>
      <c r="R9" s="93"/>
      <c r="S9" s="91"/>
      <c r="T9" s="74"/>
      <c r="U9" s="74"/>
      <c r="V9" s="74"/>
      <c r="W9" s="74"/>
      <c r="X9" s="74"/>
      <c r="Y9" s="100"/>
    </row>
    <row r="10" spans="1:25" ht="15.95" customHeight="1" x14ac:dyDescent="0.25">
      <c r="A10" s="113"/>
      <c r="B10" s="115"/>
      <c r="C10" s="116"/>
      <c r="D10" s="117"/>
      <c r="E10" s="117"/>
      <c r="F10" s="91"/>
      <c r="G10" s="74"/>
      <c r="H10" s="74"/>
      <c r="I10" s="92"/>
      <c r="J10" s="91"/>
      <c r="K10" s="74"/>
      <c r="L10" s="74"/>
      <c r="M10" s="92"/>
      <c r="N10" s="91"/>
      <c r="O10" s="74"/>
      <c r="P10" s="92"/>
      <c r="Q10" s="93"/>
      <c r="R10" s="93"/>
      <c r="S10" s="91"/>
      <c r="T10" s="74"/>
      <c r="U10" s="74"/>
      <c r="V10" s="74"/>
      <c r="W10" s="74"/>
      <c r="X10" s="74"/>
      <c r="Y10" s="100"/>
    </row>
    <row r="11" spans="1:25" ht="15.95" customHeight="1" x14ac:dyDescent="0.25">
      <c r="A11" s="114"/>
      <c r="B11" s="260"/>
      <c r="C11" s="261"/>
      <c r="D11" s="262"/>
      <c r="E11" s="262"/>
      <c r="F11" s="263"/>
      <c r="G11" s="264"/>
      <c r="H11" s="264"/>
      <c r="I11" s="265"/>
      <c r="J11" s="263"/>
      <c r="K11" s="264"/>
      <c r="L11" s="264"/>
      <c r="M11" s="265"/>
      <c r="N11" s="263"/>
      <c r="O11" s="264"/>
      <c r="P11" s="265"/>
      <c r="Q11" s="266"/>
      <c r="R11" s="266"/>
      <c r="S11" s="263"/>
      <c r="T11" s="264"/>
      <c r="U11" s="264"/>
      <c r="V11" s="264"/>
      <c r="W11" s="264"/>
      <c r="X11" s="264"/>
      <c r="Y11" s="267"/>
    </row>
  </sheetData>
  <mergeCells count="6">
    <mergeCell ref="S5:Y5"/>
    <mergeCell ref="B5:E5"/>
    <mergeCell ref="C1:P3"/>
    <mergeCell ref="N5:P5"/>
    <mergeCell ref="F5:I5"/>
    <mergeCell ref="J5:M5"/>
  </mergeCells>
  <dataValidations count="1">
    <dataValidation type="list" allowBlank="1" showInputMessage="1" showErrorMessage="1" sqref="A7:A11">
      <formula1>$A$7:$A$11</formula1>
    </dataValidation>
  </dataValidations>
  <printOptions horizontalCentered="1"/>
  <pageMargins left="0.70866141732283472" right="0.70866141732283472" top="0.19685039370078741" bottom="0.19685039370078741" header="0" footer="0.31496062992125984"/>
  <pageSetup paperSize="9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X476"/>
  <sheetViews>
    <sheetView topLeftCell="A11" workbookViewId="0">
      <selection activeCell="G19" sqref="G19"/>
    </sheetView>
  </sheetViews>
  <sheetFormatPr baseColWidth="10" defaultRowHeight="15" x14ac:dyDescent="0.25"/>
  <cols>
    <col min="1" max="16384" width="11.42578125" style="4"/>
  </cols>
  <sheetData>
    <row r="1" spans="1:24" x14ac:dyDescent="0.25">
      <c r="A1" s="121"/>
      <c r="B1" s="121"/>
      <c r="C1" s="121"/>
      <c r="D1" s="122"/>
      <c r="E1" s="228" t="s">
        <v>139</v>
      </c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30"/>
    </row>
    <row r="2" spans="1:24" ht="15.75" thickBot="1" x14ac:dyDescent="0.3">
      <c r="A2" s="121"/>
      <c r="B2" s="121"/>
      <c r="C2" s="121"/>
      <c r="D2" s="124"/>
      <c r="E2" s="231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3"/>
    </row>
    <row r="3" spans="1:24" x14ac:dyDescent="0.25">
      <c r="A3" s="121"/>
      <c r="B3" s="121"/>
      <c r="C3" s="121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</row>
    <row r="4" spans="1:24" x14ac:dyDescent="0.25">
      <c r="A4" s="121"/>
      <c r="B4" s="121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</row>
    <row r="6" spans="1:24" ht="15.75" thickBot="1" x14ac:dyDescent="0.3">
      <c r="A6" s="121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3"/>
      <c r="S6" s="123"/>
      <c r="T6" s="123"/>
      <c r="U6" s="123"/>
      <c r="V6" s="123"/>
      <c r="W6" s="123"/>
      <c r="X6" s="121"/>
    </row>
    <row r="7" spans="1:24" ht="32.25" customHeight="1" thickBot="1" x14ac:dyDescent="0.3">
      <c r="A7" s="125" t="s">
        <v>61</v>
      </c>
      <c r="B7" s="121"/>
      <c r="C7" s="121"/>
      <c r="D7" s="121"/>
      <c r="E7" s="121"/>
      <c r="F7" s="234" t="s">
        <v>0</v>
      </c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  <c r="W7" s="235"/>
      <c r="X7" s="236"/>
    </row>
    <row r="8" spans="1:24" x14ac:dyDescent="0.25">
      <c r="A8" s="126" t="s">
        <v>62</v>
      </c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2"/>
      <c r="Q8" s="122"/>
      <c r="R8" s="123"/>
      <c r="S8" s="123"/>
      <c r="T8" s="123"/>
      <c r="U8" s="123"/>
      <c r="V8" s="123"/>
      <c r="W8" s="123"/>
      <c r="X8" s="121"/>
    </row>
    <row r="9" spans="1:24" x14ac:dyDescent="0.25">
      <c r="A9" s="126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2"/>
      <c r="Q9" s="122"/>
      <c r="R9" s="123"/>
      <c r="S9" s="123"/>
      <c r="T9" s="123"/>
      <c r="U9" s="123"/>
      <c r="V9" s="123"/>
      <c r="W9" s="123"/>
      <c r="X9" s="121"/>
    </row>
    <row r="10" spans="1:24" x14ac:dyDescent="0.25">
      <c r="A10" s="126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2"/>
      <c r="Q10" s="122"/>
      <c r="R10" s="123"/>
      <c r="S10" s="123"/>
      <c r="T10" s="123"/>
      <c r="U10" s="123"/>
      <c r="V10" s="123"/>
      <c r="W10" s="123"/>
      <c r="X10" s="121"/>
    </row>
    <row r="11" spans="1:24" ht="15.75" thickBot="1" x14ac:dyDescent="0.3">
      <c r="A11" s="121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2"/>
      <c r="Q11" s="122"/>
      <c r="R11" s="123"/>
      <c r="S11" s="123"/>
      <c r="T11" s="123"/>
      <c r="U11" s="123"/>
      <c r="V11" s="123"/>
      <c r="W11" s="123"/>
      <c r="X11" s="121"/>
    </row>
    <row r="12" spans="1:24" ht="15.75" thickBot="1" x14ac:dyDescent="0.3">
      <c r="A12" s="121"/>
      <c r="B12" s="121"/>
      <c r="C12" s="121"/>
      <c r="D12" s="121"/>
      <c r="E12" s="121"/>
      <c r="F12" s="121"/>
      <c r="G12" s="121"/>
      <c r="H12" s="221" t="s">
        <v>63</v>
      </c>
      <c r="I12" s="222"/>
      <c r="J12" s="222"/>
      <c r="K12" s="222"/>
      <c r="L12" s="222"/>
      <c r="M12" s="222"/>
      <c r="N12" s="222"/>
      <c r="O12" s="222"/>
      <c r="P12" s="222"/>
      <c r="Q12" s="222"/>
      <c r="R12" s="223"/>
      <c r="S12" s="121"/>
      <c r="T12" s="121"/>
      <c r="U12" s="121"/>
      <c r="V12" s="121"/>
      <c r="W12" s="123"/>
      <c r="X12" s="127"/>
    </row>
    <row r="13" spans="1:24" x14ac:dyDescent="0.25">
      <c r="A13" s="121"/>
      <c r="B13" s="121"/>
      <c r="C13" s="121"/>
      <c r="D13" s="121"/>
      <c r="E13" s="121"/>
      <c r="F13" s="121"/>
      <c r="G13" s="121"/>
      <c r="H13" s="208" t="s">
        <v>64</v>
      </c>
      <c r="I13" s="209"/>
      <c r="J13" s="210"/>
      <c r="K13" s="211"/>
      <c r="L13" s="224" t="s">
        <v>65</v>
      </c>
      <c r="M13" s="225"/>
      <c r="N13" s="226"/>
      <c r="O13" s="227"/>
      <c r="P13" s="205" t="s">
        <v>66</v>
      </c>
      <c r="Q13" s="206"/>
      <c r="R13" s="207"/>
      <c r="S13" s="121"/>
      <c r="T13" s="121"/>
      <c r="U13" s="121"/>
      <c r="V13" s="121"/>
      <c r="W13" s="123"/>
      <c r="X13" s="98"/>
    </row>
    <row r="14" spans="1:24" ht="30.75" thickBot="1" x14ac:dyDescent="0.3">
      <c r="A14" s="73"/>
      <c r="B14" s="73"/>
      <c r="C14" s="73"/>
      <c r="D14" s="73"/>
      <c r="E14" s="73"/>
      <c r="F14" s="73"/>
      <c r="G14" s="73"/>
      <c r="H14" s="128" t="s">
        <v>67</v>
      </c>
      <c r="I14" s="129" t="s">
        <v>68</v>
      </c>
      <c r="J14" s="130" t="s">
        <v>69</v>
      </c>
      <c r="K14" s="131" t="s">
        <v>70</v>
      </c>
      <c r="L14" s="132" t="s">
        <v>67</v>
      </c>
      <c r="M14" s="133" t="s">
        <v>68</v>
      </c>
      <c r="N14" s="134" t="s">
        <v>69</v>
      </c>
      <c r="O14" s="135" t="s">
        <v>70</v>
      </c>
      <c r="P14" s="136" t="s">
        <v>67</v>
      </c>
      <c r="Q14" s="137" t="s">
        <v>69</v>
      </c>
      <c r="R14" s="138" t="s">
        <v>71</v>
      </c>
      <c r="S14" s="73"/>
      <c r="T14" s="73"/>
      <c r="U14" s="73"/>
      <c r="V14" s="73"/>
      <c r="W14" s="73"/>
      <c r="X14" s="97"/>
    </row>
    <row r="15" spans="1:24" ht="15.75" thickBot="1" x14ac:dyDescent="0.3">
      <c r="A15" s="99"/>
      <c r="B15" s="99"/>
      <c r="C15" s="99"/>
      <c r="D15" s="99"/>
      <c r="E15" s="99"/>
      <c r="F15" s="99"/>
      <c r="G15" s="99"/>
      <c r="H15" s="94">
        <v>0</v>
      </c>
      <c r="I15" s="95">
        <v>0</v>
      </c>
      <c r="J15" s="95">
        <v>0</v>
      </c>
      <c r="K15" s="96">
        <v>0</v>
      </c>
      <c r="L15" s="94">
        <v>0</v>
      </c>
      <c r="M15" s="95">
        <v>0</v>
      </c>
      <c r="N15" s="95">
        <v>0</v>
      </c>
      <c r="O15" s="96">
        <v>0</v>
      </c>
      <c r="P15" s="94">
        <v>0</v>
      </c>
      <c r="Q15" s="95">
        <v>0</v>
      </c>
      <c r="R15" s="96">
        <v>0</v>
      </c>
      <c r="S15" s="99"/>
      <c r="T15" s="99"/>
      <c r="U15" s="99"/>
      <c r="V15" s="99"/>
      <c r="W15" s="99"/>
      <c r="X15" s="97"/>
    </row>
    <row r="16" spans="1:24" x14ac:dyDescent="0.25">
      <c r="A16" s="121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</row>
    <row r="17" spans="1:24" x14ac:dyDescent="0.25">
      <c r="A17" s="121"/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</row>
    <row r="18" spans="1:24" x14ac:dyDescent="0.25">
      <c r="A18" s="121"/>
      <c r="B18" s="121"/>
      <c r="C18" s="121"/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</row>
    <row r="19" spans="1:24" x14ac:dyDescent="0.25">
      <c r="A19" s="121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</row>
    <row r="20" spans="1:24" ht="15.75" thickBot="1" x14ac:dyDescent="0.3">
      <c r="A20" s="121"/>
      <c r="B20" s="121"/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</row>
    <row r="21" spans="1:24" ht="15.75" thickBot="1" x14ac:dyDescent="0.3">
      <c r="A21" s="218" t="s">
        <v>72</v>
      </c>
      <c r="B21" s="219"/>
      <c r="C21" s="219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20"/>
    </row>
    <row r="23" spans="1:24" ht="21" customHeight="1" x14ac:dyDescent="0.25">
      <c r="A23" s="216" t="s">
        <v>19</v>
      </c>
      <c r="B23" s="217"/>
      <c r="C23" s="216" t="s">
        <v>73</v>
      </c>
      <c r="D23" s="217"/>
      <c r="E23" s="216" t="s">
        <v>30</v>
      </c>
      <c r="F23" s="217"/>
      <c r="G23" s="216" t="s">
        <v>29</v>
      </c>
      <c r="H23" s="217"/>
      <c r="I23" s="216" t="s">
        <v>28</v>
      </c>
      <c r="J23" s="217"/>
      <c r="K23" s="216" t="s">
        <v>27</v>
      </c>
      <c r="L23" s="217"/>
      <c r="M23" s="216" t="s">
        <v>26</v>
      </c>
      <c r="N23" s="217"/>
      <c r="O23" s="216" t="s">
        <v>74</v>
      </c>
      <c r="P23" s="217"/>
      <c r="Q23" s="216" t="s">
        <v>24</v>
      </c>
      <c r="R23" s="217"/>
      <c r="S23" s="216" t="s">
        <v>23</v>
      </c>
      <c r="T23" s="217"/>
      <c r="U23" s="216" t="s">
        <v>22</v>
      </c>
      <c r="V23" s="217"/>
      <c r="W23" s="216" t="s">
        <v>75</v>
      </c>
      <c r="X23" s="217"/>
    </row>
    <row r="24" spans="1:24" x14ac:dyDescent="0.25">
      <c r="A24" s="139">
        <f>+Accueil!$C$1+2017</f>
        <v>2018</v>
      </c>
      <c r="B24" s="140"/>
      <c r="C24" s="139">
        <f>DATE(Accueil!$C$1+2017,2,1)</f>
        <v>43132</v>
      </c>
      <c r="D24" s="140"/>
      <c r="E24" s="139">
        <f>DATE(Accueil!$C$1+2017,3,1)</f>
        <v>43160</v>
      </c>
      <c r="F24" s="140"/>
      <c r="G24" s="139">
        <f>DATE(Accueil!$C$1+2017,4,1)</f>
        <v>43191</v>
      </c>
      <c r="H24" s="140"/>
      <c r="I24" s="139">
        <f>DATE(Accueil!$C$1+2017,5,1)</f>
        <v>43221</v>
      </c>
      <c r="J24" s="140"/>
      <c r="K24" s="139">
        <f>DATE(Accueil!$C$1+2017,6,1)</f>
        <v>43252</v>
      </c>
      <c r="L24" s="140"/>
      <c r="M24" s="139">
        <f>DATE(Accueil!$C$1+2017,7,1)</f>
        <v>43282</v>
      </c>
      <c r="N24" s="140"/>
      <c r="O24" s="139">
        <f>DATE(Accueil!$C$1+2017,8,1)</f>
        <v>43313</v>
      </c>
      <c r="P24" s="140"/>
      <c r="Q24" s="139">
        <f>DATE(Accueil!$C$1+2017,9,1)</f>
        <v>43344</v>
      </c>
      <c r="R24" s="140"/>
      <c r="S24" s="139">
        <f>DATE(Accueil!$C$1+2017,10,1)</f>
        <v>43374</v>
      </c>
      <c r="T24" s="140"/>
      <c r="U24" s="139">
        <f>DATE(Accueil!$C$1+2017,11,1)</f>
        <v>43405</v>
      </c>
      <c r="V24" s="140"/>
      <c r="W24" s="139">
        <f>DATE(Accueil!$C$1+2017,12,1)</f>
        <v>43435</v>
      </c>
      <c r="X24" s="140"/>
    </row>
    <row r="25" spans="1:24" x14ac:dyDescent="0.25">
      <c r="A25" s="141">
        <f>+A24+1</f>
        <v>2019</v>
      </c>
      <c r="B25" s="142"/>
      <c r="C25" s="141">
        <f>+C24+1</f>
        <v>43133</v>
      </c>
      <c r="D25" s="142"/>
      <c r="E25" s="141">
        <f>E24+1</f>
        <v>43161</v>
      </c>
      <c r="F25" s="142"/>
      <c r="G25" s="141">
        <f>G24+1</f>
        <v>43192</v>
      </c>
      <c r="H25" s="142"/>
      <c r="I25" s="141">
        <f>I24+1</f>
        <v>43222</v>
      </c>
      <c r="J25" s="142"/>
      <c r="K25" s="141">
        <f>K24+1</f>
        <v>43253</v>
      </c>
      <c r="L25" s="142"/>
      <c r="M25" s="141">
        <f>M24+1</f>
        <v>43283</v>
      </c>
      <c r="N25" s="142"/>
      <c r="O25" s="141">
        <f>O24+1</f>
        <v>43314</v>
      </c>
      <c r="P25" s="142"/>
      <c r="Q25" s="141">
        <f>Q24+1</f>
        <v>43345</v>
      </c>
      <c r="R25" s="142"/>
      <c r="S25" s="141">
        <f>S24+1</f>
        <v>43375</v>
      </c>
      <c r="T25" s="142"/>
      <c r="U25" s="141">
        <f>DATE(Accueil!$C$1+2017,11,1)</f>
        <v>43405</v>
      </c>
      <c r="V25" s="142"/>
      <c r="W25" s="141">
        <f>W24+1</f>
        <v>43436</v>
      </c>
      <c r="X25" s="142"/>
    </row>
    <row r="26" spans="1:24" x14ac:dyDescent="0.25">
      <c r="A26" s="141">
        <f t="shared" ref="A26:A54" si="0">+A25+1</f>
        <v>2020</v>
      </c>
      <c r="B26" s="142"/>
      <c r="C26" s="141">
        <f t="shared" ref="C26:C52" si="1">+C25+1</f>
        <v>43134</v>
      </c>
      <c r="D26" s="142"/>
      <c r="E26" s="141">
        <f t="shared" ref="E26:E54" si="2">E25+1</f>
        <v>43162</v>
      </c>
      <c r="F26" s="142"/>
      <c r="G26" s="141">
        <f t="shared" ref="G26:G53" si="3">G25+1</f>
        <v>43193</v>
      </c>
      <c r="H26" s="142"/>
      <c r="I26" s="141">
        <f t="shared" ref="I26:I54" si="4">I25+1</f>
        <v>43223</v>
      </c>
      <c r="J26" s="142"/>
      <c r="K26" s="141">
        <f t="shared" ref="K26:K53" si="5">K25+1</f>
        <v>43254</v>
      </c>
      <c r="L26" s="142"/>
      <c r="M26" s="141">
        <f t="shared" ref="M26:M54" si="6">M25+1</f>
        <v>43284</v>
      </c>
      <c r="N26" s="142"/>
      <c r="O26" s="141">
        <f t="shared" ref="O26:O54" si="7">O25+1</f>
        <v>43315</v>
      </c>
      <c r="P26" s="142"/>
      <c r="Q26" s="141">
        <f t="shared" ref="Q26:Q53" si="8">Q25+1</f>
        <v>43346</v>
      </c>
      <c r="R26" s="142"/>
      <c r="S26" s="141">
        <f t="shared" ref="S26:S54" si="9">S25+1</f>
        <v>43376</v>
      </c>
      <c r="T26" s="142"/>
      <c r="U26" s="141">
        <f>DATE(Accueil!$C$1+2017,11,1)</f>
        <v>43405</v>
      </c>
      <c r="V26" s="142"/>
      <c r="W26" s="141">
        <f t="shared" ref="W26:W54" si="10">W25+1</f>
        <v>43437</v>
      </c>
      <c r="X26" s="142"/>
    </row>
    <row r="27" spans="1:24" x14ac:dyDescent="0.25">
      <c r="A27" s="141">
        <f t="shared" si="0"/>
        <v>2021</v>
      </c>
      <c r="B27" s="142"/>
      <c r="C27" s="141">
        <f t="shared" si="1"/>
        <v>43135</v>
      </c>
      <c r="D27" s="142"/>
      <c r="E27" s="141">
        <f t="shared" si="2"/>
        <v>43163</v>
      </c>
      <c r="F27" s="142"/>
      <c r="G27" s="141">
        <f t="shared" si="3"/>
        <v>43194</v>
      </c>
      <c r="H27" s="142"/>
      <c r="I27" s="141">
        <f t="shared" si="4"/>
        <v>43224</v>
      </c>
      <c r="J27" s="142"/>
      <c r="K27" s="141">
        <f t="shared" si="5"/>
        <v>43255</v>
      </c>
      <c r="L27" s="142"/>
      <c r="M27" s="141">
        <f t="shared" si="6"/>
        <v>43285</v>
      </c>
      <c r="N27" s="142"/>
      <c r="O27" s="141">
        <f t="shared" si="7"/>
        <v>43316</v>
      </c>
      <c r="P27" s="142"/>
      <c r="Q27" s="141">
        <f t="shared" si="8"/>
        <v>43347</v>
      </c>
      <c r="R27" s="142"/>
      <c r="S27" s="141">
        <f t="shared" si="9"/>
        <v>43377</v>
      </c>
      <c r="T27" s="142"/>
      <c r="U27" s="141">
        <f>DATE(Accueil!$C$1+2017,11,1)</f>
        <v>43405</v>
      </c>
      <c r="V27" s="142"/>
      <c r="W27" s="141">
        <f t="shared" si="10"/>
        <v>43438</v>
      </c>
      <c r="X27" s="142"/>
    </row>
    <row r="28" spans="1:24" x14ac:dyDescent="0.25">
      <c r="A28" s="141">
        <f t="shared" si="0"/>
        <v>2022</v>
      </c>
      <c r="B28" s="142"/>
      <c r="C28" s="141">
        <f t="shared" si="1"/>
        <v>43136</v>
      </c>
      <c r="D28" s="142"/>
      <c r="E28" s="141">
        <f t="shared" si="2"/>
        <v>43164</v>
      </c>
      <c r="F28" s="142"/>
      <c r="G28" s="141">
        <f t="shared" si="3"/>
        <v>43195</v>
      </c>
      <c r="H28" s="142"/>
      <c r="I28" s="141">
        <f t="shared" si="4"/>
        <v>43225</v>
      </c>
      <c r="J28" s="142"/>
      <c r="K28" s="141">
        <f t="shared" si="5"/>
        <v>43256</v>
      </c>
      <c r="L28" s="142"/>
      <c r="M28" s="141">
        <f t="shared" si="6"/>
        <v>43286</v>
      </c>
      <c r="N28" s="142"/>
      <c r="O28" s="141">
        <f t="shared" si="7"/>
        <v>43317</v>
      </c>
      <c r="P28" s="142"/>
      <c r="Q28" s="141">
        <f t="shared" si="8"/>
        <v>43348</v>
      </c>
      <c r="R28" s="142"/>
      <c r="S28" s="141">
        <f t="shared" si="9"/>
        <v>43378</v>
      </c>
      <c r="T28" s="142"/>
      <c r="U28" s="141">
        <f>DATE(Accueil!$C$1+2017,11,1)</f>
        <v>43405</v>
      </c>
      <c r="V28" s="142"/>
      <c r="W28" s="141">
        <f t="shared" si="10"/>
        <v>43439</v>
      </c>
      <c r="X28" s="142"/>
    </row>
    <row r="29" spans="1:24" x14ac:dyDescent="0.25">
      <c r="A29" s="141">
        <f t="shared" si="0"/>
        <v>2023</v>
      </c>
      <c r="B29" s="142"/>
      <c r="C29" s="141">
        <f t="shared" si="1"/>
        <v>43137</v>
      </c>
      <c r="D29" s="142"/>
      <c r="E29" s="141">
        <f t="shared" si="2"/>
        <v>43165</v>
      </c>
      <c r="F29" s="142"/>
      <c r="G29" s="141">
        <f t="shared" si="3"/>
        <v>43196</v>
      </c>
      <c r="H29" s="142"/>
      <c r="I29" s="141">
        <f t="shared" si="4"/>
        <v>43226</v>
      </c>
      <c r="J29" s="142"/>
      <c r="K29" s="141">
        <f t="shared" si="5"/>
        <v>43257</v>
      </c>
      <c r="L29" s="142"/>
      <c r="M29" s="141">
        <f t="shared" si="6"/>
        <v>43287</v>
      </c>
      <c r="N29" s="142"/>
      <c r="O29" s="141">
        <f t="shared" si="7"/>
        <v>43318</v>
      </c>
      <c r="P29" s="142"/>
      <c r="Q29" s="141">
        <f t="shared" si="8"/>
        <v>43349</v>
      </c>
      <c r="R29" s="142"/>
      <c r="S29" s="141">
        <f t="shared" si="9"/>
        <v>43379</v>
      </c>
      <c r="T29" s="142"/>
      <c r="U29" s="141">
        <f>DATE(Accueil!$C$1+2017,11,1)</f>
        <v>43405</v>
      </c>
      <c r="V29" s="142"/>
      <c r="W29" s="141">
        <f t="shared" si="10"/>
        <v>43440</v>
      </c>
      <c r="X29" s="142"/>
    </row>
    <row r="30" spans="1:24" x14ac:dyDescent="0.25">
      <c r="A30" s="141">
        <f t="shared" si="0"/>
        <v>2024</v>
      </c>
      <c r="B30" s="142"/>
      <c r="C30" s="141">
        <f t="shared" si="1"/>
        <v>43138</v>
      </c>
      <c r="D30" s="142"/>
      <c r="E30" s="141">
        <f t="shared" si="2"/>
        <v>43166</v>
      </c>
      <c r="F30" s="142"/>
      <c r="G30" s="141">
        <f t="shared" si="3"/>
        <v>43197</v>
      </c>
      <c r="H30" s="142"/>
      <c r="I30" s="141">
        <f t="shared" si="4"/>
        <v>43227</v>
      </c>
      <c r="J30" s="142"/>
      <c r="K30" s="141">
        <f t="shared" si="5"/>
        <v>43258</v>
      </c>
      <c r="L30" s="142"/>
      <c r="M30" s="141">
        <f t="shared" si="6"/>
        <v>43288</v>
      </c>
      <c r="N30" s="142"/>
      <c r="O30" s="141">
        <f t="shared" si="7"/>
        <v>43319</v>
      </c>
      <c r="P30" s="142"/>
      <c r="Q30" s="141">
        <f t="shared" si="8"/>
        <v>43350</v>
      </c>
      <c r="R30" s="142"/>
      <c r="S30" s="141">
        <f t="shared" si="9"/>
        <v>43380</v>
      </c>
      <c r="T30" s="142"/>
      <c r="U30" s="141">
        <f>DATE(Accueil!$C$1+2017,11,1)</f>
        <v>43405</v>
      </c>
      <c r="V30" s="142"/>
      <c r="W30" s="141">
        <f t="shared" si="10"/>
        <v>43441</v>
      </c>
      <c r="X30" s="142"/>
    </row>
    <row r="31" spans="1:24" x14ac:dyDescent="0.25">
      <c r="A31" s="141">
        <f t="shared" si="0"/>
        <v>2025</v>
      </c>
      <c r="B31" s="142"/>
      <c r="C31" s="141">
        <f t="shared" si="1"/>
        <v>43139</v>
      </c>
      <c r="D31" s="142"/>
      <c r="E31" s="141">
        <f t="shared" si="2"/>
        <v>43167</v>
      </c>
      <c r="F31" s="142"/>
      <c r="G31" s="141">
        <f t="shared" si="3"/>
        <v>43198</v>
      </c>
      <c r="H31" s="142"/>
      <c r="I31" s="141">
        <f t="shared" si="4"/>
        <v>43228</v>
      </c>
      <c r="J31" s="142"/>
      <c r="K31" s="141">
        <f t="shared" si="5"/>
        <v>43259</v>
      </c>
      <c r="L31" s="142"/>
      <c r="M31" s="141">
        <f t="shared" si="6"/>
        <v>43289</v>
      </c>
      <c r="N31" s="142"/>
      <c r="O31" s="141">
        <f t="shared" si="7"/>
        <v>43320</v>
      </c>
      <c r="P31" s="142"/>
      <c r="Q31" s="141">
        <f t="shared" si="8"/>
        <v>43351</v>
      </c>
      <c r="R31" s="142"/>
      <c r="S31" s="141">
        <f t="shared" si="9"/>
        <v>43381</v>
      </c>
      <c r="T31" s="142"/>
      <c r="U31" s="141">
        <f>DATE(Accueil!$C$1+2017,11,1)</f>
        <v>43405</v>
      </c>
      <c r="V31" s="142"/>
      <c r="W31" s="141">
        <f t="shared" si="10"/>
        <v>43442</v>
      </c>
      <c r="X31" s="142"/>
    </row>
    <row r="32" spans="1:24" x14ac:dyDescent="0.25">
      <c r="A32" s="141">
        <f t="shared" si="0"/>
        <v>2026</v>
      </c>
      <c r="B32" s="142"/>
      <c r="C32" s="141">
        <f t="shared" si="1"/>
        <v>43140</v>
      </c>
      <c r="D32" s="142"/>
      <c r="E32" s="141">
        <f t="shared" si="2"/>
        <v>43168</v>
      </c>
      <c r="F32" s="142"/>
      <c r="G32" s="141">
        <f t="shared" si="3"/>
        <v>43199</v>
      </c>
      <c r="H32" s="142"/>
      <c r="I32" s="141">
        <f t="shared" si="4"/>
        <v>43229</v>
      </c>
      <c r="J32" s="142"/>
      <c r="K32" s="141">
        <f t="shared" si="5"/>
        <v>43260</v>
      </c>
      <c r="L32" s="142"/>
      <c r="M32" s="141">
        <f t="shared" si="6"/>
        <v>43290</v>
      </c>
      <c r="N32" s="142"/>
      <c r="O32" s="141">
        <f t="shared" si="7"/>
        <v>43321</v>
      </c>
      <c r="P32" s="142"/>
      <c r="Q32" s="141">
        <f t="shared" si="8"/>
        <v>43352</v>
      </c>
      <c r="R32" s="142"/>
      <c r="S32" s="141">
        <f t="shared" si="9"/>
        <v>43382</v>
      </c>
      <c r="T32" s="142"/>
      <c r="U32" s="141">
        <f>DATE(Accueil!$C$1+2017,11,1)</f>
        <v>43405</v>
      </c>
      <c r="V32" s="142"/>
      <c r="W32" s="141">
        <f t="shared" si="10"/>
        <v>43443</v>
      </c>
      <c r="X32" s="142"/>
    </row>
    <row r="33" spans="1:24" x14ac:dyDescent="0.25">
      <c r="A33" s="141">
        <f t="shared" si="0"/>
        <v>2027</v>
      </c>
      <c r="B33" s="142"/>
      <c r="C33" s="141">
        <f t="shared" si="1"/>
        <v>43141</v>
      </c>
      <c r="D33" s="142"/>
      <c r="E33" s="141">
        <f t="shared" si="2"/>
        <v>43169</v>
      </c>
      <c r="F33" s="142"/>
      <c r="G33" s="141">
        <f t="shared" si="3"/>
        <v>43200</v>
      </c>
      <c r="H33" s="142"/>
      <c r="I33" s="141">
        <f t="shared" si="4"/>
        <v>43230</v>
      </c>
      <c r="J33" s="142"/>
      <c r="K33" s="141">
        <f t="shared" si="5"/>
        <v>43261</v>
      </c>
      <c r="L33" s="142"/>
      <c r="M33" s="141">
        <f t="shared" si="6"/>
        <v>43291</v>
      </c>
      <c r="N33" s="142"/>
      <c r="O33" s="141">
        <f t="shared" si="7"/>
        <v>43322</v>
      </c>
      <c r="P33" s="142"/>
      <c r="Q33" s="141">
        <f t="shared" si="8"/>
        <v>43353</v>
      </c>
      <c r="R33" s="142"/>
      <c r="S33" s="141">
        <f t="shared" si="9"/>
        <v>43383</v>
      </c>
      <c r="T33" s="142"/>
      <c r="U33" s="141">
        <f>DATE(Accueil!$C$1+2017,11,1)</f>
        <v>43405</v>
      </c>
      <c r="V33" s="142"/>
      <c r="W33" s="141">
        <f t="shared" si="10"/>
        <v>43444</v>
      </c>
      <c r="X33" s="142"/>
    </row>
    <row r="34" spans="1:24" x14ac:dyDescent="0.25">
      <c r="A34" s="141">
        <f t="shared" si="0"/>
        <v>2028</v>
      </c>
      <c r="B34" s="142"/>
      <c r="C34" s="141">
        <f t="shared" si="1"/>
        <v>43142</v>
      </c>
      <c r="D34" s="142"/>
      <c r="E34" s="141">
        <f t="shared" si="2"/>
        <v>43170</v>
      </c>
      <c r="F34" s="142"/>
      <c r="G34" s="141">
        <f t="shared" si="3"/>
        <v>43201</v>
      </c>
      <c r="H34" s="142"/>
      <c r="I34" s="141">
        <f t="shared" si="4"/>
        <v>43231</v>
      </c>
      <c r="J34" s="142"/>
      <c r="K34" s="141">
        <f t="shared" si="5"/>
        <v>43262</v>
      </c>
      <c r="L34" s="142"/>
      <c r="M34" s="141">
        <f t="shared" si="6"/>
        <v>43292</v>
      </c>
      <c r="N34" s="142"/>
      <c r="O34" s="141">
        <f t="shared" si="7"/>
        <v>43323</v>
      </c>
      <c r="P34" s="142"/>
      <c r="Q34" s="141">
        <f t="shared" si="8"/>
        <v>43354</v>
      </c>
      <c r="R34" s="142"/>
      <c r="S34" s="141">
        <f t="shared" si="9"/>
        <v>43384</v>
      </c>
      <c r="T34" s="142"/>
      <c r="U34" s="141">
        <f>DATE(Accueil!$C$1+2017,11,1)</f>
        <v>43405</v>
      </c>
      <c r="V34" s="142"/>
      <c r="W34" s="141">
        <f t="shared" si="10"/>
        <v>43445</v>
      </c>
      <c r="X34" s="142"/>
    </row>
    <row r="35" spans="1:24" x14ac:dyDescent="0.25">
      <c r="A35" s="141">
        <f t="shared" si="0"/>
        <v>2029</v>
      </c>
      <c r="B35" s="142"/>
      <c r="C35" s="141">
        <f t="shared" si="1"/>
        <v>43143</v>
      </c>
      <c r="D35" s="142"/>
      <c r="E35" s="141">
        <f t="shared" si="2"/>
        <v>43171</v>
      </c>
      <c r="F35" s="142"/>
      <c r="G35" s="141">
        <f t="shared" si="3"/>
        <v>43202</v>
      </c>
      <c r="H35" s="142"/>
      <c r="I35" s="141">
        <f t="shared" si="4"/>
        <v>43232</v>
      </c>
      <c r="J35" s="142"/>
      <c r="K35" s="141">
        <f t="shared" si="5"/>
        <v>43263</v>
      </c>
      <c r="L35" s="142"/>
      <c r="M35" s="141">
        <f t="shared" si="6"/>
        <v>43293</v>
      </c>
      <c r="N35" s="142"/>
      <c r="O35" s="141">
        <f t="shared" si="7"/>
        <v>43324</v>
      </c>
      <c r="P35" s="142"/>
      <c r="Q35" s="141">
        <f t="shared" si="8"/>
        <v>43355</v>
      </c>
      <c r="R35" s="142"/>
      <c r="S35" s="141">
        <f t="shared" si="9"/>
        <v>43385</v>
      </c>
      <c r="T35" s="142"/>
      <c r="U35" s="141">
        <f>DATE(Accueil!$C$1+2017,11,1)</f>
        <v>43405</v>
      </c>
      <c r="V35" s="142"/>
      <c r="W35" s="141">
        <f t="shared" si="10"/>
        <v>43446</v>
      </c>
      <c r="X35" s="142"/>
    </row>
    <row r="36" spans="1:24" x14ac:dyDescent="0.25">
      <c r="A36" s="141">
        <f t="shared" si="0"/>
        <v>2030</v>
      </c>
      <c r="B36" s="142"/>
      <c r="C36" s="141">
        <f t="shared" si="1"/>
        <v>43144</v>
      </c>
      <c r="D36" s="142"/>
      <c r="E36" s="141">
        <f t="shared" si="2"/>
        <v>43172</v>
      </c>
      <c r="F36" s="142"/>
      <c r="G36" s="141">
        <f t="shared" si="3"/>
        <v>43203</v>
      </c>
      <c r="H36" s="142"/>
      <c r="I36" s="141">
        <f t="shared" si="4"/>
        <v>43233</v>
      </c>
      <c r="J36" s="142"/>
      <c r="K36" s="141">
        <f t="shared" si="5"/>
        <v>43264</v>
      </c>
      <c r="L36" s="142"/>
      <c r="M36" s="141">
        <f t="shared" si="6"/>
        <v>43294</v>
      </c>
      <c r="N36" s="142"/>
      <c r="O36" s="141">
        <f t="shared" si="7"/>
        <v>43325</v>
      </c>
      <c r="P36" s="142"/>
      <c r="Q36" s="141">
        <f t="shared" si="8"/>
        <v>43356</v>
      </c>
      <c r="R36" s="142"/>
      <c r="S36" s="141">
        <f t="shared" si="9"/>
        <v>43386</v>
      </c>
      <c r="T36" s="142"/>
      <c r="U36" s="141">
        <f>DATE(Accueil!$C$1+2017,11,1)</f>
        <v>43405</v>
      </c>
      <c r="V36" s="142"/>
      <c r="W36" s="141">
        <f t="shared" si="10"/>
        <v>43447</v>
      </c>
      <c r="X36" s="142"/>
    </row>
    <row r="37" spans="1:24" x14ac:dyDescent="0.25">
      <c r="A37" s="141">
        <f t="shared" si="0"/>
        <v>2031</v>
      </c>
      <c r="B37" s="142"/>
      <c r="C37" s="141">
        <f t="shared" si="1"/>
        <v>43145</v>
      </c>
      <c r="D37" s="142"/>
      <c r="E37" s="141">
        <f t="shared" si="2"/>
        <v>43173</v>
      </c>
      <c r="F37" s="142"/>
      <c r="G37" s="141">
        <f t="shared" si="3"/>
        <v>43204</v>
      </c>
      <c r="H37" s="142"/>
      <c r="I37" s="141">
        <f t="shared" si="4"/>
        <v>43234</v>
      </c>
      <c r="J37" s="142"/>
      <c r="K37" s="141">
        <f t="shared" si="5"/>
        <v>43265</v>
      </c>
      <c r="L37" s="142"/>
      <c r="M37" s="141">
        <f t="shared" si="6"/>
        <v>43295</v>
      </c>
      <c r="N37" s="142"/>
      <c r="O37" s="141">
        <f t="shared" si="7"/>
        <v>43326</v>
      </c>
      <c r="P37" s="142"/>
      <c r="Q37" s="141">
        <f t="shared" si="8"/>
        <v>43357</v>
      </c>
      <c r="R37" s="142"/>
      <c r="S37" s="141">
        <f t="shared" si="9"/>
        <v>43387</v>
      </c>
      <c r="T37" s="142"/>
      <c r="U37" s="141">
        <f>DATE(Accueil!$C$1+2017,11,1)</f>
        <v>43405</v>
      </c>
      <c r="V37" s="142"/>
      <c r="W37" s="141">
        <f t="shared" si="10"/>
        <v>43448</v>
      </c>
      <c r="X37" s="142"/>
    </row>
    <row r="38" spans="1:24" x14ac:dyDescent="0.25">
      <c r="A38" s="141">
        <f t="shared" si="0"/>
        <v>2032</v>
      </c>
      <c r="B38" s="142"/>
      <c r="C38" s="141">
        <f t="shared" si="1"/>
        <v>43146</v>
      </c>
      <c r="D38" s="142"/>
      <c r="E38" s="141">
        <f t="shared" si="2"/>
        <v>43174</v>
      </c>
      <c r="F38" s="142"/>
      <c r="G38" s="141">
        <f t="shared" si="3"/>
        <v>43205</v>
      </c>
      <c r="H38" s="142"/>
      <c r="I38" s="141">
        <f t="shared" si="4"/>
        <v>43235</v>
      </c>
      <c r="J38" s="142"/>
      <c r="K38" s="141">
        <f t="shared" si="5"/>
        <v>43266</v>
      </c>
      <c r="L38" s="142"/>
      <c r="M38" s="141">
        <f t="shared" si="6"/>
        <v>43296</v>
      </c>
      <c r="N38" s="142"/>
      <c r="O38" s="141">
        <f t="shared" si="7"/>
        <v>43327</v>
      </c>
      <c r="P38" s="142"/>
      <c r="Q38" s="141">
        <f t="shared" si="8"/>
        <v>43358</v>
      </c>
      <c r="R38" s="142"/>
      <c r="S38" s="141">
        <f t="shared" si="9"/>
        <v>43388</v>
      </c>
      <c r="T38" s="142"/>
      <c r="U38" s="141">
        <f>DATE(Accueil!$C$1+2017,11,1)</f>
        <v>43405</v>
      </c>
      <c r="V38" s="142"/>
      <c r="W38" s="141">
        <f t="shared" si="10"/>
        <v>43449</v>
      </c>
      <c r="X38" s="142"/>
    </row>
    <row r="39" spans="1:24" x14ac:dyDescent="0.25">
      <c r="A39" s="141">
        <f t="shared" si="0"/>
        <v>2033</v>
      </c>
      <c r="B39" s="142"/>
      <c r="C39" s="141">
        <f t="shared" si="1"/>
        <v>43147</v>
      </c>
      <c r="D39" s="142"/>
      <c r="E39" s="141">
        <f t="shared" si="2"/>
        <v>43175</v>
      </c>
      <c r="F39" s="142"/>
      <c r="G39" s="141">
        <f t="shared" si="3"/>
        <v>43206</v>
      </c>
      <c r="H39" s="142"/>
      <c r="I39" s="141">
        <f t="shared" si="4"/>
        <v>43236</v>
      </c>
      <c r="J39" s="142"/>
      <c r="K39" s="141">
        <f t="shared" si="5"/>
        <v>43267</v>
      </c>
      <c r="L39" s="142"/>
      <c r="M39" s="141">
        <f t="shared" si="6"/>
        <v>43297</v>
      </c>
      <c r="N39" s="142"/>
      <c r="O39" s="141">
        <f t="shared" si="7"/>
        <v>43328</v>
      </c>
      <c r="P39" s="142"/>
      <c r="Q39" s="141">
        <f t="shared" si="8"/>
        <v>43359</v>
      </c>
      <c r="R39" s="142"/>
      <c r="S39" s="141">
        <f t="shared" si="9"/>
        <v>43389</v>
      </c>
      <c r="T39" s="142"/>
      <c r="U39" s="141">
        <f>DATE(Accueil!$C$1+2017,11,1)</f>
        <v>43405</v>
      </c>
      <c r="V39" s="142"/>
      <c r="W39" s="141">
        <f t="shared" si="10"/>
        <v>43450</v>
      </c>
      <c r="X39" s="142"/>
    </row>
    <row r="40" spans="1:24" x14ac:dyDescent="0.25">
      <c r="A40" s="141">
        <f t="shared" si="0"/>
        <v>2034</v>
      </c>
      <c r="B40" s="142"/>
      <c r="C40" s="141">
        <f t="shared" si="1"/>
        <v>43148</v>
      </c>
      <c r="D40" s="142"/>
      <c r="E40" s="141">
        <f t="shared" si="2"/>
        <v>43176</v>
      </c>
      <c r="F40" s="142"/>
      <c r="G40" s="141">
        <f t="shared" si="3"/>
        <v>43207</v>
      </c>
      <c r="H40" s="142"/>
      <c r="I40" s="141">
        <f t="shared" si="4"/>
        <v>43237</v>
      </c>
      <c r="J40" s="142"/>
      <c r="K40" s="141">
        <f t="shared" si="5"/>
        <v>43268</v>
      </c>
      <c r="L40" s="142"/>
      <c r="M40" s="141">
        <f t="shared" si="6"/>
        <v>43298</v>
      </c>
      <c r="N40" s="142"/>
      <c r="O40" s="141">
        <f t="shared" si="7"/>
        <v>43329</v>
      </c>
      <c r="P40" s="142"/>
      <c r="Q40" s="141">
        <f t="shared" si="8"/>
        <v>43360</v>
      </c>
      <c r="R40" s="142"/>
      <c r="S40" s="141">
        <f t="shared" si="9"/>
        <v>43390</v>
      </c>
      <c r="T40" s="142"/>
      <c r="U40" s="141">
        <f>DATE(Accueil!$C$1+2017,11,1)</f>
        <v>43405</v>
      </c>
      <c r="V40" s="142"/>
      <c r="W40" s="141">
        <f t="shared" si="10"/>
        <v>43451</v>
      </c>
      <c r="X40" s="142"/>
    </row>
    <row r="41" spans="1:24" x14ac:dyDescent="0.25">
      <c r="A41" s="141">
        <f t="shared" si="0"/>
        <v>2035</v>
      </c>
      <c r="B41" s="142"/>
      <c r="C41" s="141">
        <f t="shared" si="1"/>
        <v>43149</v>
      </c>
      <c r="D41" s="142"/>
      <c r="E41" s="141">
        <f t="shared" si="2"/>
        <v>43177</v>
      </c>
      <c r="F41" s="142"/>
      <c r="G41" s="141">
        <f t="shared" si="3"/>
        <v>43208</v>
      </c>
      <c r="H41" s="142"/>
      <c r="I41" s="141">
        <f t="shared" si="4"/>
        <v>43238</v>
      </c>
      <c r="J41" s="142"/>
      <c r="K41" s="141">
        <f t="shared" si="5"/>
        <v>43269</v>
      </c>
      <c r="L41" s="142"/>
      <c r="M41" s="141">
        <f t="shared" si="6"/>
        <v>43299</v>
      </c>
      <c r="N41" s="142"/>
      <c r="O41" s="141">
        <f t="shared" si="7"/>
        <v>43330</v>
      </c>
      <c r="P41" s="142"/>
      <c r="Q41" s="141">
        <f t="shared" si="8"/>
        <v>43361</v>
      </c>
      <c r="R41" s="142"/>
      <c r="S41" s="141">
        <f t="shared" si="9"/>
        <v>43391</v>
      </c>
      <c r="T41" s="142"/>
      <c r="U41" s="141">
        <f>DATE(Accueil!$C$1+2017,11,1)</f>
        <v>43405</v>
      </c>
      <c r="V41" s="142"/>
      <c r="W41" s="141">
        <f t="shared" si="10"/>
        <v>43452</v>
      </c>
      <c r="X41" s="142"/>
    </row>
    <row r="42" spans="1:24" x14ac:dyDescent="0.25">
      <c r="A42" s="141">
        <f t="shared" si="0"/>
        <v>2036</v>
      </c>
      <c r="B42" s="142"/>
      <c r="C42" s="141">
        <f t="shared" si="1"/>
        <v>43150</v>
      </c>
      <c r="D42" s="142"/>
      <c r="E42" s="141">
        <f t="shared" si="2"/>
        <v>43178</v>
      </c>
      <c r="F42" s="142"/>
      <c r="G42" s="141">
        <f t="shared" si="3"/>
        <v>43209</v>
      </c>
      <c r="H42" s="142"/>
      <c r="I42" s="141">
        <f t="shared" si="4"/>
        <v>43239</v>
      </c>
      <c r="J42" s="142"/>
      <c r="K42" s="141">
        <f t="shared" si="5"/>
        <v>43270</v>
      </c>
      <c r="L42" s="142"/>
      <c r="M42" s="141">
        <f t="shared" si="6"/>
        <v>43300</v>
      </c>
      <c r="N42" s="142"/>
      <c r="O42" s="141">
        <f t="shared" si="7"/>
        <v>43331</v>
      </c>
      <c r="P42" s="142"/>
      <c r="Q42" s="141">
        <f t="shared" si="8"/>
        <v>43362</v>
      </c>
      <c r="R42" s="142"/>
      <c r="S42" s="141">
        <f t="shared" si="9"/>
        <v>43392</v>
      </c>
      <c r="T42" s="142"/>
      <c r="U42" s="141">
        <f>DATE(Accueil!$C$1+2017,11,1)</f>
        <v>43405</v>
      </c>
      <c r="V42" s="142"/>
      <c r="W42" s="141">
        <f t="shared" si="10"/>
        <v>43453</v>
      </c>
      <c r="X42" s="142"/>
    </row>
    <row r="43" spans="1:24" x14ac:dyDescent="0.25">
      <c r="A43" s="141">
        <f t="shared" si="0"/>
        <v>2037</v>
      </c>
      <c r="B43" s="142"/>
      <c r="C43" s="141">
        <f t="shared" si="1"/>
        <v>43151</v>
      </c>
      <c r="D43" s="142"/>
      <c r="E43" s="141">
        <f t="shared" si="2"/>
        <v>43179</v>
      </c>
      <c r="F43" s="142"/>
      <c r="G43" s="141">
        <f t="shared" si="3"/>
        <v>43210</v>
      </c>
      <c r="H43" s="142"/>
      <c r="I43" s="141">
        <f t="shared" si="4"/>
        <v>43240</v>
      </c>
      <c r="J43" s="142"/>
      <c r="K43" s="141">
        <f t="shared" si="5"/>
        <v>43271</v>
      </c>
      <c r="L43" s="142"/>
      <c r="M43" s="141">
        <f t="shared" si="6"/>
        <v>43301</v>
      </c>
      <c r="N43" s="142"/>
      <c r="O43" s="141">
        <f t="shared" si="7"/>
        <v>43332</v>
      </c>
      <c r="P43" s="142"/>
      <c r="Q43" s="141">
        <f t="shared" si="8"/>
        <v>43363</v>
      </c>
      <c r="R43" s="142"/>
      <c r="S43" s="141">
        <f t="shared" si="9"/>
        <v>43393</v>
      </c>
      <c r="T43" s="142"/>
      <c r="U43" s="141">
        <f>DATE(Accueil!$C$1+2017,11,1)</f>
        <v>43405</v>
      </c>
      <c r="V43" s="142"/>
      <c r="W43" s="141">
        <f t="shared" si="10"/>
        <v>43454</v>
      </c>
      <c r="X43" s="142"/>
    </row>
    <row r="44" spans="1:24" x14ac:dyDescent="0.25">
      <c r="A44" s="141">
        <f t="shared" si="0"/>
        <v>2038</v>
      </c>
      <c r="B44" s="142"/>
      <c r="C44" s="141">
        <f t="shared" si="1"/>
        <v>43152</v>
      </c>
      <c r="D44" s="142"/>
      <c r="E44" s="141">
        <f t="shared" si="2"/>
        <v>43180</v>
      </c>
      <c r="F44" s="142"/>
      <c r="G44" s="141">
        <f t="shared" si="3"/>
        <v>43211</v>
      </c>
      <c r="H44" s="142"/>
      <c r="I44" s="141">
        <f t="shared" si="4"/>
        <v>43241</v>
      </c>
      <c r="J44" s="142"/>
      <c r="K44" s="141">
        <f t="shared" si="5"/>
        <v>43272</v>
      </c>
      <c r="L44" s="142"/>
      <c r="M44" s="141">
        <f t="shared" si="6"/>
        <v>43302</v>
      </c>
      <c r="N44" s="142"/>
      <c r="O44" s="141">
        <f t="shared" si="7"/>
        <v>43333</v>
      </c>
      <c r="P44" s="142"/>
      <c r="Q44" s="141">
        <f t="shared" si="8"/>
        <v>43364</v>
      </c>
      <c r="R44" s="142"/>
      <c r="S44" s="141">
        <f t="shared" si="9"/>
        <v>43394</v>
      </c>
      <c r="T44" s="142"/>
      <c r="U44" s="141">
        <f>DATE(Accueil!$C$1+2017,11,1)</f>
        <v>43405</v>
      </c>
      <c r="V44" s="142"/>
      <c r="W44" s="141">
        <f t="shared" si="10"/>
        <v>43455</v>
      </c>
      <c r="X44" s="142"/>
    </row>
    <row r="45" spans="1:24" x14ac:dyDescent="0.25">
      <c r="A45" s="141">
        <f t="shared" si="0"/>
        <v>2039</v>
      </c>
      <c r="B45" s="142"/>
      <c r="C45" s="141">
        <f t="shared" si="1"/>
        <v>43153</v>
      </c>
      <c r="D45" s="142"/>
      <c r="E45" s="141">
        <f t="shared" si="2"/>
        <v>43181</v>
      </c>
      <c r="F45" s="142"/>
      <c r="G45" s="141">
        <f t="shared" si="3"/>
        <v>43212</v>
      </c>
      <c r="H45" s="142"/>
      <c r="I45" s="141">
        <f t="shared" si="4"/>
        <v>43242</v>
      </c>
      <c r="J45" s="142"/>
      <c r="K45" s="141">
        <f t="shared" si="5"/>
        <v>43273</v>
      </c>
      <c r="L45" s="142"/>
      <c r="M45" s="141">
        <f t="shared" si="6"/>
        <v>43303</v>
      </c>
      <c r="N45" s="142"/>
      <c r="O45" s="141">
        <f t="shared" si="7"/>
        <v>43334</v>
      </c>
      <c r="P45" s="142"/>
      <c r="Q45" s="141">
        <f t="shared" si="8"/>
        <v>43365</v>
      </c>
      <c r="R45" s="142"/>
      <c r="S45" s="141">
        <f t="shared" si="9"/>
        <v>43395</v>
      </c>
      <c r="T45" s="142"/>
      <c r="U45" s="141">
        <f>DATE(Accueil!$C$1+2017,11,1)</f>
        <v>43405</v>
      </c>
      <c r="V45" s="142"/>
      <c r="W45" s="141">
        <f t="shared" si="10"/>
        <v>43456</v>
      </c>
      <c r="X45" s="142"/>
    </row>
    <row r="46" spans="1:24" x14ac:dyDescent="0.25">
      <c r="A46" s="141">
        <f t="shared" si="0"/>
        <v>2040</v>
      </c>
      <c r="B46" s="142"/>
      <c r="C46" s="141">
        <f t="shared" si="1"/>
        <v>43154</v>
      </c>
      <c r="D46" s="142"/>
      <c r="E46" s="141">
        <f t="shared" si="2"/>
        <v>43182</v>
      </c>
      <c r="F46" s="142"/>
      <c r="G46" s="141">
        <f t="shared" si="3"/>
        <v>43213</v>
      </c>
      <c r="H46" s="142"/>
      <c r="I46" s="141">
        <f t="shared" si="4"/>
        <v>43243</v>
      </c>
      <c r="J46" s="142"/>
      <c r="K46" s="141">
        <f t="shared" si="5"/>
        <v>43274</v>
      </c>
      <c r="L46" s="142"/>
      <c r="M46" s="141">
        <f t="shared" si="6"/>
        <v>43304</v>
      </c>
      <c r="N46" s="142"/>
      <c r="O46" s="141">
        <f t="shared" si="7"/>
        <v>43335</v>
      </c>
      <c r="P46" s="142"/>
      <c r="Q46" s="141">
        <f t="shared" si="8"/>
        <v>43366</v>
      </c>
      <c r="R46" s="142"/>
      <c r="S46" s="141">
        <f t="shared" si="9"/>
        <v>43396</v>
      </c>
      <c r="T46" s="142"/>
      <c r="U46" s="141">
        <f>DATE(Accueil!$C$1+2017,11,1)</f>
        <v>43405</v>
      </c>
      <c r="V46" s="142"/>
      <c r="W46" s="141">
        <f t="shared" si="10"/>
        <v>43457</v>
      </c>
      <c r="X46" s="142"/>
    </row>
    <row r="47" spans="1:24" x14ac:dyDescent="0.25">
      <c r="A47" s="141">
        <f t="shared" si="0"/>
        <v>2041</v>
      </c>
      <c r="B47" s="142"/>
      <c r="C47" s="141">
        <f t="shared" si="1"/>
        <v>43155</v>
      </c>
      <c r="D47" s="142"/>
      <c r="E47" s="141">
        <f t="shared" si="2"/>
        <v>43183</v>
      </c>
      <c r="F47" s="142"/>
      <c r="G47" s="141">
        <f t="shared" si="3"/>
        <v>43214</v>
      </c>
      <c r="H47" s="142"/>
      <c r="I47" s="141">
        <f t="shared" si="4"/>
        <v>43244</v>
      </c>
      <c r="J47" s="142"/>
      <c r="K47" s="141">
        <f t="shared" si="5"/>
        <v>43275</v>
      </c>
      <c r="L47" s="142"/>
      <c r="M47" s="141">
        <f t="shared" si="6"/>
        <v>43305</v>
      </c>
      <c r="N47" s="142"/>
      <c r="O47" s="141">
        <f t="shared" si="7"/>
        <v>43336</v>
      </c>
      <c r="P47" s="142"/>
      <c r="Q47" s="141">
        <f t="shared" si="8"/>
        <v>43367</v>
      </c>
      <c r="R47" s="142"/>
      <c r="S47" s="141">
        <f t="shared" si="9"/>
        <v>43397</v>
      </c>
      <c r="T47" s="142"/>
      <c r="U47" s="141">
        <f>DATE(Accueil!$C$1+2017,11,1)</f>
        <v>43405</v>
      </c>
      <c r="V47" s="142"/>
      <c r="W47" s="141">
        <f t="shared" si="10"/>
        <v>43458</v>
      </c>
      <c r="X47" s="142"/>
    </row>
    <row r="48" spans="1:24" x14ac:dyDescent="0.25">
      <c r="A48" s="141">
        <f t="shared" si="0"/>
        <v>2042</v>
      </c>
      <c r="B48" s="142"/>
      <c r="C48" s="141">
        <f t="shared" si="1"/>
        <v>43156</v>
      </c>
      <c r="D48" s="142"/>
      <c r="E48" s="141">
        <f t="shared" si="2"/>
        <v>43184</v>
      </c>
      <c r="F48" s="142"/>
      <c r="G48" s="141">
        <f t="shared" si="3"/>
        <v>43215</v>
      </c>
      <c r="H48" s="142"/>
      <c r="I48" s="141">
        <f t="shared" si="4"/>
        <v>43245</v>
      </c>
      <c r="J48" s="142"/>
      <c r="K48" s="141">
        <f t="shared" si="5"/>
        <v>43276</v>
      </c>
      <c r="L48" s="142"/>
      <c r="M48" s="141">
        <f t="shared" si="6"/>
        <v>43306</v>
      </c>
      <c r="N48" s="142"/>
      <c r="O48" s="141">
        <f t="shared" si="7"/>
        <v>43337</v>
      </c>
      <c r="P48" s="142"/>
      <c r="Q48" s="141">
        <f t="shared" si="8"/>
        <v>43368</v>
      </c>
      <c r="R48" s="142"/>
      <c r="S48" s="141">
        <f t="shared" si="9"/>
        <v>43398</v>
      </c>
      <c r="T48" s="142"/>
      <c r="U48" s="141">
        <f>DATE(Accueil!$C$1+2017,11,1)</f>
        <v>43405</v>
      </c>
      <c r="V48" s="142"/>
      <c r="W48" s="141">
        <f t="shared" si="10"/>
        <v>43459</v>
      </c>
      <c r="X48" s="142"/>
    </row>
    <row r="49" spans="1:24" x14ac:dyDescent="0.25">
      <c r="A49" s="141">
        <f t="shared" si="0"/>
        <v>2043</v>
      </c>
      <c r="B49" s="142"/>
      <c r="C49" s="141">
        <f t="shared" si="1"/>
        <v>43157</v>
      </c>
      <c r="D49" s="142"/>
      <c r="E49" s="141">
        <f t="shared" si="2"/>
        <v>43185</v>
      </c>
      <c r="F49" s="142"/>
      <c r="G49" s="141">
        <f t="shared" si="3"/>
        <v>43216</v>
      </c>
      <c r="H49" s="142"/>
      <c r="I49" s="141">
        <f t="shared" si="4"/>
        <v>43246</v>
      </c>
      <c r="J49" s="142"/>
      <c r="K49" s="141">
        <f t="shared" si="5"/>
        <v>43277</v>
      </c>
      <c r="L49" s="142"/>
      <c r="M49" s="141">
        <f t="shared" si="6"/>
        <v>43307</v>
      </c>
      <c r="N49" s="142"/>
      <c r="O49" s="141">
        <f t="shared" si="7"/>
        <v>43338</v>
      </c>
      <c r="P49" s="142"/>
      <c r="Q49" s="141">
        <f t="shared" si="8"/>
        <v>43369</v>
      </c>
      <c r="R49" s="142"/>
      <c r="S49" s="141">
        <f t="shared" si="9"/>
        <v>43399</v>
      </c>
      <c r="T49" s="142"/>
      <c r="U49" s="141">
        <f>DATE(Accueil!$C$1+2017,11,1)</f>
        <v>43405</v>
      </c>
      <c r="V49" s="142"/>
      <c r="W49" s="141">
        <f t="shared" si="10"/>
        <v>43460</v>
      </c>
      <c r="X49" s="142"/>
    </row>
    <row r="50" spans="1:24" x14ac:dyDescent="0.25">
      <c r="A50" s="141">
        <f t="shared" si="0"/>
        <v>2044</v>
      </c>
      <c r="B50" s="142"/>
      <c r="C50" s="141">
        <f t="shared" si="1"/>
        <v>43158</v>
      </c>
      <c r="D50" s="142"/>
      <c r="E50" s="141">
        <f t="shared" si="2"/>
        <v>43186</v>
      </c>
      <c r="F50" s="142"/>
      <c r="G50" s="141">
        <f t="shared" si="3"/>
        <v>43217</v>
      </c>
      <c r="H50" s="142"/>
      <c r="I50" s="141">
        <f t="shared" si="4"/>
        <v>43247</v>
      </c>
      <c r="J50" s="142"/>
      <c r="K50" s="141">
        <f t="shared" si="5"/>
        <v>43278</v>
      </c>
      <c r="L50" s="142"/>
      <c r="M50" s="141">
        <f t="shared" si="6"/>
        <v>43308</v>
      </c>
      <c r="N50" s="142"/>
      <c r="O50" s="141">
        <f t="shared" si="7"/>
        <v>43339</v>
      </c>
      <c r="P50" s="142"/>
      <c r="Q50" s="141">
        <f t="shared" si="8"/>
        <v>43370</v>
      </c>
      <c r="R50" s="142"/>
      <c r="S50" s="141">
        <f t="shared" si="9"/>
        <v>43400</v>
      </c>
      <c r="T50" s="142"/>
      <c r="U50" s="141">
        <f>DATE(Accueil!$C$1+2017,11,1)</f>
        <v>43405</v>
      </c>
      <c r="V50" s="142"/>
      <c r="W50" s="141">
        <f t="shared" si="10"/>
        <v>43461</v>
      </c>
      <c r="X50" s="142"/>
    </row>
    <row r="51" spans="1:24" x14ac:dyDescent="0.25">
      <c r="A51" s="141">
        <f t="shared" si="0"/>
        <v>2045</v>
      </c>
      <c r="B51" s="142"/>
      <c r="C51" s="141">
        <f t="shared" si="1"/>
        <v>43159</v>
      </c>
      <c r="D51" s="142"/>
      <c r="E51" s="141">
        <f t="shared" si="2"/>
        <v>43187</v>
      </c>
      <c r="F51" s="142"/>
      <c r="G51" s="141">
        <f t="shared" si="3"/>
        <v>43218</v>
      </c>
      <c r="H51" s="142"/>
      <c r="I51" s="141">
        <f t="shared" si="4"/>
        <v>43248</v>
      </c>
      <c r="J51" s="142"/>
      <c r="K51" s="141">
        <f t="shared" si="5"/>
        <v>43279</v>
      </c>
      <c r="L51" s="142"/>
      <c r="M51" s="141">
        <f t="shared" si="6"/>
        <v>43309</v>
      </c>
      <c r="N51" s="142"/>
      <c r="O51" s="141">
        <f t="shared" si="7"/>
        <v>43340</v>
      </c>
      <c r="P51" s="142"/>
      <c r="Q51" s="141">
        <f t="shared" si="8"/>
        <v>43371</v>
      </c>
      <c r="R51" s="142"/>
      <c r="S51" s="141">
        <f t="shared" si="9"/>
        <v>43401</v>
      </c>
      <c r="T51" s="142"/>
      <c r="U51" s="141">
        <f>DATE(Accueil!$C$1+2017,11,1)</f>
        <v>43405</v>
      </c>
      <c r="V51" s="142"/>
      <c r="W51" s="141">
        <f t="shared" si="10"/>
        <v>43462</v>
      </c>
      <c r="X51" s="142"/>
    </row>
    <row r="52" spans="1:24" x14ac:dyDescent="0.25">
      <c r="A52" s="141">
        <f t="shared" si="0"/>
        <v>2046</v>
      </c>
      <c r="B52" s="142"/>
      <c r="C52" s="143">
        <f t="shared" si="1"/>
        <v>43160</v>
      </c>
      <c r="D52" s="144"/>
      <c r="E52" s="141">
        <f t="shared" si="2"/>
        <v>43188</v>
      </c>
      <c r="F52" s="142"/>
      <c r="G52" s="141">
        <f t="shared" si="3"/>
        <v>43219</v>
      </c>
      <c r="H52" s="142"/>
      <c r="I52" s="141">
        <f t="shared" si="4"/>
        <v>43249</v>
      </c>
      <c r="J52" s="142"/>
      <c r="K52" s="141">
        <f t="shared" si="5"/>
        <v>43280</v>
      </c>
      <c r="L52" s="142"/>
      <c r="M52" s="141">
        <f t="shared" si="6"/>
        <v>43310</v>
      </c>
      <c r="N52" s="142"/>
      <c r="O52" s="141">
        <f t="shared" si="7"/>
        <v>43341</v>
      </c>
      <c r="P52" s="142"/>
      <c r="Q52" s="141">
        <f t="shared" si="8"/>
        <v>43372</v>
      </c>
      <c r="R52" s="142"/>
      <c r="S52" s="141">
        <f t="shared" si="9"/>
        <v>43402</v>
      </c>
      <c r="T52" s="142"/>
      <c r="U52" s="141">
        <f>DATE(Accueil!$C$1+2017,11,1)</f>
        <v>43405</v>
      </c>
      <c r="V52" s="142"/>
      <c r="W52" s="141">
        <f t="shared" si="10"/>
        <v>43463</v>
      </c>
      <c r="X52" s="142"/>
    </row>
    <row r="53" spans="1:24" x14ac:dyDescent="0.25">
      <c r="A53" s="141">
        <f t="shared" si="0"/>
        <v>2047</v>
      </c>
      <c r="B53" s="142"/>
      <c r="C53" s="143"/>
      <c r="D53" s="144"/>
      <c r="E53" s="141">
        <f t="shared" si="2"/>
        <v>43189</v>
      </c>
      <c r="F53" s="142"/>
      <c r="G53" s="141">
        <f t="shared" si="3"/>
        <v>43220</v>
      </c>
      <c r="H53" s="142"/>
      <c r="I53" s="141">
        <f t="shared" si="4"/>
        <v>43250</v>
      </c>
      <c r="J53" s="142"/>
      <c r="K53" s="141">
        <f t="shared" si="5"/>
        <v>43281</v>
      </c>
      <c r="L53" s="142"/>
      <c r="M53" s="141">
        <f t="shared" si="6"/>
        <v>43311</v>
      </c>
      <c r="N53" s="142"/>
      <c r="O53" s="141">
        <f t="shared" si="7"/>
        <v>43342</v>
      </c>
      <c r="P53" s="142"/>
      <c r="Q53" s="141">
        <f t="shared" si="8"/>
        <v>43373</v>
      </c>
      <c r="R53" s="142"/>
      <c r="S53" s="141">
        <f t="shared" si="9"/>
        <v>43403</v>
      </c>
      <c r="T53" s="142"/>
      <c r="U53" s="141">
        <f>DATE(Accueil!$C$1+2017,11,1)</f>
        <v>43405</v>
      </c>
      <c r="V53" s="142"/>
      <c r="W53" s="141">
        <f t="shared" si="10"/>
        <v>43464</v>
      </c>
      <c r="X53" s="142"/>
    </row>
    <row r="54" spans="1:24" x14ac:dyDescent="0.25">
      <c r="A54" s="148">
        <f t="shared" si="0"/>
        <v>2048</v>
      </c>
      <c r="B54" s="145"/>
      <c r="C54" s="146"/>
      <c r="D54" s="147"/>
      <c r="E54" s="148">
        <f t="shared" si="2"/>
        <v>43190</v>
      </c>
      <c r="F54" s="145"/>
      <c r="G54" s="146"/>
      <c r="H54" s="147"/>
      <c r="I54" s="148">
        <f t="shared" si="4"/>
        <v>43251</v>
      </c>
      <c r="J54" s="145"/>
      <c r="K54" s="146"/>
      <c r="L54" s="147"/>
      <c r="M54" s="148">
        <f t="shared" si="6"/>
        <v>43312</v>
      </c>
      <c r="N54" s="149"/>
      <c r="O54" s="148">
        <f t="shared" si="7"/>
        <v>43343</v>
      </c>
      <c r="P54" s="149"/>
      <c r="Q54" s="146"/>
      <c r="R54" s="147"/>
      <c r="S54" s="148">
        <f t="shared" si="9"/>
        <v>43404</v>
      </c>
      <c r="T54" s="149"/>
      <c r="U54" s="146"/>
      <c r="V54" s="147"/>
      <c r="W54" s="148">
        <f t="shared" si="10"/>
        <v>43465</v>
      </c>
      <c r="X54" s="150"/>
    </row>
    <row r="55" spans="1:24" x14ac:dyDescent="0.25">
      <c r="A55" s="120"/>
      <c r="B55" s="120"/>
      <c r="C55" s="120"/>
      <c r="D55" s="120"/>
      <c r="E55" s="120"/>
      <c r="F55" s="120"/>
      <c r="G55" s="120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</row>
    <row r="56" spans="1:24" x14ac:dyDescent="0.25">
      <c r="A56" s="120"/>
      <c r="B56" s="120"/>
      <c r="C56" s="120"/>
      <c r="D56" s="120"/>
      <c r="E56" s="120"/>
      <c r="F56" s="120"/>
      <c r="G56" s="12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</row>
    <row r="57" spans="1:24" x14ac:dyDescent="0.25">
      <c r="A57" s="120"/>
      <c r="B57" s="120"/>
      <c r="C57" s="120"/>
      <c r="D57" s="120"/>
      <c r="E57" s="120"/>
      <c r="F57" s="120"/>
      <c r="G57" s="120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</row>
    <row r="58" spans="1:24" x14ac:dyDescent="0.25">
      <c r="A58" s="120"/>
      <c r="B58" s="120"/>
      <c r="C58" s="120"/>
      <c r="D58" s="120"/>
      <c r="E58" s="120"/>
      <c r="F58" s="120"/>
      <c r="G58" s="120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</row>
    <row r="59" spans="1:24" x14ac:dyDescent="0.25">
      <c r="A59" s="120"/>
      <c r="B59" s="120"/>
      <c r="C59" s="120"/>
      <c r="D59" s="120"/>
      <c r="E59" s="120"/>
      <c r="F59" s="120"/>
      <c r="G59" s="120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</row>
    <row r="60" spans="1:24" x14ac:dyDescent="0.25">
      <c r="A60" s="120"/>
      <c r="B60" s="120"/>
      <c r="C60" s="120"/>
      <c r="D60" s="120"/>
      <c r="E60" s="120"/>
      <c r="F60" s="120"/>
      <c r="G60" s="120"/>
      <c r="H60" s="151"/>
      <c r="I60" s="151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</row>
    <row r="61" spans="1:24" x14ac:dyDescent="0.25">
      <c r="A61" s="120"/>
      <c r="B61" s="120"/>
      <c r="C61" s="120"/>
      <c r="D61" s="120"/>
      <c r="E61" s="120"/>
      <c r="F61" s="120"/>
      <c r="G61" s="120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</row>
    <row r="62" spans="1:24" x14ac:dyDescent="0.25">
      <c r="A62" s="120"/>
      <c r="B62" s="120"/>
      <c r="C62" s="120"/>
      <c r="D62" s="120"/>
      <c r="E62" s="120"/>
      <c r="F62" s="120"/>
      <c r="G62" s="120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</row>
    <row r="63" spans="1:24" x14ac:dyDescent="0.25">
      <c r="A63" s="120"/>
      <c r="B63" s="120"/>
      <c r="C63" s="120"/>
      <c r="D63" s="120"/>
      <c r="E63" s="120"/>
      <c r="F63" s="120"/>
      <c r="G63" s="120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</row>
    <row r="64" spans="1:24" x14ac:dyDescent="0.25">
      <c r="A64" s="120"/>
      <c r="B64" s="120"/>
      <c r="C64" s="120"/>
      <c r="D64" s="120"/>
      <c r="E64" s="120"/>
      <c r="F64" s="120"/>
      <c r="G64" s="120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</row>
    <row r="65" spans="1:24" x14ac:dyDescent="0.25">
      <c r="A65" s="120"/>
      <c r="B65" s="120"/>
      <c r="C65" s="120"/>
      <c r="D65" s="120"/>
      <c r="E65" s="120"/>
      <c r="F65" s="120"/>
      <c r="G65" s="120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</row>
    <row r="66" spans="1:24" x14ac:dyDescent="0.25">
      <c r="A66" s="120"/>
      <c r="B66" s="120"/>
      <c r="C66" s="120"/>
      <c r="D66" s="120"/>
      <c r="E66" s="120"/>
      <c r="F66" s="120"/>
      <c r="G66" s="120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</row>
    <row r="67" spans="1:24" x14ac:dyDescent="0.25">
      <c r="A67" s="120"/>
      <c r="B67" s="120"/>
      <c r="C67" s="120"/>
      <c r="D67" s="120"/>
      <c r="E67" s="120"/>
      <c r="F67" s="120"/>
      <c r="G67" s="120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</row>
    <row r="68" spans="1:24" x14ac:dyDescent="0.25">
      <c r="A68" s="120"/>
      <c r="B68" s="120"/>
      <c r="C68" s="120"/>
      <c r="D68" s="120"/>
      <c r="E68" s="120"/>
      <c r="F68" s="120"/>
      <c r="G68" s="12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</row>
    <row r="69" spans="1:24" x14ac:dyDescent="0.25">
      <c r="A69" s="120"/>
      <c r="B69" s="120"/>
      <c r="C69" s="120"/>
      <c r="D69" s="120"/>
      <c r="E69" s="120"/>
      <c r="F69" s="120"/>
      <c r="G69" s="12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</row>
    <row r="70" spans="1:24" x14ac:dyDescent="0.25">
      <c r="A70" s="120"/>
      <c r="B70" s="120"/>
      <c r="C70" s="120"/>
      <c r="D70" s="120"/>
      <c r="E70" s="120"/>
      <c r="F70" s="120"/>
      <c r="G70" s="12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</row>
    <row r="71" spans="1:24" x14ac:dyDescent="0.25">
      <c r="A71" s="120"/>
      <c r="B71" s="120"/>
      <c r="C71" s="120"/>
      <c r="D71" s="120"/>
      <c r="E71" s="120"/>
      <c r="F71" s="120"/>
      <c r="G71" s="12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</row>
    <row r="72" spans="1:24" x14ac:dyDescent="0.25">
      <c r="A72" s="120"/>
      <c r="B72" s="120"/>
      <c r="C72" s="120"/>
      <c r="D72" s="120"/>
      <c r="E72" s="120"/>
      <c r="F72" s="120"/>
      <c r="G72" s="120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</row>
    <row r="73" spans="1:24" x14ac:dyDescent="0.25">
      <c r="A73" s="120"/>
      <c r="B73" s="120"/>
      <c r="C73" s="120"/>
      <c r="D73" s="120"/>
      <c r="E73" s="120"/>
      <c r="F73" s="120"/>
      <c r="G73" s="120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</row>
    <row r="74" spans="1:24" x14ac:dyDescent="0.25">
      <c r="A74" s="120"/>
      <c r="B74" s="120"/>
      <c r="C74" s="120"/>
      <c r="D74" s="120"/>
      <c r="E74" s="120"/>
      <c r="F74" s="120"/>
      <c r="G74" s="120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</row>
    <row r="75" spans="1:24" x14ac:dyDescent="0.25">
      <c r="A75" s="120"/>
      <c r="B75" s="120"/>
      <c r="C75" s="120"/>
      <c r="D75" s="120"/>
      <c r="E75" s="120"/>
      <c r="F75" s="120"/>
      <c r="G75" s="120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</row>
    <row r="76" spans="1:24" x14ac:dyDescent="0.25">
      <c r="A76" s="120"/>
      <c r="B76" s="120"/>
      <c r="C76" s="120"/>
      <c r="D76" s="120"/>
      <c r="E76" s="120"/>
      <c r="F76" s="120"/>
      <c r="G76" s="120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</row>
    <row r="77" spans="1:24" x14ac:dyDescent="0.25">
      <c r="A77" s="120"/>
      <c r="B77" s="120"/>
      <c r="C77" s="120"/>
      <c r="D77" s="120"/>
      <c r="E77" s="120"/>
      <c r="F77" s="120"/>
      <c r="G77" s="120"/>
      <c r="H77" s="151"/>
      <c r="I77" s="151"/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</row>
    <row r="78" spans="1:24" x14ac:dyDescent="0.25">
      <c r="A78" s="120"/>
      <c r="B78" s="120"/>
      <c r="C78" s="120"/>
      <c r="D78" s="120"/>
      <c r="E78" s="120"/>
      <c r="F78" s="120"/>
      <c r="G78" s="120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</row>
    <row r="79" spans="1:24" x14ac:dyDescent="0.25">
      <c r="A79" s="120"/>
      <c r="B79" s="120"/>
      <c r="C79" s="120"/>
      <c r="D79" s="120"/>
      <c r="E79" s="120"/>
      <c r="F79" s="120"/>
      <c r="G79" s="120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</row>
    <row r="80" spans="1:24" x14ac:dyDescent="0.25">
      <c r="A80" s="120"/>
      <c r="B80" s="120"/>
      <c r="C80" s="120"/>
      <c r="D80" s="120"/>
      <c r="E80" s="120"/>
      <c r="F80" s="120"/>
      <c r="G80" s="120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</row>
    <row r="81" spans="1:24" x14ac:dyDescent="0.25">
      <c r="A81" s="120"/>
      <c r="B81" s="120"/>
      <c r="C81" s="120"/>
      <c r="D81" s="120"/>
      <c r="E81" s="120"/>
      <c r="F81" s="120"/>
      <c r="G81" s="120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</row>
    <row r="82" spans="1:24" x14ac:dyDescent="0.25">
      <c r="A82" s="120"/>
      <c r="B82" s="120"/>
      <c r="C82" s="120"/>
      <c r="D82" s="120"/>
      <c r="E82" s="120"/>
      <c r="F82" s="120"/>
      <c r="G82" s="120"/>
      <c r="H82" s="151"/>
      <c r="I82" s="151"/>
      <c r="J82" s="151"/>
      <c r="K82" s="151"/>
      <c r="L82" s="151"/>
      <c r="M82" s="151"/>
      <c r="N82" s="151"/>
      <c r="O82" s="151"/>
      <c r="P82" s="151"/>
      <c r="Q82" s="151"/>
      <c r="R82" s="151"/>
      <c r="S82" s="151"/>
      <c r="T82" s="151"/>
      <c r="U82" s="151"/>
      <c r="V82" s="151"/>
      <c r="W82" s="151"/>
      <c r="X82" s="151"/>
    </row>
    <row r="83" spans="1:24" x14ac:dyDescent="0.25">
      <c r="A83" s="120"/>
      <c r="B83" s="120"/>
      <c r="C83" s="120"/>
      <c r="D83" s="120"/>
      <c r="E83" s="120"/>
      <c r="F83" s="120"/>
      <c r="G83" s="120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51"/>
      <c r="S83" s="151"/>
      <c r="T83" s="151"/>
      <c r="U83" s="151"/>
      <c r="V83" s="151"/>
      <c r="W83" s="151"/>
      <c r="X83" s="151"/>
    </row>
    <row r="84" spans="1:24" x14ac:dyDescent="0.25">
      <c r="A84" s="120"/>
      <c r="B84" s="120"/>
      <c r="C84" s="120"/>
      <c r="D84" s="120"/>
      <c r="E84" s="120"/>
      <c r="F84" s="120"/>
      <c r="G84" s="120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/>
      <c r="S84" s="151"/>
      <c r="T84" s="151"/>
      <c r="U84" s="151"/>
      <c r="V84" s="151"/>
      <c r="W84" s="151"/>
      <c r="X84" s="151"/>
    </row>
    <row r="85" spans="1:24" x14ac:dyDescent="0.25">
      <c r="A85" s="120"/>
      <c r="B85" s="120"/>
      <c r="C85" s="120"/>
      <c r="D85" s="120"/>
      <c r="E85" s="120"/>
      <c r="F85" s="120"/>
      <c r="G85" s="120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</row>
    <row r="86" spans="1:24" x14ac:dyDescent="0.25">
      <c r="A86" s="120"/>
      <c r="B86" s="120"/>
      <c r="C86" s="120"/>
      <c r="D86" s="120"/>
      <c r="E86" s="120"/>
      <c r="F86" s="120"/>
      <c r="G86" s="120"/>
      <c r="H86" s="151"/>
      <c r="I86" s="151"/>
      <c r="J86" s="151"/>
      <c r="K86" s="151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</row>
    <row r="87" spans="1:24" x14ac:dyDescent="0.25">
      <c r="A87" s="120"/>
      <c r="B87" s="120"/>
      <c r="C87" s="120"/>
      <c r="D87" s="120"/>
      <c r="E87" s="120"/>
      <c r="F87" s="120"/>
      <c r="G87" s="120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</row>
    <row r="88" spans="1:24" x14ac:dyDescent="0.25">
      <c r="A88" s="120"/>
      <c r="B88" s="120"/>
      <c r="C88" s="120"/>
      <c r="D88" s="120"/>
      <c r="E88" s="120"/>
      <c r="F88" s="120"/>
      <c r="G88" s="120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</row>
    <row r="89" spans="1:24" x14ac:dyDescent="0.25">
      <c r="A89" s="120"/>
      <c r="B89" s="120"/>
      <c r="C89" s="120"/>
      <c r="D89" s="120"/>
      <c r="E89" s="120"/>
      <c r="F89" s="120"/>
      <c r="G89" s="120"/>
      <c r="H89" s="151"/>
      <c r="I89" s="151"/>
      <c r="J89" s="151"/>
      <c r="K89" s="151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1"/>
      <c r="X89" s="151"/>
    </row>
    <row r="90" spans="1:24" x14ac:dyDescent="0.25">
      <c r="A90" s="120"/>
      <c r="B90" s="120"/>
      <c r="C90" s="120"/>
      <c r="D90" s="120"/>
      <c r="E90" s="120"/>
      <c r="F90" s="120"/>
      <c r="G90" s="120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  <c r="T90" s="151"/>
      <c r="U90" s="151"/>
      <c r="V90" s="151"/>
      <c r="W90" s="151"/>
      <c r="X90" s="151"/>
    </row>
    <row r="91" spans="1:24" x14ac:dyDescent="0.25">
      <c r="A91" s="120"/>
      <c r="B91" s="120"/>
      <c r="C91" s="120"/>
      <c r="D91" s="120"/>
      <c r="E91" s="120"/>
      <c r="F91" s="120"/>
      <c r="G91" s="120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1"/>
      <c r="V91" s="151"/>
      <c r="W91" s="151"/>
      <c r="X91" s="151"/>
    </row>
    <row r="92" spans="1:24" x14ac:dyDescent="0.25">
      <c r="A92" s="120"/>
      <c r="B92" s="120"/>
      <c r="C92" s="120"/>
      <c r="D92" s="120"/>
      <c r="E92" s="120"/>
      <c r="F92" s="120"/>
      <c r="G92" s="120"/>
      <c r="H92" s="151"/>
      <c r="I92" s="151"/>
      <c r="J92" s="151"/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1"/>
      <c r="X92" s="151"/>
    </row>
    <row r="93" spans="1:24" x14ac:dyDescent="0.25">
      <c r="A93" s="120"/>
      <c r="B93" s="120"/>
      <c r="C93" s="120"/>
      <c r="D93" s="120"/>
      <c r="E93" s="120"/>
      <c r="F93" s="120"/>
      <c r="G93" s="120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</row>
    <row r="94" spans="1:24" x14ac:dyDescent="0.25">
      <c r="A94" s="120"/>
      <c r="B94" s="120"/>
      <c r="C94" s="120"/>
      <c r="D94" s="120"/>
      <c r="E94" s="120"/>
      <c r="F94" s="120"/>
      <c r="G94" s="120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151"/>
    </row>
    <row r="95" spans="1:24" x14ac:dyDescent="0.25">
      <c r="A95" s="120"/>
      <c r="B95" s="120"/>
      <c r="C95" s="120"/>
      <c r="D95" s="120"/>
      <c r="E95" s="120"/>
      <c r="F95" s="120"/>
      <c r="G95" s="120"/>
      <c r="H95" s="151"/>
      <c r="I95" s="151"/>
      <c r="J95" s="151"/>
      <c r="K95" s="151"/>
      <c r="L95" s="151"/>
      <c r="M95" s="151"/>
      <c r="N95" s="151"/>
      <c r="O95" s="151"/>
      <c r="P95" s="151"/>
      <c r="Q95" s="151"/>
      <c r="R95" s="151"/>
      <c r="S95" s="151"/>
      <c r="T95" s="151"/>
      <c r="U95" s="151"/>
      <c r="V95" s="151"/>
      <c r="W95" s="151"/>
      <c r="X95" s="151"/>
    </row>
    <row r="96" spans="1:24" x14ac:dyDescent="0.25">
      <c r="A96" s="120"/>
      <c r="B96" s="120"/>
      <c r="C96" s="120"/>
      <c r="D96" s="120"/>
      <c r="E96" s="120"/>
      <c r="F96" s="120"/>
      <c r="G96" s="120"/>
      <c r="H96" s="151"/>
      <c r="I96" s="151"/>
      <c r="J96" s="151"/>
      <c r="K96" s="151"/>
      <c r="L96" s="151"/>
      <c r="M96" s="151"/>
      <c r="N96" s="151"/>
      <c r="O96" s="151"/>
      <c r="P96" s="151"/>
      <c r="Q96" s="151"/>
      <c r="R96" s="151"/>
      <c r="S96" s="151"/>
      <c r="T96" s="151"/>
      <c r="U96" s="151"/>
      <c r="V96" s="151"/>
      <c r="W96" s="151"/>
      <c r="X96" s="151"/>
    </row>
    <row r="97" spans="1:24" x14ac:dyDescent="0.25">
      <c r="A97" s="120"/>
      <c r="B97" s="120"/>
      <c r="C97" s="120"/>
      <c r="D97" s="120"/>
      <c r="E97" s="120"/>
      <c r="F97" s="120"/>
      <c r="G97" s="120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</row>
    <row r="98" spans="1:24" x14ac:dyDescent="0.25">
      <c r="A98" s="120"/>
      <c r="B98" s="120"/>
      <c r="C98" s="120"/>
      <c r="D98" s="120"/>
      <c r="E98" s="120"/>
      <c r="F98" s="120"/>
      <c r="G98" s="120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1"/>
      <c r="S98" s="151"/>
      <c r="T98" s="151"/>
      <c r="U98" s="151"/>
      <c r="V98" s="151"/>
      <c r="W98" s="151"/>
      <c r="X98" s="151"/>
    </row>
    <row r="99" spans="1:24" x14ac:dyDescent="0.25">
      <c r="A99" s="120"/>
      <c r="B99" s="120"/>
      <c r="C99" s="120"/>
      <c r="D99" s="120"/>
      <c r="E99" s="120"/>
      <c r="F99" s="120"/>
      <c r="G99" s="120"/>
      <c r="H99" s="151"/>
      <c r="I99" s="151"/>
      <c r="J99" s="151"/>
      <c r="K99" s="151"/>
      <c r="L99" s="151"/>
      <c r="M99" s="151"/>
      <c r="N99" s="151"/>
      <c r="O99" s="151"/>
      <c r="P99" s="151"/>
      <c r="Q99" s="151"/>
      <c r="R99" s="151"/>
      <c r="S99" s="151"/>
      <c r="T99" s="151"/>
      <c r="U99" s="151"/>
      <c r="V99" s="151"/>
      <c r="W99" s="151"/>
      <c r="X99" s="151"/>
    </row>
    <row r="100" spans="1:24" x14ac:dyDescent="0.25">
      <c r="A100" s="120"/>
      <c r="B100" s="120"/>
      <c r="C100" s="120"/>
      <c r="D100" s="120"/>
      <c r="E100" s="120"/>
      <c r="F100" s="120"/>
      <c r="G100" s="120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  <c r="X100" s="151"/>
    </row>
    <row r="101" spans="1:24" x14ac:dyDescent="0.25">
      <c r="A101" s="120"/>
      <c r="B101" s="120"/>
      <c r="C101" s="120"/>
      <c r="D101" s="120"/>
      <c r="E101" s="120"/>
      <c r="F101" s="120"/>
      <c r="G101" s="120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  <c r="X101" s="151"/>
    </row>
    <row r="102" spans="1:24" x14ac:dyDescent="0.25">
      <c r="A102" s="120"/>
      <c r="B102" s="120"/>
      <c r="C102" s="120"/>
      <c r="D102" s="120"/>
      <c r="E102" s="120"/>
      <c r="F102" s="120"/>
      <c r="G102" s="120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  <c r="X102" s="151"/>
    </row>
    <row r="103" spans="1:24" x14ac:dyDescent="0.25">
      <c r="A103" s="120"/>
      <c r="B103" s="120"/>
      <c r="C103" s="120"/>
      <c r="D103" s="120"/>
      <c r="E103" s="120"/>
      <c r="F103" s="120"/>
      <c r="G103" s="120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  <c r="X103" s="151"/>
    </row>
    <row r="104" spans="1:24" x14ac:dyDescent="0.25">
      <c r="A104" s="120"/>
      <c r="B104" s="120"/>
      <c r="C104" s="120"/>
      <c r="D104" s="120"/>
      <c r="E104" s="120"/>
      <c r="F104" s="120"/>
      <c r="G104" s="120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  <c r="X104" s="151"/>
    </row>
    <row r="105" spans="1:24" x14ac:dyDescent="0.25">
      <c r="A105" s="120"/>
      <c r="B105" s="120"/>
      <c r="C105" s="120"/>
      <c r="D105" s="120"/>
      <c r="E105" s="120"/>
      <c r="F105" s="120"/>
      <c r="G105" s="120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  <c r="X105" s="151"/>
    </row>
    <row r="106" spans="1:24" x14ac:dyDescent="0.25">
      <c r="A106" s="120"/>
      <c r="B106" s="120"/>
      <c r="C106" s="120"/>
      <c r="D106" s="120"/>
      <c r="E106" s="120"/>
      <c r="F106" s="120"/>
      <c r="G106" s="120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  <c r="X106" s="151"/>
    </row>
    <row r="107" spans="1:24" x14ac:dyDescent="0.25">
      <c r="A107" s="120"/>
      <c r="B107" s="120"/>
      <c r="C107" s="120"/>
      <c r="D107" s="120"/>
      <c r="E107" s="120"/>
      <c r="F107" s="120"/>
      <c r="G107" s="120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  <c r="X107" s="151"/>
    </row>
    <row r="108" spans="1:24" x14ac:dyDescent="0.25">
      <c r="A108" s="120"/>
      <c r="B108" s="120"/>
      <c r="C108" s="120"/>
      <c r="D108" s="120"/>
      <c r="E108" s="120"/>
      <c r="F108" s="120"/>
      <c r="G108" s="120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  <c r="X108" s="151"/>
    </row>
    <row r="109" spans="1:24" x14ac:dyDescent="0.25">
      <c r="A109" s="120"/>
      <c r="B109" s="120"/>
      <c r="C109" s="120"/>
      <c r="D109" s="120"/>
      <c r="E109" s="120"/>
      <c r="F109" s="120"/>
      <c r="G109" s="120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  <c r="X109" s="151"/>
    </row>
    <row r="110" spans="1:24" x14ac:dyDescent="0.25">
      <c r="A110" s="120"/>
      <c r="B110" s="120"/>
      <c r="C110" s="120"/>
      <c r="D110" s="120"/>
      <c r="E110" s="120"/>
      <c r="F110" s="120"/>
      <c r="G110" s="120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  <c r="X110" s="151"/>
    </row>
    <row r="111" spans="1:24" x14ac:dyDescent="0.25">
      <c r="A111" s="120"/>
      <c r="B111" s="120"/>
      <c r="C111" s="120"/>
      <c r="D111" s="120"/>
      <c r="E111" s="120"/>
      <c r="F111" s="120"/>
      <c r="G111" s="120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  <c r="X111" s="151"/>
    </row>
    <row r="112" spans="1:24" x14ac:dyDescent="0.25">
      <c r="A112" s="120"/>
      <c r="B112" s="120"/>
      <c r="C112" s="120"/>
      <c r="D112" s="120"/>
      <c r="E112" s="120"/>
      <c r="F112" s="120"/>
      <c r="G112" s="120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  <c r="X112" s="151"/>
    </row>
    <row r="113" spans="1:24" x14ac:dyDescent="0.25">
      <c r="A113" s="120"/>
      <c r="B113" s="120"/>
      <c r="C113" s="120"/>
      <c r="D113" s="120"/>
      <c r="E113" s="120"/>
      <c r="F113" s="120"/>
      <c r="G113" s="120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  <c r="X113" s="151"/>
    </row>
    <row r="114" spans="1:24" x14ac:dyDescent="0.25">
      <c r="A114" s="120"/>
      <c r="B114" s="120"/>
      <c r="C114" s="120"/>
      <c r="D114" s="120"/>
      <c r="E114" s="120"/>
      <c r="F114" s="120"/>
      <c r="G114" s="120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  <c r="X114" s="151"/>
    </row>
    <row r="115" spans="1:24" x14ac:dyDescent="0.25">
      <c r="A115" s="120"/>
      <c r="B115" s="120"/>
      <c r="C115" s="120"/>
      <c r="D115" s="120"/>
      <c r="E115" s="120"/>
      <c r="F115" s="120"/>
      <c r="G115" s="120"/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</row>
    <row r="116" spans="1:24" x14ac:dyDescent="0.25">
      <c r="A116" s="120"/>
      <c r="B116" s="120"/>
      <c r="C116" s="120"/>
      <c r="D116" s="120"/>
      <c r="E116" s="120"/>
      <c r="F116" s="120"/>
      <c r="G116" s="120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  <c r="X116" s="151"/>
    </row>
    <row r="117" spans="1:24" x14ac:dyDescent="0.25">
      <c r="A117" s="120"/>
      <c r="B117" s="120"/>
      <c r="C117" s="120"/>
      <c r="D117" s="120"/>
      <c r="E117" s="120"/>
      <c r="F117" s="120"/>
      <c r="G117" s="120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</row>
    <row r="118" spans="1:24" x14ac:dyDescent="0.25">
      <c r="A118" s="120"/>
      <c r="B118" s="120"/>
      <c r="C118" s="120"/>
      <c r="D118" s="120"/>
      <c r="E118" s="120"/>
      <c r="F118" s="120"/>
      <c r="G118" s="120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  <c r="X118" s="151"/>
    </row>
    <row r="119" spans="1:24" x14ac:dyDescent="0.25">
      <c r="A119" s="120"/>
      <c r="B119" s="120"/>
      <c r="C119" s="120"/>
      <c r="D119" s="120"/>
      <c r="E119" s="120"/>
      <c r="F119" s="120"/>
      <c r="G119" s="120"/>
      <c r="H119" s="151"/>
      <c r="I119" s="151"/>
      <c r="J119" s="151"/>
      <c r="K119" s="151"/>
      <c r="L119" s="151"/>
      <c r="M119" s="151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  <c r="X119" s="151"/>
    </row>
    <row r="120" spans="1:24" x14ac:dyDescent="0.25">
      <c r="A120" s="120"/>
      <c r="B120" s="120"/>
      <c r="C120" s="120"/>
      <c r="D120" s="120"/>
      <c r="E120" s="120"/>
      <c r="F120" s="120"/>
      <c r="G120" s="120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  <c r="X120" s="151"/>
    </row>
    <row r="121" spans="1:24" x14ac:dyDescent="0.25">
      <c r="A121" s="120"/>
      <c r="B121" s="120"/>
      <c r="C121" s="120"/>
      <c r="D121" s="120"/>
      <c r="E121" s="120"/>
      <c r="F121" s="120"/>
      <c r="G121" s="120"/>
      <c r="H121" s="151"/>
      <c r="I121" s="151"/>
      <c r="J121" s="151"/>
      <c r="K121" s="151"/>
      <c r="L121" s="151"/>
      <c r="M121" s="151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  <c r="X121" s="151"/>
    </row>
    <row r="122" spans="1:24" x14ac:dyDescent="0.25">
      <c r="A122" s="120"/>
      <c r="B122" s="120"/>
      <c r="C122" s="120"/>
      <c r="D122" s="120"/>
      <c r="E122" s="120"/>
      <c r="F122" s="120"/>
      <c r="G122" s="120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  <c r="X122" s="151"/>
    </row>
    <row r="123" spans="1:24" x14ac:dyDescent="0.25">
      <c r="A123" s="120"/>
      <c r="B123" s="120"/>
      <c r="C123" s="120"/>
      <c r="D123" s="120"/>
      <c r="E123" s="120"/>
      <c r="F123" s="120"/>
      <c r="G123" s="120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  <c r="X123" s="151"/>
    </row>
    <row r="124" spans="1:24" x14ac:dyDescent="0.25">
      <c r="A124" s="120"/>
      <c r="B124" s="120"/>
      <c r="C124" s="120"/>
      <c r="D124" s="120"/>
      <c r="E124" s="120"/>
      <c r="F124" s="120"/>
      <c r="G124" s="120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  <c r="X124" s="151"/>
    </row>
    <row r="125" spans="1:24" x14ac:dyDescent="0.25">
      <c r="A125" s="120"/>
      <c r="B125" s="120"/>
      <c r="C125" s="120"/>
      <c r="D125" s="120"/>
      <c r="E125" s="120"/>
      <c r="F125" s="120"/>
      <c r="G125" s="120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  <c r="X125" s="151"/>
    </row>
    <row r="126" spans="1:24" x14ac:dyDescent="0.25">
      <c r="A126" s="120"/>
      <c r="B126" s="120"/>
      <c r="C126" s="120"/>
      <c r="D126" s="120"/>
      <c r="E126" s="120"/>
      <c r="F126" s="120"/>
      <c r="G126" s="120"/>
      <c r="H126" s="151"/>
      <c r="I126" s="151"/>
      <c r="J126" s="151"/>
      <c r="K126" s="151"/>
      <c r="L126" s="151"/>
      <c r="M126" s="15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  <c r="X126" s="151"/>
    </row>
    <row r="127" spans="1:24" x14ac:dyDescent="0.25">
      <c r="A127" s="120"/>
      <c r="B127" s="120"/>
      <c r="C127" s="120"/>
      <c r="D127" s="120"/>
      <c r="E127" s="120"/>
      <c r="F127" s="120"/>
      <c r="G127" s="120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</row>
    <row r="128" spans="1:24" x14ac:dyDescent="0.25">
      <c r="A128" s="120"/>
      <c r="B128" s="120"/>
      <c r="C128" s="120"/>
      <c r="D128" s="120"/>
      <c r="E128" s="120"/>
      <c r="F128" s="120"/>
      <c r="G128" s="120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  <c r="X128" s="151"/>
    </row>
    <row r="129" spans="1:24" x14ac:dyDescent="0.25">
      <c r="A129" s="120"/>
      <c r="B129" s="120"/>
      <c r="C129" s="120"/>
      <c r="D129" s="120"/>
      <c r="E129" s="120"/>
      <c r="F129" s="120"/>
      <c r="G129" s="120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  <c r="X129" s="151"/>
    </row>
    <row r="130" spans="1:24" x14ac:dyDescent="0.25">
      <c r="A130" s="120"/>
      <c r="B130" s="120"/>
      <c r="C130" s="120"/>
      <c r="D130" s="120"/>
      <c r="E130" s="120"/>
      <c r="F130" s="120"/>
      <c r="G130" s="120"/>
      <c r="H130" s="151"/>
      <c r="I130" s="151"/>
      <c r="J130" s="151"/>
      <c r="K130" s="151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</row>
    <row r="131" spans="1:24" x14ac:dyDescent="0.25">
      <c r="A131" s="120"/>
      <c r="B131" s="120"/>
      <c r="C131" s="120"/>
      <c r="D131" s="120"/>
      <c r="E131" s="120"/>
      <c r="F131" s="120"/>
      <c r="G131" s="120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</row>
    <row r="132" spans="1:24" x14ac:dyDescent="0.25">
      <c r="A132" s="120"/>
      <c r="B132" s="120"/>
      <c r="C132" s="120"/>
      <c r="D132" s="120"/>
      <c r="E132" s="120"/>
      <c r="F132" s="120"/>
      <c r="G132" s="120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  <c r="X132" s="151"/>
    </row>
    <row r="133" spans="1:24" x14ac:dyDescent="0.25">
      <c r="A133" s="120"/>
      <c r="B133" s="120"/>
      <c r="C133" s="120"/>
      <c r="D133" s="120"/>
      <c r="E133" s="120"/>
      <c r="F133" s="120"/>
      <c r="G133" s="120"/>
      <c r="H133" s="151"/>
      <c r="I133" s="151"/>
      <c r="J133" s="151"/>
      <c r="K133" s="151"/>
      <c r="L133" s="151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</row>
    <row r="134" spans="1:24" x14ac:dyDescent="0.25">
      <c r="A134" s="120"/>
      <c r="B134" s="120"/>
      <c r="C134" s="120"/>
      <c r="D134" s="120"/>
      <c r="E134" s="120"/>
      <c r="F134" s="120"/>
      <c r="G134" s="120"/>
      <c r="H134" s="151"/>
      <c r="I134" s="151"/>
      <c r="J134" s="151"/>
      <c r="K134" s="151"/>
      <c r="L134" s="151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  <c r="X134" s="151"/>
    </row>
    <row r="135" spans="1:24" x14ac:dyDescent="0.25">
      <c r="A135" s="120"/>
      <c r="B135" s="120"/>
      <c r="C135" s="120"/>
      <c r="D135" s="120"/>
      <c r="E135" s="120"/>
      <c r="F135" s="120"/>
      <c r="G135" s="120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</row>
    <row r="136" spans="1:24" x14ac:dyDescent="0.25">
      <c r="A136" s="120"/>
      <c r="B136" s="120"/>
      <c r="C136" s="120"/>
      <c r="D136" s="120"/>
      <c r="E136" s="120"/>
      <c r="F136" s="120"/>
      <c r="G136" s="120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</row>
    <row r="137" spans="1:24" x14ac:dyDescent="0.25">
      <c r="A137" s="120"/>
      <c r="B137" s="120"/>
      <c r="C137" s="120"/>
      <c r="D137" s="120"/>
      <c r="E137" s="120"/>
      <c r="F137" s="120"/>
      <c r="G137" s="120"/>
      <c r="H137" s="151"/>
      <c r="I137" s="151"/>
      <c r="J137" s="151"/>
      <c r="K137" s="151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</row>
    <row r="138" spans="1:24" x14ac:dyDescent="0.25">
      <c r="A138" s="120"/>
      <c r="B138" s="120"/>
      <c r="C138" s="120"/>
      <c r="D138" s="120"/>
      <c r="E138" s="120"/>
      <c r="F138" s="120"/>
      <c r="G138" s="120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  <c r="X138" s="151"/>
    </row>
    <row r="139" spans="1:24" x14ac:dyDescent="0.25">
      <c r="A139" s="120"/>
      <c r="B139" s="120"/>
      <c r="C139" s="120"/>
      <c r="D139" s="120"/>
      <c r="E139" s="120"/>
      <c r="F139" s="120"/>
      <c r="G139" s="120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  <c r="X139" s="151"/>
    </row>
    <row r="140" spans="1:24" x14ac:dyDescent="0.25">
      <c r="A140" s="120"/>
      <c r="B140" s="120"/>
      <c r="C140" s="120"/>
      <c r="D140" s="120"/>
      <c r="E140" s="120"/>
      <c r="F140" s="120"/>
      <c r="G140" s="120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  <c r="X140" s="151"/>
    </row>
    <row r="141" spans="1:24" x14ac:dyDescent="0.25">
      <c r="A141" s="120"/>
      <c r="B141" s="120"/>
      <c r="C141" s="120"/>
      <c r="D141" s="120"/>
      <c r="E141" s="120"/>
      <c r="F141" s="120"/>
      <c r="G141" s="120"/>
      <c r="H141" s="151"/>
      <c r="I141" s="151"/>
      <c r="J141" s="151"/>
      <c r="K141" s="151"/>
      <c r="L141" s="15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</row>
    <row r="142" spans="1:24" x14ac:dyDescent="0.25">
      <c r="A142" s="120"/>
      <c r="B142" s="120"/>
      <c r="C142" s="120"/>
      <c r="D142" s="120"/>
      <c r="E142" s="120"/>
      <c r="F142" s="120"/>
      <c r="G142" s="120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  <c r="X142" s="151"/>
    </row>
    <row r="143" spans="1:24" x14ac:dyDescent="0.25">
      <c r="A143" s="120"/>
      <c r="B143" s="120"/>
      <c r="C143" s="120"/>
      <c r="D143" s="120"/>
      <c r="E143" s="120"/>
      <c r="F143" s="120"/>
      <c r="G143" s="120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</row>
    <row r="144" spans="1:24" x14ac:dyDescent="0.25">
      <c r="A144" s="120"/>
      <c r="B144" s="120"/>
      <c r="C144" s="120"/>
      <c r="D144" s="120"/>
      <c r="E144" s="120"/>
      <c r="F144" s="120"/>
      <c r="G144" s="120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  <c r="X144" s="151"/>
    </row>
    <row r="145" spans="1:24" x14ac:dyDescent="0.25">
      <c r="A145" s="120"/>
      <c r="B145" s="120"/>
      <c r="C145" s="120"/>
      <c r="D145" s="120"/>
      <c r="E145" s="120"/>
      <c r="F145" s="120"/>
      <c r="G145" s="120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  <c r="X145" s="151"/>
    </row>
    <row r="146" spans="1:24" x14ac:dyDescent="0.25">
      <c r="A146" s="120"/>
      <c r="B146" s="120"/>
      <c r="C146" s="120"/>
      <c r="D146" s="120"/>
      <c r="E146" s="120"/>
      <c r="F146" s="120"/>
      <c r="G146" s="120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/>
    </row>
    <row r="147" spans="1:24" x14ac:dyDescent="0.25">
      <c r="A147" s="120"/>
      <c r="B147" s="120"/>
      <c r="C147" s="120"/>
      <c r="D147" s="120"/>
      <c r="E147" s="120"/>
      <c r="F147" s="120"/>
      <c r="G147" s="120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  <c r="X147" s="151"/>
    </row>
    <row r="148" spans="1:24" x14ac:dyDescent="0.25">
      <c r="A148" s="120"/>
      <c r="B148" s="120"/>
      <c r="C148" s="120"/>
      <c r="D148" s="120"/>
      <c r="E148" s="120"/>
      <c r="F148" s="120"/>
      <c r="G148" s="120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  <c r="X148" s="151"/>
    </row>
    <row r="149" spans="1:24" x14ac:dyDescent="0.25">
      <c r="A149" s="120"/>
      <c r="B149" s="120"/>
      <c r="C149" s="120"/>
      <c r="D149" s="120"/>
      <c r="E149" s="120"/>
      <c r="F149" s="120"/>
      <c r="G149" s="120"/>
      <c r="H149" s="151"/>
      <c r="I149" s="151"/>
      <c r="J149" s="151"/>
      <c r="K149" s="151"/>
      <c r="L149" s="151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  <c r="X149" s="151"/>
    </row>
    <row r="150" spans="1:24" x14ac:dyDescent="0.25">
      <c r="A150" s="120"/>
      <c r="B150" s="120"/>
      <c r="C150" s="120"/>
      <c r="D150" s="120"/>
      <c r="E150" s="120"/>
      <c r="F150" s="120"/>
      <c r="G150" s="120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  <c r="X150" s="151"/>
    </row>
    <row r="151" spans="1:24" x14ac:dyDescent="0.25">
      <c r="A151" s="120"/>
      <c r="B151" s="120"/>
      <c r="C151" s="120"/>
      <c r="D151" s="120"/>
      <c r="E151" s="120"/>
      <c r="F151" s="120"/>
      <c r="G151" s="120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  <c r="X151" s="151"/>
    </row>
    <row r="152" spans="1:24" x14ac:dyDescent="0.25">
      <c r="A152" s="120"/>
      <c r="B152" s="120"/>
      <c r="C152" s="120"/>
      <c r="D152" s="120"/>
      <c r="E152" s="120"/>
      <c r="F152" s="120"/>
      <c r="G152" s="120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  <c r="X152" s="151"/>
    </row>
    <row r="153" spans="1:24" x14ac:dyDescent="0.25">
      <c r="A153" s="120"/>
      <c r="B153" s="120"/>
      <c r="C153" s="120"/>
      <c r="D153" s="120"/>
      <c r="E153" s="120"/>
      <c r="F153" s="120"/>
      <c r="G153" s="120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  <c r="X153" s="151"/>
    </row>
    <row r="154" spans="1:24" x14ac:dyDescent="0.25">
      <c r="A154" s="120"/>
      <c r="B154" s="120"/>
      <c r="C154" s="120"/>
      <c r="D154" s="120"/>
      <c r="E154" s="120"/>
      <c r="F154" s="120"/>
      <c r="G154" s="120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</row>
    <row r="155" spans="1:24" x14ac:dyDescent="0.25">
      <c r="A155" s="120"/>
      <c r="B155" s="120"/>
      <c r="C155" s="120"/>
      <c r="D155" s="120"/>
      <c r="E155" s="120"/>
      <c r="F155" s="120"/>
      <c r="G155" s="120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  <c r="X155" s="151"/>
    </row>
    <row r="156" spans="1:24" x14ac:dyDescent="0.25">
      <c r="A156" s="120"/>
      <c r="B156" s="120"/>
      <c r="C156" s="120"/>
      <c r="D156" s="120"/>
      <c r="E156" s="120"/>
      <c r="F156" s="120"/>
      <c r="G156" s="120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</row>
    <row r="157" spans="1:24" x14ac:dyDescent="0.25">
      <c r="A157" s="120"/>
      <c r="B157" s="120"/>
      <c r="C157" s="120"/>
      <c r="D157" s="120"/>
      <c r="E157" s="120"/>
      <c r="F157" s="120"/>
      <c r="G157" s="120"/>
      <c r="H157" s="151"/>
      <c r="I157" s="151"/>
      <c r="J157" s="151"/>
      <c r="K157" s="151"/>
      <c r="L157" s="15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</row>
    <row r="158" spans="1:24" x14ac:dyDescent="0.25">
      <c r="A158" s="120"/>
      <c r="B158" s="120"/>
      <c r="C158" s="120"/>
      <c r="D158" s="120"/>
      <c r="E158" s="120"/>
      <c r="F158" s="120"/>
      <c r="G158" s="120"/>
      <c r="H158" s="151"/>
      <c r="I158" s="151"/>
      <c r="J158" s="151"/>
      <c r="K158" s="151"/>
      <c r="L158" s="15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</row>
    <row r="159" spans="1:24" x14ac:dyDescent="0.25">
      <c r="A159" s="120"/>
      <c r="B159" s="120"/>
      <c r="C159" s="120"/>
      <c r="D159" s="120"/>
      <c r="E159" s="120"/>
      <c r="F159" s="120"/>
      <c r="G159" s="120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</row>
    <row r="160" spans="1:24" x14ac:dyDescent="0.25">
      <c r="A160" s="120"/>
      <c r="B160" s="120"/>
      <c r="C160" s="120"/>
      <c r="D160" s="120"/>
      <c r="E160" s="120"/>
      <c r="F160" s="120"/>
      <c r="G160" s="120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  <c r="X160" s="151"/>
    </row>
    <row r="161" spans="1:18" x14ac:dyDescent="0.25">
      <c r="A161" s="120"/>
      <c r="B161" s="120"/>
      <c r="C161" s="120"/>
      <c r="D161" s="120"/>
      <c r="E161" s="120"/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</row>
    <row r="162" spans="1:18" x14ac:dyDescent="0.25">
      <c r="A162" s="120"/>
      <c r="B162" s="120"/>
      <c r="C162" s="120"/>
      <c r="D162" s="120"/>
      <c r="E162" s="120"/>
      <c r="F162" s="120"/>
      <c r="G162" s="120"/>
      <c r="H162" s="120"/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</row>
    <row r="163" spans="1:18" x14ac:dyDescent="0.25">
      <c r="A163" s="120"/>
      <c r="B163" s="120"/>
      <c r="C163" s="120"/>
      <c r="D163" s="120"/>
      <c r="E163" s="120"/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</row>
    <row r="164" spans="1:18" x14ac:dyDescent="0.25">
      <c r="A164" s="120"/>
      <c r="B164" s="120"/>
      <c r="C164" s="120"/>
      <c r="D164" s="120"/>
      <c r="E164" s="120"/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</row>
    <row r="165" spans="1:18" x14ac:dyDescent="0.25">
      <c r="A165" s="120"/>
      <c r="B165" s="120"/>
      <c r="C165" s="120"/>
      <c r="D165" s="120"/>
      <c r="E165" s="120"/>
      <c r="F165" s="120"/>
      <c r="G165" s="120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</row>
    <row r="166" spans="1:18" x14ac:dyDescent="0.25">
      <c r="A166" s="120"/>
      <c r="B166" s="120"/>
      <c r="C166" s="120"/>
      <c r="D166" s="120"/>
      <c r="E166" s="120"/>
      <c r="F166" s="120"/>
      <c r="G166" s="120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</row>
    <row r="167" spans="1:18" x14ac:dyDescent="0.25">
      <c r="A167" s="120"/>
      <c r="B167" s="120"/>
      <c r="C167" s="120"/>
      <c r="D167" s="120"/>
      <c r="E167" s="120"/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0"/>
    </row>
    <row r="168" spans="1:18" x14ac:dyDescent="0.25">
      <c r="A168" s="120"/>
      <c r="B168" s="120"/>
      <c r="C168" s="120"/>
      <c r="D168" s="120"/>
      <c r="E168" s="120"/>
      <c r="F168" s="120"/>
      <c r="G168" s="120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</row>
    <row r="169" spans="1:18" x14ac:dyDescent="0.25">
      <c r="A169" s="120"/>
      <c r="B169" s="120"/>
      <c r="C169" s="120"/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</row>
    <row r="170" spans="1:18" x14ac:dyDescent="0.25">
      <c r="A170" s="120"/>
      <c r="B170" s="120"/>
      <c r="C170" s="120"/>
      <c r="D170" s="120"/>
      <c r="E170" s="120"/>
      <c r="F170" s="120"/>
      <c r="G170" s="120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</row>
    <row r="171" spans="1:18" x14ac:dyDescent="0.25">
      <c r="A171" s="120"/>
      <c r="B171" s="120"/>
      <c r="C171" s="120"/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</row>
    <row r="172" spans="1:18" x14ac:dyDescent="0.25">
      <c r="A172" s="120"/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</row>
    <row r="173" spans="1:18" x14ac:dyDescent="0.25">
      <c r="A173" s="120"/>
      <c r="B173" s="120"/>
      <c r="C173" s="120"/>
      <c r="D173" s="120"/>
      <c r="E173" s="120"/>
      <c r="F173" s="120"/>
      <c r="G173" s="120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</row>
    <row r="174" spans="1:18" x14ac:dyDescent="0.25">
      <c r="A174" s="120"/>
      <c r="B174" s="120"/>
      <c r="C174" s="120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</row>
    <row r="175" spans="1:18" x14ac:dyDescent="0.25">
      <c r="A175" s="120"/>
      <c r="B175" s="120"/>
      <c r="C175" s="120"/>
      <c r="D175" s="120"/>
      <c r="E175" s="120"/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</row>
    <row r="176" spans="1:18" x14ac:dyDescent="0.25">
      <c r="A176" s="120"/>
      <c r="B176" s="120"/>
      <c r="C176" s="120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</row>
    <row r="177" spans="1:18" x14ac:dyDescent="0.25">
      <c r="A177" s="120"/>
      <c r="B177" s="120"/>
      <c r="C177" s="120"/>
      <c r="D177" s="120"/>
      <c r="E177" s="120"/>
      <c r="F177" s="120"/>
      <c r="G177" s="120"/>
      <c r="H177" s="120"/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</row>
    <row r="178" spans="1:18" x14ac:dyDescent="0.25">
      <c r="A178" s="120"/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</row>
    <row r="179" spans="1:18" x14ac:dyDescent="0.25">
      <c r="A179" s="120"/>
      <c r="B179" s="120"/>
      <c r="C179" s="120"/>
      <c r="D179" s="120"/>
      <c r="E179" s="120"/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</row>
    <row r="180" spans="1:18" x14ac:dyDescent="0.25">
      <c r="A180" s="120"/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</row>
    <row r="181" spans="1:18" x14ac:dyDescent="0.25">
      <c r="A181" s="120"/>
      <c r="B181" s="120"/>
      <c r="C181" s="120"/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</row>
    <row r="182" spans="1:18" x14ac:dyDescent="0.25">
      <c r="A182" s="120"/>
      <c r="B182" s="120"/>
      <c r="C182" s="120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</row>
    <row r="183" spans="1:18" x14ac:dyDescent="0.25">
      <c r="A183" s="120"/>
      <c r="B183" s="120"/>
      <c r="C183" s="120"/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</row>
    <row r="184" spans="1:18" x14ac:dyDescent="0.25">
      <c r="A184" s="120"/>
      <c r="B184" s="120"/>
      <c r="C184" s="120"/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</row>
    <row r="185" spans="1:18" x14ac:dyDescent="0.25">
      <c r="A185" s="120"/>
      <c r="B185" s="120"/>
      <c r="C185" s="120"/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</row>
    <row r="186" spans="1:18" x14ac:dyDescent="0.25">
      <c r="A186" s="120"/>
      <c r="B186" s="120"/>
      <c r="C186" s="120"/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</row>
    <row r="187" spans="1:18" x14ac:dyDescent="0.25">
      <c r="A187" s="120"/>
      <c r="B187" s="120"/>
      <c r="C187" s="120"/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</row>
    <row r="188" spans="1:18" x14ac:dyDescent="0.25">
      <c r="A188" s="120"/>
      <c r="B188" s="120"/>
      <c r="C188" s="120"/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</row>
    <row r="189" spans="1:18" x14ac:dyDescent="0.25">
      <c r="A189" s="120"/>
      <c r="B189" s="120"/>
      <c r="C189" s="120"/>
      <c r="D189" s="120"/>
      <c r="E189" s="120"/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</row>
    <row r="190" spans="1:18" x14ac:dyDescent="0.25">
      <c r="A190" s="120"/>
      <c r="B190" s="120"/>
      <c r="C190" s="120"/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</row>
    <row r="191" spans="1:18" x14ac:dyDescent="0.25">
      <c r="A191" s="120"/>
      <c r="B191" s="120"/>
      <c r="C191" s="120"/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</row>
    <row r="192" spans="1:18" x14ac:dyDescent="0.25">
      <c r="A192" s="120"/>
      <c r="B192" s="120"/>
      <c r="C192" s="120"/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</row>
    <row r="193" spans="1:18" x14ac:dyDescent="0.25">
      <c r="A193" s="120"/>
      <c r="B193" s="120"/>
      <c r="C193" s="120"/>
      <c r="D193" s="120"/>
      <c r="E193" s="120"/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</row>
    <row r="194" spans="1:18" x14ac:dyDescent="0.25">
      <c r="A194" s="120"/>
      <c r="B194" s="120"/>
      <c r="C194" s="120"/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</row>
    <row r="195" spans="1:18" x14ac:dyDescent="0.25">
      <c r="A195" s="120"/>
      <c r="B195" s="120"/>
      <c r="C195" s="120"/>
      <c r="D195" s="120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</row>
    <row r="196" spans="1:18" x14ac:dyDescent="0.25">
      <c r="A196" s="120"/>
      <c r="B196" s="120"/>
      <c r="C196" s="120"/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</row>
    <row r="197" spans="1:18" x14ac:dyDescent="0.25">
      <c r="A197" s="120"/>
      <c r="B197" s="120"/>
      <c r="C197" s="120"/>
      <c r="D197" s="120"/>
      <c r="E197" s="120"/>
      <c r="F197" s="120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</row>
    <row r="198" spans="1:18" x14ac:dyDescent="0.25">
      <c r="A198" s="120"/>
      <c r="B198" s="120"/>
      <c r="C198" s="120"/>
      <c r="D198" s="120"/>
      <c r="E198" s="120"/>
      <c r="F198" s="120"/>
      <c r="G198" s="120"/>
      <c r="H198" s="120"/>
      <c r="I198" s="120"/>
      <c r="J198" s="120"/>
      <c r="K198" s="120"/>
      <c r="L198" s="120"/>
      <c r="M198" s="120"/>
      <c r="N198" s="120"/>
      <c r="O198" s="120"/>
      <c r="P198" s="120"/>
      <c r="Q198" s="120"/>
      <c r="R198" s="120"/>
    </row>
    <row r="199" spans="1:18" x14ac:dyDescent="0.25">
      <c r="A199" s="120"/>
      <c r="B199" s="120"/>
      <c r="C199" s="120"/>
      <c r="D199" s="120"/>
      <c r="E199" s="120"/>
      <c r="F199" s="120"/>
      <c r="G199" s="120"/>
      <c r="H199" s="120"/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</row>
    <row r="200" spans="1:18" x14ac:dyDescent="0.25">
      <c r="A200" s="120"/>
      <c r="B200" s="120"/>
      <c r="C200" s="120"/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</row>
    <row r="201" spans="1:18" x14ac:dyDescent="0.25">
      <c r="A201" s="120"/>
      <c r="B201" s="120"/>
      <c r="C201" s="120"/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</row>
    <row r="202" spans="1:18" x14ac:dyDescent="0.25">
      <c r="A202" s="120"/>
      <c r="B202" s="120"/>
      <c r="C202" s="120"/>
      <c r="D202" s="120"/>
      <c r="E202" s="120"/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</row>
    <row r="203" spans="1:18" x14ac:dyDescent="0.25">
      <c r="A203" s="120"/>
      <c r="B203" s="120"/>
      <c r="C203" s="120"/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</row>
    <row r="204" spans="1:18" x14ac:dyDescent="0.25">
      <c r="A204" s="120"/>
      <c r="B204" s="120"/>
      <c r="C204" s="120"/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</row>
    <row r="205" spans="1:18" x14ac:dyDescent="0.25">
      <c r="A205" s="120"/>
      <c r="B205" s="120"/>
      <c r="C205" s="120"/>
      <c r="D205" s="120"/>
      <c r="E205" s="120"/>
      <c r="F205" s="120"/>
      <c r="G205" s="120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</row>
    <row r="206" spans="1:18" x14ac:dyDescent="0.25">
      <c r="A206" s="120"/>
      <c r="B206" s="120"/>
      <c r="C206" s="120"/>
      <c r="D206" s="120"/>
      <c r="E206" s="120"/>
      <c r="F206" s="120"/>
      <c r="G206" s="120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</row>
    <row r="207" spans="1:18" x14ac:dyDescent="0.25">
      <c r="A207" s="120"/>
      <c r="B207" s="120"/>
      <c r="C207" s="120"/>
      <c r="D207" s="120"/>
      <c r="E207" s="120"/>
      <c r="F207" s="120"/>
      <c r="G207" s="120"/>
      <c r="H207" s="120"/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</row>
    <row r="208" spans="1:18" x14ac:dyDescent="0.25">
      <c r="A208" s="120"/>
      <c r="B208" s="120"/>
      <c r="C208" s="120"/>
      <c r="D208" s="120"/>
      <c r="E208" s="120"/>
      <c r="F208" s="120"/>
      <c r="G208" s="120"/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</row>
    <row r="209" spans="1:18" x14ac:dyDescent="0.25">
      <c r="A209" s="120"/>
      <c r="B209" s="120"/>
      <c r="C209" s="120"/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</row>
    <row r="210" spans="1:18" x14ac:dyDescent="0.25">
      <c r="A210" s="120"/>
      <c r="B210" s="120"/>
      <c r="C210" s="120"/>
      <c r="D210" s="120"/>
      <c r="E210" s="120"/>
      <c r="F210" s="120"/>
      <c r="G210" s="120"/>
      <c r="H210" s="120"/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</row>
    <row r="211" spans="1:18" x14ac:dyDescent="0.25">
      <c r="A211" s="120"/>
      <c r="B211" s="120"/>
      <c r="C211" s="120"/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</row>
    <row r="212" spans="1:18" x14ac:dyDescent="0.25">
      <c r="A212" s="120"/>
      <c r="B212" s="120"/>
      <c r="C212" s="120"/>
      <c r="D212" s="120"/>
      <c r="E212" s="120"/>
      <c r="F212" s="120"/>
      <c r="G212" s="120"/>
      <c r="H212" s="120"/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</row>
    <row r="213" spans="1:18" x14ac:dyDescent="0.25">
      <c r="A213" s="120"/>
      <c r="B213" s="120"/>
      <c r="C213" s="120"/>
      <c r="D213" s="120"/>
      <c r="E213" s="120"/>
      <c r="F213" s="120"/>
      <c r="G213" s="120"/>
      <c r="H213" s="120"/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</row>
    <row r="214" spans="1:18" x14ac:dyDescent="0.25">
      <c r="A214" s="120"/>
      <c r="B214" s="120"/>
      <c r="C214" s="120"/>
      <c r="D214" s="120"/>
      <c r="E214" s="120"/>
      <c r="F214" s="120"/>
      <c r="G214" s="120"/>
      <c r="H214" s="120"/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</row>
    <row r="215" spans="1:18" x14ac:dyDescent="0.25">
      <c r="A215" s="120"/>
      <c r="B215" s="120"/>
      <c r="C215" s="120"/>
      <c r="D215" s="120"/>
      <c r="E215" s="120"/>
      <c r="F215" s="120"/>
      <c r="G215" s="120"/>
      <c r="H215" s="120"/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</row>
    <row r="216" spans="1:18" x14ac:dyDescent="0.25">
      <c r="A216" s="120"/>
      <c r="B216" s="120"/>
      <c r="C216" s="120"/>
      <c r="D216" s="120"/>
      <c r="E216" s="120"/>
      <c r="F216" s="120"/>
      <c r="G216" s="120"/>
      <c r="H216" s="120"/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</row>
    <row r="217" spans="1:18" x14ac:dyDescent="0.25">
      <c r="A217" s="120"/>
      <c r="B217" s="120"/>
      <c r="C217" s="120"/>
      <c r="D217" s="120"/>
      <c r="E217" s="120"/>
      <c r="F217" s="120"/>
      <c r="G217" s="120"/>
      <c r="H217" s="120"/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</row>
    <row r="218" spans="1:18" x14ac:dyDescent="0.25">
      <c r="A218" s="120"/>
      <c r="B218" s="120"/>
      <c r="C218" s="120"/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</row>
    <row r="219" spans="1:18" x14ac:dyDescent="0.25">
      <c r="A219" s="120"/>
      <c r="B219" s="120"/>
      <c r="C219" s="120"/>
      <c r="D219" s="120"/>
      <c r="E219" s="120"/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</row>
    <row r="220" spans="1:18" x14ac:dyDescent="0.25">
      <c r="A220" s="120"/>
      <c r="B220" s="120"/>
      <c r="C220" s="120"/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</row>
    <row r="221" spans="1:18" x14ac:dyDescent="0.25">
      <c r="A221" s="120"/>
      <c r="B221" s="120"/>
      <c r="C221" s="120"/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</row>
    <row r="222" spans="1:18" x14ac:dyDescent="0.25">
      <c r="A222" s="120"/>
      <c r="B222" s="120"/>
      <c r="C222" s="120"/>
      <c r="D222" s="120"/>
      <c r="E222" s="120"/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</row>
    <row r="223" spans="1:18" x14ac:dyDescent="0.25">
      <c r="A223" s="120"/>
      <c r="B223" s="120"/>
      <c r="C223" s="120"/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</row>
    <row r="224" spans="1:18" x14ac:dyDescent="0.25">
      <c r="A224" s="120"/>
      <c r="B224" s="120"/>
      <c r="C224" s="120"/>
      <c r="D224" s="120"/>
      <c r="E224" s="120"/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</row>
    <row r="225" spans="1:18" x14ac:dyDescent="0.25">
      <c r="A225" s="120"/>
      <c r="B225" s="120"/>
      <c r="C225" s="120"/>
      <c r="D225" s="120"/>
      <c r="E225" s="120"/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</row>
    <row r="226" spans="1:18" x14ac:dyDescent="0.25">
      <c r="A226" s="120"/>
      <c r="B226" s="120"/>
      <c r="C226" s="120"/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</row>
    <row r="227" spans="1:18" x14ac:dyDescent="0.25">
      <c r="A227" s="120"/>
      <c r="B227" s="120"/>
      <c r="C227" s="120"/>
      <c r="D227" s="120"/>
      <c r="E227" s="120"/>
      <c r="F227" s="120"/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</row>
    <row r="228" spans="1:18" x14ac:dyDescent="0.25">
      <c r="A228" s="120"/>
      <c r="B228" s="120"/>
      <c r="C228" s="120"/>
      <c r="D228" s="120"/>
      <c r="E228" s="120"/>
      <c r="F228" s="120"/>
      <c r="G228" s="120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</row>
    <row r="229" spans="1:18" x14ac:dyDescent="0.25">
      <c r="A229" s="120"/>
      <c r="B229" s="120"/>
      <c r="C229" s="120"/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</row>
    <row r="230" spans="1:18" x14ac:dyDescent="0.25">
      <c r="A230" s="120"/>
      <c r="B230" s="120"/>
      <c r="C230" s="120"/>
      <c r="D230" s="120"/>
      <c r="E230" s="120"/>
      <c r="F230" s="120"/>
      <c r="G230" s="120"/>
      <c r="H230" s="120"/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</row>
    <row r="231" spans="1:18" x14ac:dyDescent="0.25">
      <c r="A231" s="120"/>
      <c r="B231" s="120"/>
      <c r="C231" s="120"/>
      <c r="D231" s="120"/>
      <c r="E231" s="120"/>
      <c r="F231" s="120"/>
      <c r="G231" s="120"/>
      <c r="H231" s="120"/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</row>
    <row r="232" spans="1:18" x14ac:dyDescent="0.25">
      <c r="A232" s="120"/>
      <c r="B232" s="120"/>
      <c r="C232" s="120"/>
      <c r="D232" s="120"/>
      <c r="E232" s="120"/>
      <c r="F232" s="120"/>
      <c r="G232" s="120"/>
      <c r="H232" s="120"/>
      <c r="I232" s="120"/>
      <c r="J232" s="120"/>
      <c r="K232" s="120"/>
      <c r="L232" s="120"/>
      <c r="M232" s="120"/>
      <c r="N232" s="120"/>
      <c r="O232" s="120"/>
      <c r="P232" s="120"/>
      <c r="Q232" s="120"/>
      <c r="R232" s="120"/>
    </row>
    <row r="233" spans="1:18" x14ac:dyDescent="0.25">
      <c r="A233" s="120"/>
      <c r="B233" s="120"/>
      <c r="C233" s="120"/>
      <c r="D233" s="120"/>
      <c r="E233" s="120"/>
      <c r="F233" s="120"/>
      <c r="G233" s="120"/>
      <c r="H233" s="120"/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</row>
    <row r="234" spans="1:18" x14ac:dyDescent="0.25">
      <c r="A234" s="120"/>
      <c r="B234" s="120"/>
      <c r="C234" s="120"/>
      <c r="D234" s="120"/>
      <c r="E234" s="120"/>
      <c r="F234" s="120"/>
      <c r="G234" s="120"/>
      <c r="H234" s="120"/>
      <c r="I234" s="120"/>
      <c r="J234" s="120"/>
      <c r="K234" s="120"/>
      <c r="L234" s="120"/>
      <c r="M234" s="120"/>
      <c r="N234" s="120"/>
      <c r="O234" s="120"/>
      <c r="P234" s="120"/>
      <c r="Q234" s="120"/>
      <c r="R234" s="120"/>
    </row>
    <row r="235" spans="1:18" x14ac:dyDescent="0.25">
      <c r="A235" s="120"/>
      <c r="B235" s="120"/>
      <c r="C235" s="120"/>
      <c r="D235" s="120"/>
      <c r="E235" s="120"/>
      <c r="F235" s="120"/>
      <c r="G235" s="120"/>
      <c r="H235" s="120"/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</row>
    <row r="236" spans="1:18" x14ac:dyDescent="0.25">
      <c r="A236" s="120"/>
      <c r="B236" s="120"/>
      <c r="C236" s="120"/>
      <c r="D236" s="120"/>
      <c r="E236" s="120"/>
      <c r="F236" s="120"/>
      <c r="G236" s="120"/>
      <c r="H236" s="120"/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</row>
    <row r="237" spans="1:18" x14ac:dyDescent="0.25">
      <c r="A237" s="120"/>
      <c r="B237" s="120"/>
      <c r="C237" s="120"/>
      <c r="D237" s="120"/>
      <c r="E237" s="120"/>
      <c r="F237" s="120"/>
      <c r="G237" s="120"/>
      <c r="H237" s="120"/>
      <c r="I237" s="120"/>
      <c r="J237" s="120"/>
      <c r="K237" s="120"/>
      <c r="L237" s="120"/>
      <c r="M237" s="120"/>
      <c r="N237" s="120"/>
      <c r="O237" s="120"/>
      <c r="P237" s="120"/>
      <c r="Q237" s="120"/>
      <c r="R237" s="120"/>
    </row>
    <row r="238" spans="1:18" x14ac:dyDescent="0.25">
      <c r="A238" s="120"/>
      <c r="B238" s="120"/>
      <c r="C238" s="120"/>
      <c r="D238" s="120"/>
      <c r="E238" s="120"/>
      <c r="F238" s="120"/>
      <c r="G238" s="120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</row>
    <row r="239" spans="1:18" x14ac:dyDescent="0.25">
      <c r="A239" s="120"/>
      <c r="B239" s="120"/>
      <c r="C239" s="120"/>
      <c r="D239" s="120"/>
      <c r="E239" s="120"/>
      <c r="F239" s="120"/>
      <c r="G239" s="120"/>
      <c r="H239" s="120"/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</row>
    <row r="240" spans="1:18" x14ac:dyDescent="0.25">
      <c r="A240" s="120"/>
      <c r="B240" s="120"/>
      <c r="C240" s="120"/>
      <c r="D240" s="120"/>
      <c r="E240" s="120"/>
      <c r="F240" s="120"/>
      <c r="G240" s="120"/>
      <c r="H240" s="120"/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</row>
    <row r="241" spans="1:18" x14ac:dyDescent="0.25">
      <c r="A241" s="120"/>
      <c r="B241" s="120"/>
      <c r="C241" s="120"/>
      <c r="D241" s="120"/>
      <c r="E241" s="120"/>
      <c r="F241" s="120"/>
      <c r="G241" s="120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</row>
    <row r="242" spans="1:18" x14ac:dyDescent="0.25">
      <c r="A242" s="120"/>
      <c r="B242" s="120"/>
      <c r="C242" s="120"/>
      <c r="D242" s="120"/>
      <c r="E242" s="120"/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</row>
    <row r="243" spans="1:18" x14ac:dyDescent="0.25">
      <c r="A243" s="120"/>
      <c r="B243" s="120"/>
      <c r="C243" s="120"/>
      <c r="D243" s="120"/>
      <c r="E243" s="120"/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</row>
    <row r="244" spans="1:18" x14ac:dyDescent="0.25">
      <c r="A244" s="120"/>
      <c r="B244" s="120"/>
      <c r="C244" s="120"/>
      <c r="D244" s="120"/>
      <c r="E244" s="120"/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</row>
    <row r="245" spans="1:18" x14ac:dyDescent="0.25">
      <c r="A245" s="120"/>
      <c r="B245" s="120"/>
      <c r="C245" s="120"/>
      <c r="D245" s="120"/>
      <c r="E245" s="120"/>
      <c r="F245" s="120"/>
      <c r="G245" s="120"/>
      <c r="H245" s="120"/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</row>
    <row r="246" spans="1:18" x14ac:dyDescent="0.25">
      <c r="A246" s="120"/>
      <c r="B246" s="120"/>
      <c r="C246" s="120"/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</row>
    <row r="247" spans="1:18" x14ac:dyDescent="0.25">
      <c r="A247" s="120"/>
      <c r="B247" s="120"/>
      <c r="C247" s="120"/>
      <c r="D247" s="120"/>
      <c r="E247" s="120"/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</row>
    <row r="248" spans="1:18" x14ac:dyDescent="0.25">
      <c r="A248" s="120"/>
      <c r="B248" s="120"/>
      <c r="C248" s="120"/>
      <c r="D248" s="120"/>
      <c r="E248" s="120"/>
      <c r="F248" s="120"/>
      <c r="G248" s="120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</row>
    <row r="249" spans="1:18" x14ac:dyDescent="0.25">
      <c r="A249" s="120"/>
      <c r="B249" s="120"/>
      <c r="C249" s="120"/>
      <c r="D249" s="120"/>
      <c r="E249" s="120"/>
      <c r="F249" s="120"/>
      <c r="G249" s="120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</row>
    <row r="250" spans="1:18" x14ac:dyDescent="0.25">
      <c r="A250" s="120"/>
      <c r="B250" s="120"/>
      <c r="C250" s="120"/>
      <c r="D250" s="120"/>
      <c r="E250" s="120"/>
      <c r="F250" s="120"/>
      <c r="G250" s="120"/>
      <c r="H250" s="120"/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</row>
    <row r="251" spans="1:18" x14ac:dyDescent="0.25">
      <c r="A251" s="120"/>
      <c r="B251" s="120"/>
      <c r="C251" s="120"/>
      <c r="D251" s="120"/>
      <c r="E251" s="120"/>
      <c r="F251" s="120"/>
      <c r="G251" s="120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</row>
    <row r="252" spans="1:18" x14ac:dyDescent="0.25">
      <c r="A252" s="120"/>
      <c r="B252" s="120"/>
      <c r="C252" s="120"/>
      <c r="D252" s="120"/>
      <c r="E252" s="120"/>
      <c r="F252" s="120"/>
      <c r="G252" s="120"/>
      <c r="H252" s="120"/>
      <c r="I252" s="120"/>
      <c r="J252" s="120"/>
      <c r="K252" s="120"/>
      <c r="L252" s="120"/>
      <c r="M252" s="120"/>
      <c r="N252" s="120"/>
      <c r="O252" s="120"/>
      <c r="P252" s="120"/>
      <c r="Q252" s="120"/>
      <c r="R252" s="120"/>
    </row>
    <row r="253" spans="1:18" x14ac:dyDescent="0.25">
      <c r="A253" s="120"/>
      <c r="B253" s="120"/>
      <c r="C253" s="120"/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</row>
    <row r="254" spans="1:18" x14ac:dyDescent="0.25">
      <c r="A254" s="120"/>
      <c r="B254" s="120"/>
      <c r="C254" s="120"/>
      <c r="D254" s="120"/>
      <c r="E254" s="120"/>
      <c r="F254" s="120"/>
      <c r="G254" s="120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</row>
    <row r="255" spans="1:18" x14ac:dyDescent="0.25">
      <c r="A255" s="120"/>
      <c r="B255" s="120"/>
      <c r="C255" s="120"/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</row>
    <row r="256" spans="1:18" x14ac:dyDescent="0.25">
      <c r="A256" s="120"/>
      <c r="B256" s="120"/>
      <c r="C256" s="120"/>
      <c r="D256" s="120"/>
      <c r="E256" s="120"/>
      <c r="F256" s="120"/>
      <c r="G256" s="120"/>
      <c r="H256" s="120"/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</row>
    <row r="257" spans="1:18" x14ac:dyDescent="0.25">
      <c r="A257" s="120"/>
      <c r="B257" s="120"/>
      <c r="C257" s="120"/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</row>
    <row r="258" spans="1:18" x14ac:dyDescent="0.25">
      <c r="A258" s="120"/>
      <c r="B258" s="120"/>
      <c r="C258" s="120"/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</row>
    <row r="259" spans="1:18" x14ac:dyDescent="0.25">
      <c r="A259" s="120"/>
      <c r="B259" s="120"/>
      <c r="C259" s="120"/>
      <c r="D259" s="120"/>
      <c r="E259" s="120"/>
      <c r="F259" s="120"/>
      <c r="G259" s="120"/>
      <c r="H259" s="120"/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</row>
    <row r="260" spans="1:18" x14ac:dyDescent="0.25">
      <c r="A260" s="120"/>
      <c r="B260" s="120"/>
      <c r="C260" s="120"/>
      <c r="D260" s="120"/>
      <c r="E260" s="120"/>
      <c r="F260" s="120"/>
      <c r="G260" s="120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</row>
    <row r="261" spans="1:18" x14ac:dyDescent="0.25">
      <c r="A261" s="120"/>
      <c r="B261" s="120"/>
      <c r="C261" s="120"/>
      <c r="D261" s="120"/>
      <c r="E261" s="120"/>
      <c r="F261" s="120"/>
      <c r="G261" s="120"/>
      <c r="H261" s="120"/>
      <c r="I261" s="120"/>
      <c r="J261" s="120"/>
      <c r="K261" s="120"/>
      <c r="L261" s="120"/>
      <c r="M261" s="120"/>
      <c r="N261" s="120"/>
      <c r="O261" s="120"/>
      <c r="P261" s="120"/>
      <c r="Q261" s="120"/>
      <c r="R261" s="120"/>
    </row>
    <row r="262" spans="1:18" x14ac:dyDescent="0.25">
      <c r="A262" s="120"/>
      <c r="B262" s="120"/>
      <c r="C262" s="120"/>
      <c r="D262" s="120"/>
      <c r="E262" s="120"/>
      <c r="F262" s="120"/>
      <c r="G262" s="120"/>
      <c r="H262" s="120"/>
      <c r="I262" s="120"/>
      <c r="J262" s="120"/>
      <c r="K262" s="120"/>
      <c r="L262" s="120"/>
      <c r="M262" s="120"/>
      <c r="N262" s="120"/>
      <c r="O262" s="120"/>
      <c r="P262" s="120"/>
      <c r="Q262" s="120"/>
      <c r="R262" s="120"/>
    </row>
    <row r="263" spans="1:18" x14ac:dyDescent="0.25">
      <c r="A263" s="120"/>
      <c r="B263" s="120"/>
      <c r="C263" s="120"/>
      <c r="D263" s="120"/>
      <c r="E263" s="120"/>
      <c r="F263" s="120"/>
      <c r="G263" s="120"/>
      <c r="H263" s="120"/>
      <c r="I263" s="120"/>
      <c r="J263" s="120"/>
      <c r="K263" s="120"/>
      <c r="L263" s="120"/>
      <c r="M263" s="120"/>
      <c r="N263" s="120"/>
      <c r="O263" s="120"/>
      <c r="P263" s="120"/>
      <c r="Q263" s="120"/>
      <c r="R263" s="120"/>
    </row>
    <row r="264" spans="1:18" x14ac:dyDescent="0.25">
      <c r="A264" s="120"/>
      <c r="B264" s="120"/>
      <c r="C264" s="120"/>
      <c r="D264" s="120"/>
      <c r="E264" s="120"/>
      <c r="F264" s="120"/>
      <c r="G264" s="120"/>
      <c r="H264" s="120"/>
      <c r="I264" s="120"/>
      <c r="J264" s="120"/>
      <c r="K264" s="120"/>
      <c r="L264" s="120"/>
      <c r="M264" s="120"/>
      <c r="N264" s="120"/>
      <c r="O264" s="120"/>
      <c r="P264" s="120"/>
      <c r="Q264" s="120"/>
      <c r="R264" s="120"/>
    </row>
    <row r="265" spans="1:18" x14ac:dyDescent="0.25">
      <c r="A265" s="120"/>
      <c r="B265" s="120"/>
      <c r="C265" s="120"/>
      <c r="D265" s="120"/>
      <c r="E265" s="120"/>
      <c r="F265" s="120"/>
      <c r="G265" s="120"/>
      <c r="H265" s="120"/>
      <c r="I265" s="120"/>
      <c r="J265" s="120"/>
      <c r="K265" s="120"/>
      <c r="L265" s="120"/>
      <c r="M265" s="120"/>
      <c r="N265" s="120"/>
      <c r="O265" s="120"/>
      <c r="P265" s="120"/>
      <c r="Q265" s="120"/>
      <c r="R265" s="120"/>
    </row>
    <row r="266" spans="1:18" x14ac:dyDescent="0.25">
      <c r="A266" s="120"/>
      <c r="B266" s="120"/>
      <c r="C266" s="120"/>
      <c r="D266" s="120"/>
      <c r="E266" s="120"/>
      <c r="F266" s="120"/>
      <c r="G266" s="120"/>
      <c r="H266" s="120"/>
      <c r="I266" s="120"/>
      <c r="J266" s="120"/>
      <c r="K266" s="120"/>
      <c r="L266" s="120"/>
      <c r="M266" s="120"/>
      <c r="N266" s="120"/>
      <c r="O266" s="120"/>
      <c r="P266" s="120"/>
      <c r="Q266" s="120"/>
      <c r="R266" s="120"/>
    </row>
    <row r="267" spans="1:18" x14ac:dyDescent="0.25">
      <c r="A267" s="120"/>
      <c r="B267" s="120"/>
      <c r="C267" s="120"/>
      <c r="D267" s="120"/>
      <c r="E267" s="120"/>
      <c r="F267" s="120"/>
      <c r="G267" s="120"/>
      <c r="H267" s="120"/>
      <c r="I267" s="120"/>
      <c r="J267" s="120"/>
      <c r="K267" s="120"/>
      <c r="L267" s="120"/>
      <c r="M267" s="120"/>
      <c r="N267" s="120"/>
      <c r="O267" s="120"/>
      <c r="P267" s="120"/>
      <c r="Q267" s="120"/>
      <c r="R267" s="120"/>
    </row>
    <row r="268" spans="1:18" x14ac:dyDescent="0.25">
      <c r="A268" s="120"/>
      <c r="B268" s="120"/>
      <c r="C268" s="120"/>
      <c r="D268" s="120"/>
      <c r="E268" s="120"/>
      <c r="F268" s="120"/>
      <c r="G268" s="120"/>
      <c r="H268" s="120"/>
      <c r="I268" s="120"/>
      <c r="J268" s="120"/>
      <c r="K268" s="120"/>
      <c r="L268" s="120"/>
      <c r="M268" s="120"/>
      <c r="N268" s="120"/>
      <c r="O268" s="120"/>
      <c r="P268" s="120"/>
      <c r="Q268" s="120"/>
      <c r="R268" s="120"/>
    </row>
    <row r="269" spans="1:18" x14ac:dyDescent="0.25">
      <c r="A269" s="120"/>
      <c r="B269" s="120"/>
      <c r="C269" s="120"/>
      <c r="D269" s="120"/>
      <c r="E269" s="120"/>
      <c r="F269" s="120"/>
      <c r="G269" s="120"/>
      <c r="H269" s="120"/>
      <c r="I269" s="120"/>
      <c r="J269" s="120"/>
      <c r="K269" s="120"/>
      <c r="L269" s="120"/>
      <c r="M269" s="120"/>
      <c r="N269" s="120"/>
      <c r="O269" s="120"/>
      <c r="P269" s="120"/>
      <c r="Q269" s="120"/>
      <c r="R269" s="120"/>
    </row>
    <row r="270" spans="1:18" x14ac:dyDescent="0.25">
      <c r="A270" s="120"/>
      <c r="B270" s="120"/>
      <c r="C270" s="120"/>
      <c r="D270" s="120"/>
      <c r="E270" s="120"/>
      <c r="F270" s="120"/>
      <c r="G270" s="120"/>
      <c r="H270" s="120"/>
      <c r="I270" s="120"/>
      <c r="J270" s="120"/>
      <c r="K270" s="120"/>
      <c r="L270" s="120"/>
      <c r="M270" s="120"/>
      <c r="N270" s="120"/>
      <c r="O270" s="120"/>
      <c r="P270" s="120"/>
      <c r="Q270" s="120"/>
      <c r="R270" s="120"/>
    </row>
    <row r="271" spans="1:18" x14ac:dyDescent="0.25">
      <c r="A271" s="120"/>
      <c r="B271" s="120"/>
      <c r="C271" s="120"/>
      <c r="D271" s="120"/>
      <c r="E271" s="120"/>
      <c r="F271" s="120"/>
      <c r="G271" s="120"/>
      <c r="H271" s="120"/>
      <c r="I271" s="120"/>
      <c r="J271" s="120"/>
      <c r="K271" s="120"/>
      <c r="L271" s="120"/>
      <c r="M271" s="120"/>
      <c r="N271" s="120"/>
      <c r="O271" s="120"/>
      <c r="P271" s="120"/>
      <c r="Q271" s="120"/>
      <c r="R271" s="120"/>
    </row>
    <row r="272" spans="1:18" x14ac:dyDescent="0.25">
      <c r="A272" s="120"/>
      <c r="B272" s="120"/>
      <c r="C272" s="120"/>
      <c r="D272" s="120"/>
      <c r="E272" s="120"/>
      <c r="F272" s="120"/>
      <c r="G272" s="120"/>
      <c r="H272" s="120"/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</row>
    <row r="273" spans="1:18" x14ac:dyDescent="0.25">
      <c r="A273" s="120"/>
      <c r="B273" s="120"/>
      <c r="C273" s="120"/>
      <c r="D273" s="120"/>
      <c r="E273" s="120"/>
      <c r="F273" s="120"/>
      <c r="G273" s="120"/>
      <c r="H273" s="120"/>
      <c r="I273" s="120"/>
      <c r="J273" s="120"/>
      <c r="K273" s="120"/>
      <c r="L273" s="120"/>
      <c r="M273" s="120"/>
      <c r="N273" s="120"/>
      <c r="O273" s="120"/>
      <c r="P273" s="120"/>
      <c r="Q273" s="120"/>
      <c r="R273" s="120"/>
    </row>
    <row r="274" spans="1:18" x14ac:dyDescent="0.25">
      <c r="A274" s="120"/>
      <c r="B274" s="120"/>
      <c r="C274" s="120"/>
      <c r="D274" s="120"/>
      <c r="E274" s="120"/>
      <c r="F274" s="120"/>
      <c r="G274" s="120"/>
      <c r="H274" s="120"/>
      <c r="I274" s="120"/>
      <c r="J274" s="120"/>
      <c r="K274" s="120"/>
      <c r="L274" s="120"/>
      <c r="M274" s="120"/>
      <c r="N274" s="120"/>
      <c r="O274" s="120"/>
      <c r="P274" s="120"/>
      <c r="Q274" s="120"/>
      <c r="R274" s="120"/>
    </row>
    <row r="275" spans="1:18" x14ac:dyDescent="0.25">
      <c r="A275" s="120"/>
      <c r="B275" s="120"/>
      <c r="C275" s="120"/>
      <c r="D275" s="120"/>
      <c r="E275" s="120"/>
      <c r="F275" s="120"/>
      <c r="G275" s="120"/>
      <c r="H275" s="120"/>
      <c r="I275" s="120"/>
      <c r="J275" s="120"/>
      <c r="K275" s="120"/>
      <c r="L275" s="120"/>
      <c r="M275" s="120"/>
      <c r="N275" s="120"/>
      <c r="O275" s="120"/>
      <c r="P275" s="120"/>
      <c r="Q275" s="120"/>
      <c r="R275" s="120"/>
    </row>
    <row r="276" spans="1:18" x14ac:dyDescent="0.25">
      <c r="A276" s="120"/>
      <c r="B276" s="120"/>
      <c r="C276" s="120"/>
      <c r="D276" s="120"/>
      <c r="E276" s="120"/>
      <c r="F276" s="120"/>
      <c r="G276" s="120"/>
      <c r="H276" s="120"/>
      <c r="I276" s="120"/>
      <c r="J276" s="120"/>
      <c r="K276" s="120"/>
      <c r="L276" s="120"/>
      <c r="M276" s="120"/>
      <c r="N276" s="120"/>
      <c r="O276" s="120"/>
      <c r="P276" s="120"/>
      <c r="Q276" s="120"/>
      <c r="R276" s="120"/>
    </row>
    <row r="277" spans="1:18" x14ac:dyDescent="0.25">
      <c r="A277" s="120"/>
      <c r="B277" s="120"/>
      <c r="C277" s="120"/>
      <c r="D277" s="120"/>
      <c r="E277" s="120"/>
      <c r="F277" s="120"/>
      <c r="G277" s="120"/>
      <c r="H277" s="120"/>
      <c r="I277" s="120"/>
      <c r="J277" s="120"/>
      <c r="K277" s="120"/>
      <c r="L277" s="120"/>
      <c r="M277" s="120"/>
      <c r="N277" s="120"/>
      <c r="O277" s="120"/>
      <c r="P277" s="120"/>
      <c r="Q277" s="120"/>
      <c r="R277" s="120"/>
    </row>
    <row r="278" spans="1:18" x14ac:dyDescent="0.25">
      <c r="A278" s="120"/>
      <c r="B278" s="120"/>
      <c r="C278" s="120"/>
      <c r="D278" s="120"/>
      <c r="E278" s="120"/>
      <c r="F278" s="120"/>
      <c r="G278" s="120"/>
      <c r="H278" s="120"/>
      <c r="I278" s="120"/>
      <c r="J278" s="120"/>
      <c r="K278" s="120"/>
      <c r="L278" s="120"/>
      <c r="M278" s="120"/>
      <c r="N278" s="120"/>
      <c r="O278" s="120"/>
      <c r="P278" s="120"/>
      <c r="Q278" s="120"/>
      <c r="R278" s="120"/>
    </row>
    <row r="279" spans="1:18" x14ac:dyDescent="0.25">
      <c r="A279" s="120"/>
      <c r="B279" s="120"/>
      <c r="C279" s="120"/>
      <c r="D279" s="120"/>
      <c r="E279" s="120"/>
      <c r="F279" s="120"/>
      <c r="G279" s="120"/>
      <c r="H279" s="120"/>
      <c r="I279" s="120"/>
      <c r="J279" s="120"/>
      <c r="K279" s="120"/>
      <c r="L279" s="120"/>
      <c r="M279" s="120"/>
      <c r="N279" s="120"/>
      <c r="O279" s="120"/>
      <c r="P279" s="120"/>
      <c r="Q279" s="120"/>
      <c r="R279" s="120"/>
    </row>
    <row r="280" spans="1:18" x14ac:dyDescent="0.25">
      <c r="A280" s="120"/>
      <c r="B280" s="120"/>
      <c r="C280" s="120"/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</row>
    <row r="281" spans="1:18" x14ac:dyDescent="0.25">
      <c r="A281" s="120"/>
      <c r="B281" s="120"/>
      <c r="C281" s="120"/>
      <c r="D281" s="120"/>
      <c r="E281" s="120"/>
      <c r="F281" s="120"/>
      <c r="G281" s="120"/>
      <c r="H281" s="120"/>
      <c r="I281" s="120"/>
      <c r="J281" s="120"/>
      <c r="K281" s="120"/>
      <c r="L281" s="120"/>
      <c r="M281" s="120"/>
      <c r="N281" s="120"/>
      <c r="O281" s="120"/>
      <c r="P281" s="120"/>
      <c r="Q281" s="120"/>
      <c r="R281" s="120"/>
    </row>
    <row r="282" spans="1:18" x14ac:dyDescent="0.25">
      <c r="A282" s="120"/>
      <c r="B282" s="120"/>
      <c r="C282" s="120"/>
      <c r="D282" s="120"/>
      <c r="E282" s="120"/>
      <c r="F282" s="120"/>
      <c r="G282" s="120"/>
      <c r="H282" s="120"/>
      <c r="I282" s="120"/>
      <c r="J282" s="120"/>
      <c r="K282" s="120"/>
      <c r="L282" s="120"/>
      <c r="M282" s="120"/>
      <c r="N282" s="120"/>
      <c r="O282" s="120"/>
      <c r="P282" s="120"/>
      <c r="Q282" s="120"/>
      <c r="R282" s="120"/>
    </row>
    <row r="283" spans="1:18" x14ac:dyDescent="0.25">
      <c r="A283" s="120"/>
      <c r="B283" s="120"/>
      <c r="C283" s="120"/>
      <c r="D283" s="120"/>
      <c r="E283" s="120"/>
      <c r="F283" s="120"/>
      <c r="G283" s="120"/>
      <c r="H283" s="120"/>
      <c r="I283" s="120"/>
      <c r="J283" s="120"/>
      <c r="K283" s="120"/>
      <c r="L283" s="120"/>
      <c r="M283" s="120"/>
      <c r="N283" s="120"/>
      <c r="O283" s="120"/>
      <c r="P283" s="120"/>
      <c r="Q283" s="120"/>
      <c r="R283" s="120"/>
    </row>
    <row r="284" spans="1:18" x14ac:dyDescent="0.25">
      <c r="A284" s="120"/>
      <c r="B284" s="120"/>
      <c r="C284" s="120"/>
      <c r="D284" s="120"/>
      <c r="E284" s="120"/>
      <c r="F284" s="120"/>
      <c r="G284" s="120"/>
      <c r="H284" s="120"/>
      <c r="I284" s="120"/>
      <c r="J284" s="120"/>
      <c r="K284" s="120"/>
      <c r="L284" s="120"/>
      <c r="M284" s="120"/>
      <c r="N284" s="120"/>
      <c r="O284" s="120"/>
      <c r="P284" s="120"/>
      <c r="Q284" s="120"/>
      <c r="R284" s="120"/>
    </row>
    <row r="285" spans="1:18" x14ac:dyDescent="0.25">
      <c r="A285" s="120"/>
      <c r="B285" s="120"/>
      <c r="C285" s="120"/>
      <c r="D285" s="120"/>
      <c r="E285" s="120"/>
      <c r="F285" s="120"/>
      <c r="G285" s="120"/>
      <c r="H285" s="120"/>
      <c r="I285" s="120"/>
      <c r="J285" s="120"/>
      <c r="K285" s="120"/>
      <c r="L285" s="120"/>
      <c r="M285" s="120"/>
      <c r="N285" s="120"/>
      <c r="O285" s="120"/>
      <c r="P285" s="120"/>
      <c r="Q285" s="120"/>
      <c r="R285" s="120"/>
    </row>
    <row r="286" spans="1:18" x14ac:dyDescent="0.25">
      <c r="A286" s="120"/>
      <c r="B286" s="120"/>
      <c r="C286" s="120"/>
      <c r="D286" s="120"/>
      <c r="E286" s="120"/>
      <c r="F286" s="120"/>
      <c r="G286" s="120"/>
      <c r="H286" s="120"/>
      <c r="I286" s="120"/>
      <c r="J286" s="120"/>
      <c r="K286" s="120"/>
      <c r="L286" s="120"/>
      <c r="M286" s="120"/>
      <c r="N286" s="120"/>
      <c r="O286" s="120"/>
      <c r="P286" s="120"/>
      <c r="Q286" s="120"/>
      <c r="R286" s="120"/>
    </row>
    <row r="287" spans="1:18" x14ac:dyDescent="0.25">
      <c r="A287" s="120"/>
      <c r="B287" s="120"/>
      <c r="C287" s="120"/>
      <c r="D287" s="120"/>
      <c r="E287" s="120"/>
      <c r="F287" s="120"/>
      <c r="G287" s="120"/>
      <c r="H287" s="120"/>
      <c r="I287" s="120"/>
      <c r="J287" s="120"/>
      <c r="K287" s="120"/>
      <c r="L287" s="120"/>
      <c r="M287" s="120"/>
      <c r="N287" s="120"/>
      <c r="O287" s="120"/>
      <c r="P287" s="120"/>
      <c r="Q287" s="120"/>
      <c r="R287" s="120"/>
    </row>
    <row r="288" spans="1:18" x14ac:dyDescent="0.25">
      <c r="A288" s="120"/>
      <c r="B288" s="120"/>
      <c r="C288" s="120"/>
      <c r="D288" s="120"/>
      <c r="E288" s="120"/>
      <c r="F288" s="120"/>
      <c r="G288" s="120"/>
      <c r="H288" s="120"/>
      <c r="I288" s="120"/>
      <c r="J288" s="120"/>
      <c r="K288" s="120"/>
      <c r="L288" s="120"/>
      <c r="M288" s="120"/>
      <c r="N288" s="120"/>
      <c r="O288" s="120"/>
      <c r="P288" s="120"/>
      <c r="Q288" s="120"/>
      <c r="R288" s="120"/>
    </row>
    <row r="289" spans="1:18" x14ac:dyDescent="0.25">
      <c r="A289" s="120"/>
      <c r="B289" s="120"/>
      <c r="C289" s="120"/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0"/>
    </row>
    <row r="290" spans="1:18" x14ac:dyDescent="0.25">
      <c r="A290" s="120"/>
      <c r="B290" s="120"/>
      <c r="C290" s="120"/>
      <c r="D290" s="120"/>
      <c r="E290" s="120"/>
      <c r="F290" s="120"/>
      <c r="G290" s="120"/>
      <c r="H290" s="120"/>
      <c r="I290" s="120"/>
      <c r="J290" s="120"/>
      <c r="K290" s="120"/>
      <c r="L290" s="120"/>
      <c r="M290" s="120"/>
      <c r="N290" s="120"/>
      <c r="O290" s="120"/>
      <c r="P290" s="120"/>
      <c r="Q290" s="120"/>
      <c r="R290" s="120"/>
    </row>
    <row r="291" spans="1:18" x14ac:dyDescent="0.25">
      <c r="A291" s="120"/>
      <c r="B291" s="120"/>
      <c r="C291" s="120"/>
      <c r="D291" s="120"/>
      <c r="E291" s="120"/>
      <c r="F291" s="120"/>
      <c r="G291" s="120"/>
      <c r="H291" s="120"/>
      <c r="I291" s="120"/>
      <c r="J291" s="120"/>
      <c r="K291" s="120"/>
      <c r="L291" s="120"/>
      <c r="M291" s="120"/>
      <c r="N291" s="120"/>
      <c r="O291" s="120"/>
      <c r="P291" s="120"/>
      <c r="Q291" s="120"/>
      <c r="R291" s="120"/>
    </row>
    <row r="292" spans="1:18" x14ac:dyDescent="0.25">
      <c r="A292" s="120"/>
      <c r="B292" s="120"/>
      <c r="C292" s="120"/>
      <c r="D292" s="120"/>
      <c r="E292" s="120"/>
      <c r="F292" s="120"/>
      <c r="G292" s="120"/>
      <c r="H292" s="120"/>
      <c r="I292" s="120"/>
      <c r="J292" s="120"/>
      <c r="K292" s="120"/>
      <c r="L292" s="120"/>
      <c r="M292" s="120"/>
      <c r="N292" s="120"/>
      <c r="O292" s="120"/>
      <c r="P292" s="120"/>
      <c r="Q292" s="120"/>
      <c r="R292" s="120"/>
    </row>
    <row r="293" spans="1:18" x14ac:dyDescent="0.25">
      <c r="A293" s="120"/>
      <c r="B293" s="120"/>
      <c r="C293" s="120"/>
      <c r="D293" s="120"/>
      <c r="E293" s="120"/>
      <c r="F293" s="120"/>
      <c r="G293" s="120"/>
      <c r="H293" s="120"/>
      <c r="I293" s="120"/>
      <c r="J293" s="120"/>
      <c r="K293" s="120"/>
      <c r="L293" s="120"/>
      <c r="M293" s="120"/>
      <c r="N293" s="120"/>
      <c r="O293" s="120"/>
      <c r="P293" s="120"/>
      <c r="Q293" s="120"/>
      <c r="R293" s="120"/>
    </row>
    <row r="294" spans="1:18" x14ac:dyDescent="0.25">
      <c r="A294" s="120"/>
      <c r="B294" s="120"/>
      <c r="C294" s="120"/>
      <c r="D294" s="120"/>
      <c r="E294" s="120"/>
      <c r="F294" s="120"/>
      <c r="G294" s="120"/>
      <c r="H294" s="120"/>
      <c r="I294" s="120"/>
      <c r="J294" s="120"/>
      <c r="K294" s="120"/>
      <c r="L294" s="120"/>
      <c r="M294" s="120"/>
      <c r="N294" s="120"/>
      <c r="O294" s="120"/>
      <c r="P294" s="120"/>
      <c r="Q294" s="120"/>
      <c r="R294" s="120"/>
    </row>
    <row r="295" spans="1:18" x14ac:dyDescent="0.25">
      <c r="A295" s="120"/>
      <c r="B295" s="120"/>
      <c r="C295" s="120"/>
      <c r="D295" s="120"/>
      <c r="E295" s="120"/>
      <c r="F295" s="120"/>
      <c r="G295" s="120"/>
      <c r="H295" s="120"/>
      <c r="I295" s="120"/>
      <c r="J295" s="120"/>
      <c r="K295" s="120"/>
      <c r="L295" s="120"/>
      <c r="M295" s="120"/>
      <c r="N295" s="120"/>
      <c r="O295" s="120"/>
      <c r="P295" s="120"/>
      <c r="Q295" s="120"/>
      <c r="R295" s="120"/>
    </row>
    <row r="296" spans="1:18" x14ac:dyDescent="0.25">
      <c r="A296" s="120"/>
      <c r="B296" s="120"/>
      <c r="C296" s="120"/>
      <c r="D296" s="120"/>
      <c r="E296" s="120"/>
      <c r="F296" s="120"/>
      <c r="G296" s="120"/>
      <c r="H296" s="120"/>
      <c r="I296" s="120"/>
      <c r="J296" s="120"/>
      <c r="K296" s="120"/>
      <c r="L296" s="120"/>
      <c r="M296" s="120"/>
      <c r="N296" s="120"/>
      <c r="O296" s="120"/>
      <c r="P296" s="120"/>
      <c r="Q296" s="120"/>
      <c r="R296" s="120"/>
    </row>
    <row r="297" spans="1:18" x14ac:dyDescent="0.25">
      <c r="A297" s="120"/>
      <c r="B297" s="120"/>
      <c r="C297" s="120"/>
      <c r="D297" s="120"/>
      <c r="E297" s="120"/>
      <c r="F297" s="120"/>
      <c r="G297" s="120"/>
      <c r="H297" s="120"/>
      <c r="I297" s="120"/>
      <c r="J297" s="120"/>
      <c r="K297" s="120"/>
      <c r="L297" s="120"/>
      <c r="M297" s="120"/>
      <c r="N297" s="120"/>
      <c r="O297" s="120"/>
      <c r="P297" s="120"/>
      <c r="Q297" s="120"/>
      <c r="R297" s="120"/>
    </row>
    <row r="298" spans="1:18" x14ac:dyDescent="0.25">
      <c r="A298" s="120"/>
      <c r="B298" s="120"/>
      <c r="C298" s="120"/>
      <c r="D298" s="120"/>
      <c r="E298" s="120"/>
      <c r="F298" s="120"/>
      <c r="G298" s="120"/>
      <c r="H298" s="120"/>
      <c r="I298" s="120"/>
      <c r="J298" s="120"/>
      <c r="K298" s="120"/>
      <c r="L298" s="120"/>
      <c r="M298" s="120"/>
      <c r="N298" s="120"/>
      <c r="O298" s="120"/>
      <c r="P298" s="120"/>
      <c r="Q298" s="120"/>
      <c r="R298" s="120"/>
    </row>
    <row r="299" spans="1:18" x14ac:dyDescent="0.25">
      <c r="A299" s="120"/>
      <c r="B299" s="120"/>
      <c r="C299" s="120"/>
      <c r="D299" s="120"/>
      <c r="E299" s="120"/>
      <c r="F299" s="120"/>
      <c r="G299" s="120"/>
      <c r="H299" s="120"/>
      <c r="I299" s="120"/>
      <c r="J299" s="120"/>
      <c r="K299" s="120"/>
      <c r="L299" s="120"/>
      <c r="M299" s="120"/>
      <c r="N299" s="120"/>
      <c r="O299" s="120"/>
      <c r="P299" s="120"/>
      <c r="Q299" s="120"/>
      <c r="R299" s="120"/>
    </row>
    <row r="300" spans="1:18" x14ac:dyDescent="0.25">
      <c r="A300" s="120"/>
      <c r="B300" s="120"/>
      <c r="C300" s="120"/>
      <c r="D300" s="120"/>
      <c r="E300" s="120"/>
      <c r="F300" s="120"/>
      <c r="G300" s="120"/>
      <c r="H300" s="120"/>
      <c r="I300" s="120"/>
      <c r="J300" s="120"/>
      <c r="K300" s="120"/>
      <c r="L300" s="120"/>
      <c r="M300" s="120"/>
      <c r="N300" s="120"/>
      <c r="O300" s="120"/>
      <c r="P300" s="120"/>
      <c r="Q300" s="120"/>
      <c r="R300" s="120"/>
    </row>
    <row r="301" spans="1:18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</row>
    <row r="302" spans="1:18" x14ac:dyDescent="0.25">
      <c r="A302" s="120"/>
      <c r="B302" s="120"/>
      <c r="C302" s="120"/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</row>
    <row r="303" spans="1:18" x14ac:dyDescent="0.25">
      <c r="A303" s="120"/>
      <c r="B303" s="120"/>
      <c r="C303" s="120"/>
      <c r="D303" s="120"/>
      <c r="E303" s="120"/>
      <c r="F303" s="120"/>
      <c r="G303" s="120"/>
      <c r="H303" s="120"/>
      <c r="I303" s="120"/>
      <c r="J303" s="120"/>
      <c r="K303" s="120"/>
      <c r="L303" s="120"/>
      <c r="M303" s="120"/>
      <c r="N303" s="120"/>
      <c r="O303" s="120"/>
      <c r="P303" s="120"/>
      <c r="Q303" s="120"/>
      <c r="R303" s="120"/>
    </row>
    <row r="304" spans="1:18" x14ac:dyDescent="0.25">
      <c r="A304" s="120"/>
      <c r="B304" s="120"/>
      <c r="C304" s="120"/>
      <c r="D304" s="120"/>
      <c r="E304" s="120"/>
      <c r="F304" s="120"/>
      <c r="G304" s="120"/>
      <c r="H304" s="120"/>
      <c r="I304" s="120"/>
      <c r="J304" s="120"/>
      <c r="K304" s="120"/>
      <c r="L304" s="120"/>
      <c r="M304" s="120"/>
      <c r="N304" s="120"/>
      <c r="O304" s="120"/>
      <c r="P304" s="120"/>
      <c r="Q304" s="120"/>
      <c r="R304" s="120"/>
    </row>
    <row r="305" spans="1:18" x14ac:dyDescent="0.25">
      <c r="A305" s="120"/>
      <c r="B305" s="120"/>
      <c r="C305" s="120"/>
      <c r="D305" s="120"/>
      <c r="E305" s="120"/>
      <c r="F305" s="120"/>
      <c r="G305" s="120"/>
      <c r="H305" s="120"/>
      <c r="I305" s="120"/>
      <c r="J305" s="120"/>
      <c r="K305" s="120"/>
      <c r="L305" s="120"/>
      <c r="M305" s="120"/>
      <c r="N305" s="120"/>
      <c r="O305" s="120"/>
      <c r="P305" s="120"/>
      <c r="Q305" s="120"/>
      <c r="R305" s="120"/>
    </row>
    <row r="306" spans="1:18" x14ac:dyDescent="0.25">
      <c r="A306" s="120"/>
      <c r="B306" s="120"/>
      <c r="C306" s="120"/>
      <c r="D306" s="120"/>
      <c r="E306" s="120"/>
      <c r="F306" s="120"/>
      <c r="G306" s="120"/>
      <c r="H306" s="120"/>
      <c r="I306" s="120"/>
      <c r="J306" s="120"/>
      <c r="K306" s="120"/>
      <c r="L306" s="120"/>
      <c r="M306" s="120"/>
      <c r="N306" s="120"/>
      <c r="O306" s="120"/>
      <c r="P306" s="120"/>
      <c r="Q306" s="120"/>
      <c r="R306" s="120"/>
    </row>
    <row r="307" spans="1:18" x14ac:dyDescent="0.25">
      <c r="A307" s="120"/>
      <c r="B307" s="120"/>
      <c r="C307" s="120"/>
      <c r="D307" s="120"/>
      <c r="E307" s="120"/>
      <c r="F307" s="120"/>
      <c r="G307" s="120"/>
      <c r="H307" s="120"/>
      <c r="I307" s="120"/>
      <c r="J307" s="120"/>
      <c r="K307" s="120"/>
      <c r="L307" s="120"/>
      <c r="M307" s="120"/>
      <c r="N307" s="120"/>
      <c r="O307" s="120"/>
      <c r="P307" s="120"/>
      <c r="Q307" s="120"/>
      <c r="R307" s="120"/>
    </row>
    <row r="308" spans="1:18" x14ac:dyDescent="0.25">
      <c r="A308" s="120"/>
      <c r="B308" s="120"/>
      <c r="C308" s="120"/>
      <c r="D308" s="120"/>
      <c r="E308" s="120"/>
      <c r="F308" s="120"/>
      <c r="G308" s="120"/>
      <c r="H308" s="120"/>
      <c r="I308" s="120"/>
      <c r="J308" s="120"/>
      <c r="K308" s="120"/>
      <c r="L308" s="120"/>
      <c r="M308" s="120"/>
      <c r="N308" s="120"/>
      <c r="O308" s="120"/>
      <c r="P308" s="120"/>
      <c r="Q308" s="120"/>
      <c r="R308" s="120"/>
    </row>
    <row r="309" spans="1:18" x14ac:dyDescent="0.25">
      <c r="A309" s="120"/>
      <c r="B309" s="120"/>
      <c r="C309" s="120"/>
      <c r="D309" s="120"/>
      <c r="E309" s="120"/>
      <c r="F309" s="120"/>
      <c r="G309" s="120"/>
      <c r="H309" s="120"/>
      <c r="I309" s="120"/>
      <c r="J309" s="120"/>
      <c r="K309" s="120"/>
      <c r="L309" s="120"/>
      <c r="M309" s="120"/>
      <c r="N309" s="120"/>
      <c r="O309" s="120"/>
      <c r="P309" s="120"/>
      <c r="Q309" s="120"/>
      <c r="R309" s="120"/>
    </row>
    <row r="310" spans="1:18" x14ac:dyDescent="0.25">
      <c r="A310" s="120"/>
      <c r="B310" s="120"/>
      <c r="C310" s="120"/>
      <c r="D310" s="120"/>
      <c r="E310" s="120"/>
      <c r="F310" s="120"/>
      <c r="G310" s="120"/>
      <c r="H310" s="120"/>
      <c r="I310" s="120"/>
      <c r="J310" s="120"/>
      <c r="K310" s="120"/>
      <c r="L310" s="120"/>
      <c r="M310" s="120"/>
      <c r="N310" s="120"/>
      <c r="O310" s="120"/>
      <c r="P310" s="120"/>
      <c r="Q310" s="120"/>
      <c r="R310" s="120"/>
    </row>
    <row r="311" spans="1:18" x14ac:dyDescent="0.25">
      <c r="A311" s="120"/>
      <c r="B311" s="120"/>
      <c r="C311" s="120"/>
      <c r="D311" s="120"/>
      <c r="E311" s="120"/>
      <c r="F311" s="120"/>
      <c r="G311" s="120"/>
      <c r="H311" s="120"/>
      <c r="I311" s="120"/>
      <c r="J311" s="120"/>
      <c r="K311" s="120"/>
      <c r="L311" s="120"/>
      <c r="M311" s="120"/>
      <c r="N311" s="120"/>
      <c r="O311" s="120"/>
      <c r="P311" s="120"/>
      <c r="Q311" s="120"/>
      <c r="R311" s="120"/>
    </row>
    <row r="312" spans="1:18" x14ac:dyDescent="0.25">
      <c r="A312" s="120"/>
      <c r="B312" s="120"/>
      <c r="C312" s="120"/>
      <c r="D312" s="120"/>
      <c r="E312" s="120"/>
      <c r="F312" s="120"/>
      <c r="G312" s="120"/>
      <c r="H312" s="120"/>
      <c r="I312" s="120"/>
      <c r="J312" s="120"/>
      <c r="K312" s="120"/>
      <c r="L312" s="120"/>
      <c r="M312" s="120"/>
      <c r="N312" s="120"/>
      <c r="O312" s="120"/>
      <c r="P312" s="120"/>
      <c r="Q312" s="120"/>
      <c r="R312" s="120"/>
    </row>
    <row r="313" spans="1:18" x14ac:dyDescent="0.25">
      <c r="A313" s="120"/>
      <c r="B313" s="120"/>
      <c r="C313" s="120"/>
      <c r="D313" s="120"/>
      <c r="E313" s="120"/>
      <c r="F313" s="120"/>
      <c r="G313" s="120"/>
      <c r="H313" s="120"/>
      <c r="I313" s="120"/>
      <c r="J313" s="120"/>
      <c r="K313" s="120"/>
      <c r="L313" s="120"/>
      <c r="M313" s="120"/>
      <c r="N313" s="120"/>
      <c r="O313" s="120"/>
      <c r="P313" s="120"/>
      <c r="Q313" s="120"/>
      <c r="R313" s="120"/>
    </row>
    <row r="314" spans="1:18" x14ac:dyDescent="0.25">
      <c r="A314" s="120"/>
      <c r="B314" s="120"/>
      <c r="C314" s="120"/>
      <c r="D314" s="120"/>
      <c r="E314" s="120"/>
      <c r="F314" s="120"/>
      <c r="G314" s="120"/>
      <c r="H314" s="120"/>
      <c r="I314" s="120"/>
      <c r="J314" s="120"/>
      <c r="K314" s="120"/>
      <c r="L314" s="120"/>
      <c r="M314" s="120"/>
      <c r="N314" s="120"/>
      <c r="O314" s="120"/>
      <c r="P314" s="120"/>
      <c r="Q314" s="120"/>
      <c r="R314" s="120"/>
    </row>
    <row r="315" spans="1:18" x14ac:dyDescent="0.25">
      <c r="A315" s="120"/>
      <c r="B315" s="120"/>
      <c r="C315" s="120"/>
      <c r="D315" s="120"/>
      <c r="E315" s="120"/>
      <c r="F315" s="120"/>
      <c r="G315" s="120"/>
      <c r="H315" s="120"/>
      <c r="I315" s="120"/>
      <c r="J315" s="120"/>
      <c r="K315" s="120"/>
      <c r="L315" s="120"/>
      <c r="M315" s="120"/>
      <c r="N315" s="120"/>
      <c r="O315" s="120"/>
      <c r="P315" s="120"/>
      <c r="Q315" s="120"/>
      <c r="R315" s="120"/>
    </row>
    <row r="316" spans="1:18" x14ac:dyDescent="0.25">
      <c r="A316" s="120"/>
      <c r="B316" s="120"/>
      <c r="C316" s="120"/>
      <c r="D316" s="120"/>
      <c r="E316" s="120"/>
      <c r="F316" s="120"/>
      <c r="G316" s="120"/>
      <c r="H316" s="120"/>
      <c r="I316" s="120"/>
      <c r="J316" s="120"/>
      <c r="K316" s="120"/>
      <c r="L316" s="120"/>
      <c r="M316" s="120"/>
      <c r="N316" s="120"/>
      <c r="O316" s="120"/>
      <c r="P316" s="120"/>
      <c r="Q316" s="120"/>
      <c r="R316" s="120"/>
    </row>
    <row r="317" spans="1:18" x14ac:dyDescent="0.25">
      <c r="A317" s="120"/>
      <c r="B317" s="120"/>
      <c r="C317" s="120"/>
      <c r="D317" s="120"/>
      <c r="E317" s="120"/>
      <c r="F317" s="120"/>
      <c r="G317" s="120"/>
      <c r="H317" s="120"/>
      <c r="I317" s="120"/>
      <c r="J317" s="120"/>
      <c r="K317" s="120"/>
      <c r="L317" s="120"/>
      <c r="M317" s="120"/>
      <c r="N317" s="120"/>
      <c r="O317" s="120"/>
      <c r="P317" s="120"/>
      <c r="Q317" s="120"/>
      <c r="R317" s="120"/>
    </row>
    <row r="318" spans="1:18" x14ac:dyDescent="0.25">
      <c r="A318" s="120"/>
      <c r="B318" s="120"/>
      <c r="C318" s="120"/>
      <c r="D318" s="120"/>
      <c r="E318" s="120"/>
      <c r="F318" s="120"/>
      <c r="G318" s="120"/>
      <c r="H318" s="120"/>
      <c r="I318" s="120"/>
      <c r="J318" s="120"/>
      <c r="K318" s="120"/>
      <c r="L318" s="120"/>
      <c r="M318" s="120"/>
      <c r="N318" s="120"/>
      <c r="O318" s="120"/>
      <c r="P318" s="120"/>
      <c r="Q318" s="120"/>
      <c r="R318" s="120"/>
    </row>
    <row r="319" spans="1:18" x14ac:dyDescent="0.25">
      <c r="A319" s="120"/>
      <c r="B319" s="120"/>
      <c r="C319" s="120"/>
      <c r="D319" s="120"/>
      <c r="E319" s="120"/>
      <c r="F319" s="120"/>
      <c r="G319" s="120"/>
      <c r="H319" s="120"/>
      <c r="I319" s="120"/>
      <c r="J319" s="120"/>
      <c r="K319" s="120"/>
      <c r="L319" s="120"/>
      <c r="M319" s="120"/>
      <c r="N319" s="120"/>
      <c r="O319" s="120"/>
      <c r="P319" s="120"/>
      <c r="Q319" s="120"/>
      <c r="R319" s="120"/>
    </row>
    <row r="320" spans="1:18" x14ac:dyDescent="0.25">
      <c r="A320" s="120"/>
      <c r="B320" s="120"/>
      <c r="C320" s="120"/>
      <c r="D320" s="120"/>
      <c r="E320" s="120"/>
      <c r="F320" s="120"/>
      <c r="G320" s="120"/>
      <c r="H320" s="120"/>
      <c r="I320" s="120"/>
      <c r="J320" s="120"/>
      <c r="K320" s="120"/>
      <c r="L320" s="120"/>
      <c r="M320" s="120"/>
      <c r="N320" s="120"/>
      <c r="O320" s="120"/>
      <c r="P320" s="120"/>
      <c r="Q320" s="120"/>
      <c r="R320" s="120"/>
    </row>
    <row r="321" spans="1:18" x14ac:dyDescent="0.25">
      <c r="A321" s="120"/>
      <c r="B321" s="120"/>
      <c r="C321" s="120"/>
      <c r="D321" s="120"/>
      <c r="E321" s="120"/>
      <c r="F321" s="120"/>
      <c r="G321" s="120"/>
      <c r="H321" s="120"/>
      <c r="I321" s="120"/>
      <c r="J321" s="120"/>
      <c r="K321" s="120"/>
      <c r="L321" s="120"/>
      <c r="M321" s="120"/>
      <c r="N321" s="120"/>
      <c r="O321" s="120"/>
      <c r="P321" s="120"/>
      <c r="Q321" s="120"/>
      <c r="R321" s="120"/>
    </row>
    <row r="322" spans="1:18" x14ac:dyDescent="0.25">
      <c r="A322" s="120"/>
      <c r="B322" s="120"/>
      <c r="C322" s="120"/>
      <c r="D322" s="120"/>
      <c r="E322" s="120"/>
      <c r="F322" s="120"/>
      <c r="G322" s="120"/>
      <c r="H322" s="120"/>
      <c r="I322" s="120"/>
      <c r="J322" s="120"/>
      <c r="K322" s="120"/>
      <c r="L322" s="120"/>
      <c r="M322" s="120"/>
      <c r="N322" s="120"/>
      <c r="O322" s="120"/>
      <c r="P322" s="120"/>
      <c r="Q322" s="120"/>
      <c r="R322" s="120"/>
    </row>
    <row r="323" spans="1:18" x14ac:dyDescent="0.25">
      <c r="A323" s="120"/>
      <c r="B323" s="120"/>
      <c r="C323" s="120"/>
      <c r="D323" s="120"/>
      <c r="E323" s="120"/>
      <c r="F323" s="120"/>
      <c r="G323" s="120"/>
      <c r="H323" s="120"/>
      <c r="I323" s="120"/>
      <c r="J323" s="120"/>
      <c r="K323" s="120"/>
      <c r="L323" s="120"/>
      <c r="M323" s="120"/>
      <c r="N323" s="120"/>
      <c r="O323" s="120"/>
      <c r="P323" s="120"/>
      <c r="Q323" s="120"/>
      <c r="R323" s="120"/>
    </row>
    <row r="324" spans="1:18" x14ac:dyDescent="0.25">
      <c r="A324" s="120"/>
      <c r="B324" s="120"/>
      <c r="C324" s="120"/>
      <c r="D324" s="120"/>
      <c r="E324" s="120"/>
      <c r="F324" s="120"/>
      <c r="G324" s="120"/>
      <c r="H324" s="120"/>
      <c r="I324" s="120"/>
      <c r="J324" s="120"/>
      <c r="K324" s="120"/>
      <c r="L324" s="120"/>
      <c r="M324" s="120"/>
      <c r="N324" s="120"/>
      <c r="O324" s="120"/>
      <c r="P324" s="120"/>
      <c r="Q324" s="120"/>
      <c r="R324" s="120"/>
    </row>
    <row r="325" spans="1:18" x14ac:dyDescent="0.25">
      <c r="A325" s="120"/>
      <c r="B325" s="120"/>
      <c r="C325" s="120"/>
      <c r="D325" s="120"/>
      <c r="E325" s="120"/>
      <c r="F325" s="120"/>
      <c r="G325" s="120"/>
      <c r="H325" s="120"/>
      <c r="I325" s="120"/>
      <c r="J325" s="120"/>
      <c r="K325" s="120"/>
      <c r="L325" s="120"/>
      <c r="M325" s="120"/>
      <c r="N325" s="120"/>
      <c r="O325" s="120"/>
      <c r="P325" s="120"/>
      <c r="Q325" s="120"/>
      <c r="R325" s="120"/>
    </row>
    <row r="326" spans="1:18" x14ac:dyDescent="0.25">
      <c r="A326" s="120"/>
      <c r="B326" s="120"/>
      <c r="C326" s="120"/>
      <c r="D326" s="120"/>
      <c r="E326" s="120"/>
      <c r="F326" s="120"/>
      <c r="G326" s="120"/>
      <c r="H326" s="120"/>
      <c r="I326" s="120"/>
      <c r="J326" s="120"/>
      <c r="K326" s="120"/>
      <c r="L326" s="120"/>
      <c r="M326" s="120"/>
      <c r="N326" s="120"/>
      <c r="O326" s="120"/>
      <c r="P326" s="120"/>
      <c r="Q326" s="120"/>
      <c r="R326" s="120"/>
    </row>
    <row r="327" spans="1:18" x14ac:dyDescent="0.25">
      <c r="A327" s="120"/>
      <c r="B327" s="120"/>
      <c r="C327" s="120"/>
      <c r="D327" s="120"/>
      <c r="E327" s="120"/>
      <c r="F327" s="120"/>
      <c r="G327" s="120"/>
      <c r="H327" s="120"/>
      <c r="I327" s="120"/>
      <c r="J327" s="120"/>
      <c r="K327" s="120"/>
      <c r="L327" s="120"/>
      <c r="M327" s="120"/>
      <c r="N327" s="120"/>
      <c r="O327" s="120"/>
      <c r="P327" s="120"/>
      <c r="Q327" s="120"/>
      <c r="R327" s="120"/>
    </row>
    <row r="328" spans="1:18" x14ac:dyDescent="0.25">
      <c r="A328" s="120"/>
      <c r="B328" s="120"/>
      <c r="C328" s="120"/>
      <c r="D328" s="120"/>
      <c r="E328" s="120"/>
      <c r="F328" s="120"/>
      <c r="G328" s="120"/>
      <c r="H328" s="120"/>
      <c r="I328" s="120"/>
      <c r="J328" s="120"/>
      <c r="K328" s="120"/>
      <c r="L328" s="120"/>
      <c r="M328" s="120"/>
      <c r="N328" s="120"/>
      <c r="O328" s="120"/>
      <c r="P328" s="120"/>
      <c r="Q328" s="120"/>
      <c r="R328" s="120"/>
    </row>
    <row r="329" spans="1:18" x14ac:dyDescent="0.25">
      <c r="A329" s="120"/>
      <c r="B329" s="120"/>
      <c r="C329" s="120"/>
      <c r="D329" s="120"/>
      <c r="E329" s="120"/>
      <c r="F329" s="120"/>
      <c r="G329" s="120"/>
      <c r="H329" s="120"/>
      <c r="I329" s="120"/>
      <c r="J329" s="120"/>
      <c r="K329" s="120"/>
      <c r="L329" s="120"/>
      <c r="M329" s="120"/>
      <c r="N329" s="120"/>
      <c r="O329" s="120"/>
      <c r="P329" s="120"/>
      <c r="Q329" s="120"/>
      <c r="R329" s="120"/>
    </row>
    <row r="330" spans="1:18" x14ac:dyDescent="0.25">
      <c r="A330" s="120"/>
      <c r="B330" s="120"/>
      <c r="C330" s="120"/>
      <c r="D330" s="120"/>
      <c r="E330" s="120"/>
      <c r="F330" s="120"/>
      <c r="G330" s="120"/>
      <c r="H330" s="120"/>
      <c r="I330" s="120"/>
      <c r="J330" s="120"/>
      <c r="K330" s="120"/>
      <c r="L330" s="120"/>
      <c r="M330" s="120"/>
      <c r="N330" s="120"/>
      <c r="O330" s="120"/>
      <c r="P330" s="120"/>
      <c r="Q330" s="120"/>
      <c r="R330" s="120"/>
    </row>
    <row r="331" spans="1:18" x14ac:dyDescent="0.25">
      <c r="A331" s="120"/>
      <c r="B331" s="120"/>
      <c r="C331" s="120"/>
      <c r="D331" s="120"/>
      <c r="E331" s="120"/>
      <c r="F331" s="120"/>
      <c r="G331" s="120"/>
      <c r="H331" s="120"/>
      <c r="I331" s="120"/>
      <c r="J331" s="120"/>
      <c r="K331" s="120"/>
      <c r="L331" s="120"/>
      <c r="M331" s="120"/>
      <c r="N331" s="120"/>
      <c r="O331" s="120"/>
      <c r="P331" s="120"/>
      <c r="Q331" s="120"/>
      <c r="R331" s="120"/>
    </row>
    <row r="332" spans="1:18" x14ac:dyDescent="0.25">
      <c r="A332" s="120"/>
      <c r="B332" s="120"/>
      <c r="C332" s="120"/>
      <c r="D332" s="120"/>
      <c r="E332" s="120"/>
      <c r="F332" s="120"/>
      <c r="G332" s="120"/>
      <c r="H332" s="120"/>
      <c r="I332" s="120"/>
      <c r="J332" s="120"/>
      <c r="K332" s="120"/>
      <c r="L332" s="120"/>
      <c r="M332" s="120"/>
      <c r="N332" s="120"/>
      <c r="O332" s="120"/>
      <c r="P332" s="120"/>
      <c r="Q332" s="120"/>
      <c r="R332" s="120"/>
    </row>
    <row r="333" spans="1:18" x14ac:dyDescent="0.25">
      <c r="A333" s="120"/>
      <c r="B333" s="120"/>
      <c r="C333" s="120"/>
      <c r="D333" s="120"/>
      <c r="E333" s="120"/>
      <c r="F333" s="120"/>
      <c r="G333" s="120"/>
      <c r="H333" s="120"/>
      <c r="I333" s="120"/>
      <c r="J333" s="120"/>
      <c r="K333" s="120"/>
      <c r="L333" s="120"/>
      <c r="M333" s="120"/>
      <c r="N333" s="120"/>
      <c r="O333" s="120"/>
      <c r="P333" s="120"/>
      <c r="Q333" s="120"/>
      <c r="R333" s="120"/>
    </row>
    <row r="334" spans="1:18" x14ac:dyDescent="0.25">
      <c r="A334" s="120"/>
      <c r="B334" s="120"/>
      <c r="C334" s="120"/>
      <c r="D334" s="120"/>
      <c r="E334" s="120"/>
      <c r="F334" s="120"/>
      <c r="G334" s="120"/>
      <c r="H334" s="120"/>
      <c r="I334" s="120"/>
      <c r="J334" s="120"/>
      <c r="K334" s="120"/>
      <c r="L334" s="120"/>
      <c r="M334" s="120"/>
      <c r="N334" s="120"/>
      <c r="O334" s="120"/>
      <c r="P334" s="120"/>
      <c r="Q334" s="120"/>
      <c r="R334" s="120"/>
    </row>
    <row r="335" spans="1:18" x14ac:dyDescent="0.25">
      <c r="A335" s="120"/>
      <c r="B335" s="120"/>
      <c r="C335" s="120"/>
      <c r="D335" s="120"/>
      <c r="E335" s="120"/>
      <c r="F335" s="120"/>
      <c r="G335" s="120"/>
      <c r="H335" s="120"/>
      <c r="I335" s="120"/>
      <c r="J335" s="120"/>
      <c r="K335" s="120"/>
      <c r="L335" s="120"/>
      <c r="M335" s="120"/>
      <c r="N335" s="120"/>
      <c r="O335" s="120"/>
      <c r="P335" s="120"/>
      <c r="Q335" s="120"/>
      <c r="R335" s="120"/>
    </row>
    <row r="336" spans="1:18" x14ac:dyDescent="0.25">
      <c r="A336" s="120"/>
      <c r="B336" s="120"/>
      <c r="C336" s="120"/>
      <c r="D336" s="120"/>
      <c r="E336" s="120"/>
      <c r="F336" s="120"/>
      <c r="G336" s="120"/>
      <c r="H336" s="120"/>
      <c r="I336" s="120"/>
      <c r="J336" s="120"/>
      <c r="K336" s="120"/>
      <c r="L336" s="120"/>
      <c r="M336" s="120"/>
      <c r="N336" s="120"/>
      <c r="O336" s="120"/>
      <c r="P336" s="120"/>
      <c r="Q336" s="120"/>
      <c r="R336" s="120"/>
    </row>
    <row r="337" spans="1:18" x14ac:dyDescent="0.25">
      <c r="A337" s="120"/>
      <c r="B337" s="120"/>
      <c r="C337" s="120"/>
      <c r="D337" s="120"/>
      <c r="E337" s="120"/>
      <c r="F337" s="120"/>
      <c r="G337" s="120"/>
      <c r="H337" s="120"/>
      <c r="I337" s="120"/>
      <c r="J337" s="120"/>
      <c r="K337" s="120"/>
      <c r="L337" s="120"/>
      <c r="M337" s="120"/>
      <c r="N337" s="120"/>
      <c r="O337" s="120"/>
      <c r="P337" s="120"/>
      <c r="Q337" s="120"/>
      <c r="R337" s="120"/>
    </row>
    <row r="338" spans="1:18" x14ac:dyDescent="0.25">
      <c r="A338" s="120"/>
      <c r="B338" s="120"/>
      <c r="C338" s="120"/>
      <c r="D338" s="120"/>
      <c r="E338" s="120"/>
      <c r="F338" s="120"/>
      <c r="G338" s="120"/>
      <c r="H338" s="120"/>
      <c r="I338" s="120"/>
      <c r="J338" s="120"/>
      <c r="K338" s="120"/>
      <c r="L338" s="120"/>
      <c r="M338" s="120"/>
      <c r="N338" s="120"/>
      <c r="O338" s="120"/>
      <c r="P338" s="120"/>
      <c r="Q338" s="120"/>
      <c r="R338" s="120"/>
    </row>
    <row r="339" spans="1:18" x14ac:dyDescent="0.25">
      <c r="A339" s="120"/>
      <c r="B339" s="120"/>
      <c r="C339" s="120"/>
      <c r="D339" s="120"/>
      <c r="E339" s="120"/>
      <c r="F339" s="120"/>
      <c r="G339" s="120"/>
      <c r="H339" s="120"/>
      <c r="I339" s="120"/>
      <c r="J339" s="120"/>
      <c r="K339" s="120"/>
      <c r="L339" s="120"/>
      <c r="M339" s="120"/>
      <c r="N339" s="120"/>
      <c r="O339" s="120"/>
      <c r="P339" s="120"/>
      <c r="Q339" s="120"/>
      <c r="R339" s="120"/>
    </row>
    <row r="340" spans="1:18" x14ac:dyDescent="0.25">
      <c r="A340" s="120"/>
      <c r="B340" s="120"/>
      <c r="C340" s="120"/>
      <c r="D340" s="120"/>
      <c r="E340" s="120"/>
      <c r="F340" s="120"/>
      <c r="G340" s="120"/>
      <c r="H340" s="120"/>
      <c r="I340" s="120"/>
      <c r="J340" s="120"/>
      <c r="K340" s="120"/>
      <c r="L340" s="120"/>
      <c r="M340" s="120"/>
      <c r="N340" s="120"/>
      <c r="O340" s="120"/>
      <c r="P340" s="120"/>
      <c r="Q340" s="120"/>
      <c r="R340" s="120"/>
    </row>
    <row r="341" spans="1:18" x14ac:dyDescent="0.25">
      <c r="A341" s="120"/>
      <c r="B341" s="120"/>
      <c r="C341" s="120"/>
      <c r="D341" s="120"/>
      <c r="E341" s="120"/>
      <c r="F341" s="120"/>
      <c r="G341" s="120"/>
      <c r="H341" s="120"/>
      <c r="I341" s="120"/>
      <c r="J341" s="120"/>
      <c r="K341" s="120"/>
      <c r="L341" s="120"/>
      <c r="M341" s="120"/>
      <c r="N341" s="120"/>
      <c r="O341" s="120"/>
      <c r="P341" s="120"/>
      <c r="Q341" s="120"/>
      <c r="R341" s="120"/>
    </row>
    <row r="342" spans="1:18" x14ac:dyDescent="0.25">
      <c r="A342" s="120"/>
      <c r="B342" s="120"/>
      <c r="C342" s="120"/>
      <c r="D342" s="120"/>
      <c r="E342" s="120"/>
      <c r="F342" s="120"/>
      <c r="G342" s="120"/>
      <c r="H342" s="120"/>
      <c r="I342" s="120"/>
      <c r="J342" s="120"/>
      <c r="K342" s="120"/>
      <c r="L342" s="120"/>
      <c r="M342" s="120"/>
      <c r="N342" s="120"/>
      <c r="O342" s="120"/>
      <c r="P342" s="120"/>
      <c r="Q342" s="120"/>
      <c r="R342" s="120"/>
    </row>
    <row r="343" spans="1:18" x14ac:dyDescent="0.25">
      <c r="A343" s="120"/>
      <c r="B343" s="120"/>
      <c r="C343" s="120"/>
      <c r="D343" s="120"/>
      <c r="E343" s="120"/>
      <c r="F343" s="120"/>
      <c r="G343" s="120"/>
      <c r="H343" s="120"/>
      <c r="I343" s="120"/>
      <c r="J343" s="120"/>
      <c r="K343" s="120"/>
      <c r="L343" s="120"/>
      <c r="M343" s="120"/>
      <c r="N343" s="120"/>
      <c r="O343" s="120"/>
      <c r="P343" s="120"/>
      <c r="Q343" s="120"/>
      <c r="R343" s="120"/>
    </row>
    <row r="344" spans="1:18" x14ac:dyDescent="0.25">
      <c r="A344" s="120"/>
      <c r="B344" s="120"/>
      <c r="C344" s="120"/>
      <c r="D344" s="120"/>
      <c r="E344" s="120"/>
      <c r="F344" s="120"/>
      <c r="G344" s="120"/>
      <c r="H344" s="120"/>
      <c r="I344" s="120"/>
      <c r="J344" s="120"/>
      <c r="K344" s="120"/>
      <c r="L344" s="120"/>
      <c r="M344" s="120"/>
      <c r="N344" s="120"/>
      <c r="O344" s="120"/>
      <c r="P344" s="120"/>
      <c r="Q344" s="120"/>
      <c r="R344" s="120"/>
    </row>
    <row r="345" spans="1:18" x14ac:dyDescent="0.25">
      <c r="A345" s="120"/>
      <c r="B345" s="120"/>
      <c r="C345" s="120"/>
      <c r="D345" s="120"/>
      <c r="E345" s="120"/>
      <c r="F345" s="120"/>
      <c r="G345" s="120"/>
      <c r="H345" s="120"/>
      <c r="I345" s="120"/>
      <c r="J345" s="120"/>
      <c r="K345" s="120"/>
      <c r="L345" s="120"/>
      <c r="M345" s="120"/>
      <c r="N345" s="120"/>
      <c r="O345" s="120"/>
      <c r="P345" s="120"/>
      <c r="Q345" s="120"/>
      <c r="R345" s="120"/>
    </row>
    <row r="346" spans="1:18" x14ac:dyDescent="0.25">
      <c r="A346" s="120"/>
      <c r="B346" s="120"/>
      <c r="C346" s="120"/>
      <c r="D346" s="120"/>
      <c r="E346" s="120"/>
      <c r="F346" s="120"/>
      <c r="G346" s="120"/>
      <c r="H346" s="120"/>
      <c r="I346" s="120"/>
      <c r="J346" s="120"/>
      <c r="K346" s="120"/>
      <c r="L346" s="120"/>
      <c r="M346" s="120"/>
      <c r="N346" s="120"/>
      <c r="O346" s="120"/>
      <c r="P346" s="120"/>
      <c r="Q346" s="120"/>
      <c r="R346" s="120"/>
    </row>
    <row r="347" spans="1:18" x14ac:dyDescent="0.25">
      <c r="A347" s="120"/>
      <c r="B347" s="120"/>
      <c r="C347" s="120"/>
      <c r="D347" s="120"/>
      <c r="E347" s="120"/>
      <c r="F347" s="120"/>
      <c r="G347" s="120"/>
      <c r="H347" s="120"/>
      <c r="I347" s="120"/>
      <c r="J347" s="120"/>
      <c r="K347" s="120"/>
      <c r="L347" s="120"/>
      <c r="M347" s="120"/>
      <c r="N347" s="120"/>
      <c r="O347" s="120"/>
      <c r="P347" s="120"/>
      <c r="Q347" s="120"/>
      <c r="R347" s="120"/>
    </row>
    <row r="348" spans="1:18" x14ac:dyDescent="0.25">
      <c r="A348" s="120"/>
      <c r="B348" s="120"/>
      <c r="C348" s="120"/>
      <c r="D348" s="120"/>
      <c r="E348" s="120"/>
      <c r="F348" s="120"/>
      <c r="G348" s="120"/>
      <c r="H348" s="120"/>
      <c r="I348" s="120"/>
      <c r="J348" s="120"/>
      <c r="K348" s="120"/>
      <c r="L348" s="120"/>
      <c r="M348" s="120"/>
      <c r="N348" s="120"/>
      <c r="O348" s="120"/>
      <c r="P348" s="120"/>
      <c r="Q348" s="120"/>
      <c r="R348" s="120"/>
    </row>
    <row r="349" spans="1:18" x14ac:dyDescent="0.25">
      <c r="A349" s="120"/>
      <c r="B349" s="120"/>
      <c r="C349" s="120"/>
      <c r="D349" s="120"/>
      <c r="E349" s="120"/>
      <c r="F349" s="120"/>
      <c r="G349" s="120"/>
      <c r="H349" s="120"/>
      <c r="I349" s="120"/>
      <c r="J349" s="120"/>
      <c r="K349" s="120"/>
      <c r="L349" s="120"/>
      <c r="M349" s="120"/>
      <c r="N349" s="120"/>
      <c r="O349" s="120"/>
      <c r="P349" s="120"/>
      <c r="Q349" s="120"/>
      <c r="R349" s="120"/>
    </row>
    <row r="350" spans="1:18" x14ac:dyDescent="0.25">
      <c r="A350" s="120"/>
      <c r="B350" s="120"/>
      <c r="C350" s="120"/>
      <c r="D350" s="120"/>
      <c r="E350" s="120"/>
      <c r="F350" s="120"/>
      <c r="G350" s="120"/>
      <c r="H350" s="120"/>
      <c r="I350" s="120"/>
      <c r="J350" s="120"/>
      <c r="K350" s="120"/>
      <c r="L350" s="120"/>
      <c r="M350" s="120"/>
      <c r="N350" s="120"/>
      <c r="O350" s="120"/>
      <c r="P350" s="120"/>
      <c r="Q350" s="120"/>
      <c r="R350" s="120"/>
    </row>
    <row r="351" spans="1:18" x14ac:dyDescent="0.25">
      <c r="A351" s="120"/>
      <c r="B351" s="120"/>
      <c r="C351" s="120"/>
      <c r="D351" s="120"/>
      <c r="E351" s="120"/>
      <c r="F351" s="120"/>
      <c r="G351" s="120"/>
      <c r="H351" s="120"/>
      <c r="I351" s="120"/>
      <c r="J351" s="120"/>
      <c r="K351" s="120"/>
      <c r="L351" s="120"/>
      <c r="M351" s="120"/>
      <c r="N351" s="120"/>
      <c r="O351" s="120"/>
      <c r="P351" s="120"/>
      <c r="Q351" s="120"/>
      <c r="R351" s="120"/>
    </row>
    <row r="352" spans="1:18" x14ac:dyDescent="0.25">
      <c r="A352" s="120"/>
      <c r="B352" s="120"/>
      <c r="C352" s="120"/>
      <c r="D352" s="120"/>
      <c r="E352" s="120"/>
      <c r="F352" s="120"/>
      <c r="G352" s="120"/>
      <c r="H352" s="120"/>
      <c r="I352" s="120"/>
      <c r="J352" s="120"/>
      <c r="K352" s="120"/>
      <c r="L352" s="120"/>
      <c r="M352" s="120"/>
      <c r="N352" s="120"/>
      <c r="O352" s="120"/>
      <c r="P352" s="120"/>
      <c r="Q352" s="120"/>
      <c r="R352" s="120"/>
    </row>
    <row r="353" spans="1:18" x14ac:dyDescent="0.25">
      <c r="A353" s="120"/>
      <c r="B353" s="120"/>
      <c r="C353" s="120"/>
      <c r="D353" s="120"/>
      <c r="E353" s="120"/>
      <c r="F353" s="120"/>
      <c r="G353" s="120"/>
      <c r="H353" s="120"/>
      <c r="I353" s="120"/>
      <c r="J353" s="120"/>
      <c r="K353" s="120"/>
      <c r="L353" s="120"/>
      <c r="M353" s="120"/>
      <c r="N353" s="120"/>
      <c r="O353" s="120"/>
      <c r="P353" s="120"/>
      <c r="Q353" s="120"/>
      <c r="R353" s="120"/>
    </row>
    <row r="354" spans="1:18" x14ac:dyDescent="0.25">
      <c r="A354" s="120"/>
      <c r="B354" s="120"/>
      <c r="C354" s="120"/>
      <c r="D354" s="120"/>
      <c r="E354" s="120"/>
      <c r="F354" s="120"/>
      <c r="G354" s="120"/>
      <c r="H354" s="120"/>
      <c r="I354" s="120"/>
      <c r="J354" s="120"/>
      <c r="K354" s="120"/>
      <c r="L354" s="120"/>
      <c r="M354" s="120"/>
      <c r="N354" s="120"/>
      <c r="O354" s="120"/>
      <c r="P354" s="120"/>
      <c r="Q354" s="120"/>
      <c r="R354" s="120"/>
    </row>
    <row r="355" spans="1:18" x14ac:dyDescent="0.25">
      <c r="A355" s="120"/>
      <c r="B355" s="120"/>
      <c r="C355" s="120"/>
      <c r="D355" s="120"/>
      <c r="E355" s="120"/>
      <c r="F355" s="120"/>
      <c r="G355" s="120"/>
      <c r="H355" s="120"/>
      <c r="I355" s="120"/>
      <c r="J355" s="120"/>
      <c r="K355" s="120"/>
      <c r="L355" s="120"/>
      <c r="M355" s="120"/>
      <c r="N355" s="120"/>
      <c r="O355" s="120"/>
      <c r="P355" s="120"/>
      <c r="Q355" s="120"/>
      <c r="R355" s="120"/>
    </row>
    <row r="356" spans="1:18" x14ac:dyDescent="0.25">
      <c r="A356" s="120"/>
      <c r="B356" s="120"/>
      <c r="C356" s="120"/>
      <c r="D356" s="120"/>
      <c r="E356" s="120"/>
      <c r="F356" s="120"/>
      <c r="G356" s="120"/>
      <c r="H356" s="120"/>
      <c r="I356" s="120"/>
      <c r="J356" s="120"/>
      <c r="K356" s="120"/>
      <c r="L356" s="120"/>
      <c r="M356" s="120"/>
      <c r="N356" s="120"/>
      <c r="O356" s="120"/>
      <c r="P356" s="120"/>
      <c r="Q356" s="120"/>
      <c r="R356" s="120"/>
    </row>
    <row r="357" spans="1:18" x14ac:dyDescent="0.25">
      <c r="A357" s="120"/>
      <c r="B357" s="120"/>
      <c r="C357" s="120"/>
      <c r="D357" s="120"/>
      <c r="E357" s="120"/>
      <c r="F357" s="120"/>
      <c r="G357" s="120"/>
      <c r="H357" s="120"/>
      <c r="I357" s="120"/>
      <c r="J357" s="120"/>
      <c r="K357" s="120"/>
      <c r="L357" s="120"/>
      <c r="M357" s="120"/>
      <c r="N357" s="120"/>
      <c r="O357" s="120"/>
      <c r="P357" s="120"/>
      <c r="Q357" s="120"/>
      <c r="R357" s="120"/>
    </row>
    <row r="358" spans="1:18" x14ac:dyDescent="0.25">
      <c r="A358" s="120"/>
      <c r="B358" s="120"/>
      <c r="C358" s="120"/>
      <c r="D358" s="120"/>
      <c r="E358" s="120"/>
      <c r="F358" s="120"/>
      <c r="G358" s="120"/>
      <c r="H358" s="120"/>
      <c r="I358" s="120"/>
      <c r="J358" s="120"/>
      <c r="K358" s="120"/>
      <c r="L358" s="120"/>
      <c r="M358" s="120"/>
      <c r="N358" s="120"/>
      <c r="O358" s="120"/>
      <c r="P358" s="120"/>
      <c r="Q358" s="120"/>
      <c r="R358" s="120"/>
    </row>
    <row r="359" spans="1:18" x14ac:dyDescent="0.25">
      <c r="A359" s="120"/>
      <c r="B359" s="120"/>
      <c r="C359" s="120"/>
      <c r="D359" s="120"/>
      <c r="E359" s="120"/>
      <c r="F359" s="120"/>
      <c r="G359" s="120"/>
      <c r="H359" s="120"/>
      <c r="I359" s="120"/>
      <c r="J359" s="120"/>
      <c r="K359" s="120"/>
      <c r="L359" s="120"/>
      <c r="M359" s="120"/>
      <c r="N359" s="120"/>
      <c r="O359" s="120"/>
      <c r="P359" s="120"/>
      <c r="Q359" s="120"/>
      <c r="R359" s="120"/>
    </row>
    <row r="360" spans="1:18" x14ac:dyDescent="0.25">
      <c r="A360" s="120"/>
      <c r="B360" s="120"/>
      <c r="C360" s="120"/>
      <c r="D360" s="120"/>
      <c r="E360" s="120"/>
      <c r="F360" s="120"/>
      <c r="G360" s="120"/>
      <c r="H360" s="120"/>
      <c r="I360" s="120"/>
      <c r="J360" s="120"/>
      <c r="K360" s="120"/>
      <c r="L360" s="120"/>
      <c r="M360" s="120"/>
      <c r="N360" s="120"/>
      <c r="O360" s="120"/>
      <c r="P360" s="120"/>
      <c r="Q360" s="120"/>
      <c r="R360" s="120"/>
    </row>
    <row r="361" spans="1:18" x14ac:dyDescent="0.25">
      <c r="A361" s="120"/>
      <c r="B361" s="120"/>
      <c r="C361" s="120"/>
      <c r="D361" s="120"/>
      <c r="E361" s="120"/>
      <c r="F361" s="120"/>
      <c r="G361" s="120"/>
      <c r="H361" s="120"/>
      <c r="I361" s="120"/>
      <c r="J361" s="120"/>
      <c r="K361" s="120"/>
      <c r="L361" s="120"/>
      <c r="M361" s="120"/>
      <c r="N361" s="120"/>
      <c r="O361" s="120"/>
      <c r="P361" s="120"/>
      <c r="Q361" s="120"/>
      <c r="R361" s="120"/>
    </row>
    <row r="362" spans="1:18" x14ac:dyDescent="0.25">
      <c r="A362" s="120"/>
      <c r="B362" s="120"/>
      <c r="C362" s="120"/>
      <c r="D362" s="120"/>
      <c r="E362" s="120"/>
      <c r="F362" s="120"/>
      <c r="G362" s="120"/>
      <c r="H362" s="120"/>
      <c r="I362" s="120"/>
      <c r="J362" s="120"/>
      <c r="K362" s="120"/>
      <c r="L362" s="120"/>
      <c r="M362" s="120"/>
      <c r="N362" s="120"/>
      <c r="O362" s="120"/>
      <c r="P362" s="120"/>
      <c r="Q362" s="120"/>
      <c r="R362" s="120"/>
    </row>
    <row r="363" spans="1:18" x14ac:dyDescent="0.25">
      <c r="A363" s="120"/>
      <c r="B363" s="120"/>
      <c r="C363" s="120"/>
      <c r="D363" s="120"/>
      <c r="E363" s="120"/>
      <c r="F363" s="120"/>
      <c r="G363" s="120"/>
      <c r="H363" s="120"/>
      <c r="I363" s="120"/>
      <c r="J363" s="120"/>
      <c r="K363" s="120"/>
      <c r="L363" s="120"/>
      <c r="M363" s="120"/>
      <c r="N363" s="120"/>
      <c r="O363" s="120"/>
      <c r="P363" s="120"/>
      <c r="Q363" s="120"/>
      <c r="R363" s="120"/>
    </row>
    <row r="364" spans="1:18" x14ac:dyDescent="0.25">
      <c r="A364" s="120"/>
      <c r="B364" s="120"/>
      <c r="C364" s="120"/>
      <c r="D364" s="120"/>
      <c r="E364" s="120"/>
      <c r="F364" s="120"/>
      <c r="G364" s="120"/>
      <c r="H364" s="120"/>
      <c r="I364" s="120"/>
      <c r="J364" s="120"/>
      <c r="K364" s="120"/>
      <c r="L364" s="120"/>
      <c r="M364" s="120"/>
      <c r="N364" s="120"/>
      <c r="O364" s="120"/>
      <c r="P364" s="120"/>
      <c r="Q364" s="120"/>
      <c r="R364" s="120"/>
    </row>
    <row r="365" spans="1:18" x14ac:dyDescent="0.25">
      <c r="A365" s="120"/>
      <c r="B365" s="120"/>
      <c r="C365" s="120"/>
      <c r="D365" s="120"/>
      <c r="E365" s="120"/>
      <c r="F365" s="120"/>
      <c r="G365" s="120"/>
      <c r="H365" s="120"/>
      <c r="I365" s="120"/>
      <c r="J365" s="120"/>
      <c r="K365" s="120"/>
      <c r="L365" s="120"/>
      <c r="M365" s="120"/>
      <c r="N365" s="120"/>
      <c r="O365" s="120"/>
      <c r="P365" s="120"/>
      <c r="Q365" s="120"/>
      <c r="R365" s="120"/>
    </row>
    <row r="366" spans="1:18" x14ac:dyDescent="0.25">
      <c r="A366" s="120"/>
      <c r="B366" s="120"/>
      <c r="C366" s="120"/>
      <c r="D366" s="120"/>
      <c r="E366" s="120"/>
      <c r="F366" s="120"/>
      <c r="G366" s="120"/>
      <c r="H366" s="120"/>
      <c r="I366" s="120"/>
      <c r="J366" s="120"/>
      <c r="K366" s="120"/>
      <c r="L366" s="120"/>
      <c r="M366" s="120"/>
      <c r="N366" s="120"/>
      <c r="O366" s="120"/>
      <c r="P366" s="120"/>
      <c r="Q366" s="120"/>
      <c r="R366" s="120"/>
    </row>
    <row r="367" spans="1:18" x14ac:dyDescent="0.25">
      <c r="A367" s="120"/>
      <c r="B367" s="120"/>
      <c r="C367" s="120"/>
      <c r="D367" s="120"/>
      <c r="E367" s="120"/>
      <c r="F367" s="120"/>
      <c r="G367" s="120"/>
      <c r="H367" s="120"/>
      <c r="I367" s="120"/>
      <c r="J367" s="120"/>
      <c r="K367" s="120"/>
      <c r="L367" s="120"/>
      <c r="M367" s="120"/>
      <c r="N367" s="120"/>
      <c r="O367" s="120"/>
      <c r="P367" s="120"/>
      <c r="Q367" s="120"/>
      <c r="R367" s="120"/>
    </row>
    <row r="368" spans="1:18" x14ac:dyDescent="0.25">
      <c r="A368" s="120"/>
      <c r="B368" s="120"/>
      <c r="C368" s="120"/>
      <c r="D368" s="120"/>
      <c r="E368" s="120"/>
      <c r="F368" s="120"/>
      <c r="G368" s="120"/>
      <c r="H368" s="120"/>
      <c r="I368" s="120"/>
      <c r="J368" s="120"/>
      <c r="K368" s="120"/>
      <c r="L368" s="120"/>
      <c r="M368" s="120"/>
      <c r="N368" s="120"/>
      <c r="O368" s="120"/>
      <c r="P368" s="120"/>
      <c r="Q368" s="120"/>
      <c r="R368" s="120"/>
    </row>
    <row r="369" spans="1:18" x14ac:dyDescent="0.25">
      <c r="A369" s="120"/>
      <c r="B369" s="120"/>
      <c r="C369" s="120"/>
      <c r="D369" s="120"/>
      <c r="E369" s="120"/>
      <c r="F369" s="120"/>
      <c r="G369" s="120"/>
      <c r="H369" s="120"/>
      <c r="I369" s="120"/>
      <c r="J369" s="120"/>
      <c r="K369" s="120"/>
      <c r="L369" s="120"/>
      <c r="M369" s="120"/>
      <c r="N369" s="120"/>
      <c r="O369" s="120"/>
      <c r="P369" s="120"/>
      <c r="Q369" s="120"/>
      <c r="R369" s="120"/>
    </row>
    <row r="370" spans="1:18" x14ac:dyDescent="0.25">
      <c r="A370" s="120"/>
      <c r="B370" s="120"/>
      <c r="C370" s="120"/>
      <c r="D370" s="120"/>
      <c r="E370" s="120"/>
      <c r="F370" s="120"/>
      <c r="G370" s="120"/>
      <c r="H370" s="120"/>
      <c r="I370" s="120"/>
      <c r="J370" s="120"/>
      <c r="K370" s="120"/>
      <c r="L370" s="120"/>
      <c r="M370" s="120"/>
      <c r="N370" s="120"/>
      <c r="O370" s="120"/>
      <c r="P370" s="120"/>
      <c r="Q370" s="120"/>
      <c r="R370" s="120"/>
    </row>
    <row r="371" spans="1:18" x14ac:dyDescent="0.25">
      <c r="A371" s="120"/>
      <c r="B371" s="120"/>
      <c r="C371" s="120"/>
      <c r="D371" s="120"/>
      <c r="E371" s="120"/>
      <c r="F371" s="120"/>
      <c r="G371" s="120"/>
      <c r="H371" s="120"/>
      <c r="I371" s="120"/>
      <c r="J371" s="120"/>
      <c r="K371" s="120"/>
      <c r="L371" s="120"/>
      <c r="M371" s="120"/>
      <c r="N371" s="120"/>
      <c r="O371" s="120"/>
      <c r="P371" s="120"/>
      <c r="Q371" s="120"/>
      <c r="R371" s="120"/>
    </row>
    <row r="372" spans="1:18" x14ac:dyDescent="0.25">
      <c r="A372" s="120"/>
      <c r="B372" s="120"/>
      <c r="C372" s="120"/>
      <c r="D372" s="120"/>
      <c r="E372" s="120"/>
      <c r="F372" s="120"/>
      <c r="G372" s="120"/>
      <c r="H372" s="120"/>
      <c r="I372" s="120"/>
      <c r="J372" s="120"/>
      <c r="K372" s="120"/>
      <c r="L372" s="120"/>
      <c r="M372" s="120"/>
      <c r="N372" s="120"/>
      <c r="O372" s="120"/>
      <c r="P372" s="120"/>
      <c r="Q372" s="120"/>
      <c r="R372" s="120"/>
    </row>
    <row r="373" spans="1:18" x14ac:dyDescent="0.25">
      <c r="A373" s="120"/>
      <c r="B373" s="120"/>
      <c r="C373" s="120"/>
      <c r="D373" s="120"/>
      <c r="E373" s="120"/>
      <c r="F373" s="120"/>
      <c r="G373" s="120"/>
      <c r="H373" s="120"/>
      <c r="I373" s="120"/>
      <c r="J373" s="120"/>
      <c r="K373" s="120"/>
      <c r="L373" s="120"/>
      <c r="M373" s="120"/>
      <c r="N373" s="120"/>
      <c r="O373" s="120"/>
      <c r="P373" s="120"/>
      <c r="Q373" s="120"/>
      <c r="R373" s="120"/>
    </row>
    <row r="374" spans="1:18" x14ac:dyDescent="0.25">
      <c r="A374" s="120"/>
      <c r="B374" s="120"/>
      <c r="C374" s="120"/>
      <c r="D374" s="120"/>
      <c r="E374" s="120"/>
      <c r="F374" s="120"/>
      <c r="G374" s="120"/>
      <c r="H374" s="120"/>
      <c r="I374" s="120"/>
      <c r="J374" s="120"/>
      <c r="K374" s="120"/>
      <c r="L374" s="120"/>
      <c r="M374" s="120"/>
      <c r="N374" s="120"/>
      <c r="O374" s="120"/>
      <c r="P374" s="120"/>
      <c r="Q374" s="120"/>
      <c r="R374" s="120"/>
    </row>
    <row r="375" spans="1:18" x14ac:dyDescent="0.25">
      <c r="A375" s="120"/>
      <c r="B375" s="120"/>
      <c r="C375" s="120"/>
      <c r="D375" s="120"/>
      <c r="E375" s="120"/>
      <c r="F375" s="120"/>
      <c r="G375" s="120"/>
      <c r="H375" s="120"/>
      <c r="I375" s="120"/>
      <c r="J375" s="120"/>
      <c r="K375" s="120"/>
      <c r="L375" s="120"/>
      <c r="M375" s="120"/>
      <c r="N375" s="120"/>
      <c r="O375" s="120"/>
      <c r="P375" s="120"/>
      <c r="Q375" s="120"/>
      <c r="R375" s="120"/>
    </row>
    <row r="376" spans="1:18" x14ac:dyDescent="0.25">
      <c r="A376" s="120"/>
      <c r="B376" s="120"/>
      <c r="C376" s="120"/>
      <c r="D376" s="120"/>
      <c r="E376" s="120"/>
      <c r="F376" s="120"/>
      <c r="G376" s="120"/>
      <c r="H376" s="120"/>
      <c r="I376" s="120"/>
      <c r="J376" s="120"/>
      <c r="K376" s="120"/>
      <c r="L376" s="120"/>
      <c r="M376" s="120"/>
      <c r="N376" s="120"/>
      <c r="O376" s="120"/>
      <c r="P376" s="120"/>
      <c r="Q376" s="120"/>
      <c r="R376" s="120"/>
    </row>
    <row r="377" spans="1:18" x14ac:dyDescent="0.25">
      <c r="A377" s="120"/>
      <c r="B377" s="120"/>
      <c r="C377" s="120"/>
      <c r="D377" s="120"/>
      <c r="E377" s="120"/>
      <c r="F377" s="120"/>
      <c r="G377" s="120"/>
      <c r="H377" s="120"/>
      <c r="I377" s="120"/>
      <c r="J377" s="120"/>
      <c r="K377" s="120"/>
      <c r="L377" s="120"/>
      <c r="M377" s="120"/>
      <c r="N377" s="120"/>
      <c r="O377" s="120"/>
      <c r="P377" s="120"/>
      <c r="Q377" s="120"/>
      <c r="R377" s="120"/>
    </row>
    <row r="378" spans="1:18" x14ac:dyDescent="0.25">
      <c r="A378" s="120"/>
      <c r="B378" s="120"/>
      <c r="C378" s="120"/>
      <c r="D378" s="120"/>
      <c r="E378" s="120"/>
      <c r="F378" s="120"/>
      <c r="G378" s="120"/>
      <c r="H378" s="120"/>
      <c r="I378" s="120"/>
      <c r="J378" s="120"/>
      <c r="K378" s="120"/>
      <c r="L378" s="120"/>
      <c r="M378" s="120"/>
      <c r="N378" s="120"/>
      <c r="O378" s="120"/>
      <c r="P378" s="120"/>
      <c r="Q378" s="120"/>
      <c r="R378" s="120"/>
    </row>
    <row r="379" spans="1:18" x14ac:dyDescent="0.25">
      <c r="A379" s="120"/>
      <c r="B379" s="120"/>
      <c r="C379" s="120"/>
      <c r="D379" s="120"/>
      <c r="E379" s="120"/>
      <c r="F379" s="120"/>
      <c r="G379" s="120"/>
      <c r="H379" s="120"/>
      <c r="I379" s="120"/>
      <c r="J379" s="120"/>
      <c r="K379" s="120"/>
      <c r="L379" s="120"/>
      <c r="M379" s="120"/>
      <c r="N379" s="120"/>
      <c r="O379" s="120"/>
      <c r="P379" s="120"/>
      <c r="Q379" s="120"/>
      <c r="R379" s="120"/>
    </row>
    <row r="380" spans="1:18" x14ac:dyDescent="0.25">
      <c r="A380" s="120"/>
      <c r="B380" s="120"/>
      <c r="C380" s="120"/>
      <c r="D380" s="120"/>
      <c r="E380" s="120"/>
      <c r="F380" s="120"/>
      <c r="G380" s="120"/>
      <c r="H380" s="120"/>
      <c r="I380" s="120"/>
      <c r="J380" s="120"/>
      <c r="K380" s="120"/>
      <c r="L380" s="120"/>
      <c r="M380" s="120"/>
      <c r="N380" s="120"/>
      <c r="O380" s="120"/>
      <c r="P380" s="120"/>
      <c r="Q380" s="120"/>
      <c r="R380" s="120"/>
    </row>
    <row r="381" spans="1:18" x14ac:dyDescent="0.25">
      <c r="A381" s="120"/>
      <c r="B381" s="120"/>
      <c r="C381" s="120"/>
      <c r="D381" s="120"/>
      <c r="E381" s="120"/>
      <c r="F381" s="120"/>
      <c r="G381" s="120"/>
      <c r="H381" s="120"/>
      <c r="I381" s="120"/>
      <c r="J381" s="120"/>
      <c r="K381" s="120"/>
      <c r="L381" s="120"/>
      <c r="M381" s="120"/>
      <c r="N381" s="120"/>
      <c r="O381" s="120"/>
      <c r="P381" s="120"/>
      <c r="Q381" s="120"/>
      <c r="R381" s="120"/>
    </row>
    <row r="382" spans="1:18" x14ac:dyDescent="0.25">
      <c r="A382" s="120"/>
      <c r="B382" s="120"/>
      <c r="C382" s="120"/>
      <c r="D382" s="120"/>
      <c r="E382" s="120"/>
      <c r="F382" s="120"/>
      <c r="G382" s="120"/>
      <c r="H382" s="120"/>
      <c r="I382" s="120"/>
      <c r="J382" s="120"/>
      <c r="K382" s="120"/>
      <c r="L382" s="120"/>
      <c r="M382" s="120"/>
      <c r="N382" s="120"/>
      <c r="O382" s="120"/>
      <c r="P382" s="120"/>
      <c r="Q382" s="120"/>
      <c r="R382" s="120"/>
    </row>
    <row r="383" spans="1:18" x14ac:dyDescent="0.25">
      <c r="A383" s="120"/>
      <c r="B383" s="120"/>
      <c r="C383" s="120"/>
      <c r="D383" s="120"/>
      <c r="E383" s="120"/>
      <c r="F383" s="120"/>
      <c r="G383" s="120"/>
      <c r="H383" s="120"/>
      <c r="I383" s="120"/>
      <c r="J383" s="120"/>
      <c r="K383" s="120"/>
      <c r="L383" s="120"/>
      <c r="M383" s="120"/>
      <c r="N383" s="120"/>
      <c r="O383" s="120"/>
      <c r="P383" s="120"/>
      <c r="Q383" s="120"/>
      <c r="R383" s="120"/>
    </row>
    <row r="384" spans="1:18" x14ac:dyDescent="0.25">
      <c r="A384" s="120"/>
      <c r="B384" s="120"/>
      <c r="C384" s="120"/>
      <c r="D384" s="120"/>
      <c r="E384" s="120"/>
      <c r="F384" s="120"/>
      <c r="G384" s="120"/>
      <c r="H384" s="120"/>
      <c r="I384" s="120"/>
      <c r="J384" s="120"/>
      <c r="K384" s="120"/>
      <c r="L384" s="120"/>
      <c r="M384" s="120"/>
      <c r="N384" s="120"/>
      <c r="O384" s="120"/>
      <c r="P384" s="120"/>
      <c r="Q384" s="120"/>
      <c r="R384" s="120"/>
    </row>
    <row r="385" spans="1:18" x14ac:dyDescent="0.25">
      <c r="A385" s="120"/>
      <c r="B385" s="120"/>
      <c r="C385" s="120"/>
      <c r="D385" s="120"/>
      <c r="E385" s="120"/>
      <c r="F385" s="120"/>
      <c r="G385" s="120"/>
      <c r="H385" s="120"/>
      <c r="I385" s="120"/>
      <c r="J385" s="120"/>
      <c r="K385" s="120"/>
      <c r="L385" s="120"/>
      <c r="M385" s="120"/>
      <c r="N385" s="120"/>
      <c r="O385" s="120"/>
      <c r="P385" s="120"/>
      <c r="Q385" s="120"/>
      <c r="R385" s="120"/>
    </row>
    <row r="386" spans="1:18" x14ac:dyDescent="0.25">
      <c r="A386" s="120"/>
      <c r="B386" s="120"/>
      <c r="C386" s="120"/>
      <c r="D386" s="120"/>
      <c r="E386" s="120"/>
      <c r="F386" s="120"/>
      <c r="G386" s="120"/>
      <c r="H386" s="120"/>
      <c r="I386" s="120"/>
      <c r="J386" s="120"/>
      <c r="K386" s="120"/>
      <c r="L386" s="120"/>
      <c r="M386" s="120"/>
      <c r="N386" s="120"/>
      <c r="O386" s="120"/>
      <c r="P386" s="120"/>
      <c r="Q386" s="120"/>
      <c r="R386" s="120"/>
    </row>
    <row r="387" spans="1:18" x14ac:dyDescent="0.25">
      <c r="A387" s="120"/>
      <c r="B387" s="120"/>
      <c r="C387" s="120"/>
      <c r="D387" s="120"/>
      <c r="E387" s="120"/>
      <c r="F387" s="120"/>
      <c r="G387" s="120"/>
      <c r="H387" s="120"/>
      <c r="I387" s="120"/>
      <c r="J387" s="120"/>
      <c r="K387" s="120"/>
      <c r="L387" s="120"/>
      <c r="M387" s="120"/>
      <c r="N387" s="120"/>
      <c r="O387" s="120"/>
      <c r="P387" s="120"/>
      <c r="Q387" s="120"/>
      <c r="R387" s="120"/>
    </row>
    <row r="388" spans="1:18" x14ac:dyDescent="0.25">
      <c r="A388" s="120"/>
      <c r="B388" s="120"/>
      <c r="C388" s="120"/>
      <c r="D388" s="120"/>
      <c r="E388" s="120"/>
      <c r="F388" s="120"/>
      <c r="G388" s="120"/>
      <c r="H388" s="120"/>
      <c r="I388" s="120"/>
      <c r="J388" s="120"/>
      <c r="K388" s="120"/>
      <c r="L388" s="120"/>
      <c r="M388" s="120"/>
      <c r="N388" s="120"/>
      <c r="O388" s="120"/>
      <c r="P388" s="120"/>
      <c r="Q388" s="120"/>
      <c r="R388" s="120"/>
    </row>
    <row r="389" spans="1:18" x14ac:dyDescent="0.25">
      <c r="A389" s="120"/>
      <c r="B389" s="120"/>
      <c r="C389" s="120"/>
      <c r="D389" s="120"/>
      <c r="E389" s="120"/>
      <c r="F389" s="120"/>
      <c r="G389" s="120"/>
      <c r="H389" s="120"/>
      <c r="I389" s="120"/>
      <c r="J389" s="120"/>
      <c r="K389" s="120"/>
      <c r="L389" s="120"/>
      <c r="M389" s="120"/>
      <c r="N389" s="120"/>
      <c r="O389" s="120"/>
      <c r="P389" s="120"/>
      <c r="Q389" s="120"/>
      <c r="R389" s="120"/>
    </row>
    <row r="390" spans="1:18" x14ac:dyDescent="0.25">
      <c r="A390" s="120"/>
      <c r="B390" s="120"/>
      <c r="C390" s="120"/>
      <c r="D390" s="120"/>
      <c r="E390" s="120"/>
      <c r="F390" s="120"/>
      <c r="G390" s="120"/>
      <c r="H390" s="120"/>
      <c r="I390" s="120"/>
      <c r="J390" s="120"/>
      <c r="K390" s="120"/>
      <c r="L390" s="120"/>
      <c r="M390" s="120"/>
      <c r="N390" s="120"/>
      <c r="O390" s="120"/>
      <c r="P390" s="120"/>
      <c r="Q390" s="120"/>
      <c r="R390" s="120"/>
    </row>
    <row r="391" spans="1:18" x14ac:dyDescent="0.25">
      <c r="A391" s="120"/>
      <c r="B391" s="120"/>
      <c r="C391" s="120"/>
      <c r="D391" s="120"/>
      <c r="E391" s="120"/>
      <c r="F391" s="120"/>
      <c r="G391" s="120"/>
      <c r="H391" s="120"/>
      <c r="I391" s="120"/>
      <c r="J391" s="120"/>
      <c r="K391" s="120"/>
      <c r="L391" s="120"/>
      <c r="M391" s="120"/>
      <c r="N391" s="120"/>
      <c r="O391" s="120"/>
      <c r="P391" s="120"/>
      <c r="Q391" s="120"/>
      <c r="R391" s="120"/>
    </row>
    <row r="392" spans="1:18" x14ac:dyDescent="0.25">
      <c r="A392" s="120"/>
      <c r="B392" s="120"/>
      <c r="C392" s="120"/>
      <c r="D392" s="120"/>
      <c r="E392" s="120"/>
      <c r="F392" s="120"/>
      <c r="G392" s="120"/>
      <c r="H392" s="120"/>
      <c r="I392" s="120"/>
      <c r="J392" s="120"/>
      <c r="K392" s="120"/>
      <c r="L392" s="120"/>
      <c r="M392" s="120"/>
      <c r="N392" s="120"/>
      <c r="O392" s="120"/>
      <c r="P392" s="120"/>
      <c r="Q392" s="120"/>
      <c r="R392" s="120"/>
    </row>
    <row r="393" spans="1:18" x14ac:dyDescent="0.25">
      <c r="A393" s="120"/>
      <c r="B393" s="120"/>
      <c r="C393" s="120"/>
      <c r="D393" s="120"/>
      <c r="E393" s="120"/>
      <c r="F393" s="120"/>
      <c r="G393" s="120"/>
      <c r="H393" s="120"/>
      <c r="I393" s="120"/>
      <c r="J393" s="120"/>
      <c r="K393" s="120"/>
      <c r="L393" s="120"/>
      <c r="M393" s="120"/>
      <c r="N393" s="120"/>
      <c r="O393" s="120"/>
      <c r="P393" s="120"/>
      <c r="Q393" s="120"/>
      <c r="R393" s="120"/>
    </row>
    <row r="394" spans="1:18" x14ac:dyDescent="0.25">
      <c r="A394" s="120"/>
      <c r="B394" s="120"/>
      <c r="C394" s="120"/>
      <c r="D394" s="120"/>
      <c r="E394" s="120"/>
      <c r="F394" s="120"/>
      <c r="G394" s="120"/>
      <c r="H394" s="120"/>
      <c r="I394" s="120"/>
      <c r="J394" s="120"/>
      <c r="K394" s="120"/>
      <c r="L394" s="120"/>
      <c r="M394" s="120"/>
      <c r="N394" s="120"/>
      <c r="O394" s="120"/>
      <c r="P394" s="120"/>
      <c r="Q394" s="120"/>
      <c r="R394" s="120"/>
    </row>
    <row r="395" spans="1:18" x14ac:dyDescent="0.25">
      <c r="A395" s="120"/>
      <c r="B395" s="120"/>
      <c r="C395" s="120"/>
      <c r="D395" s="120"/>
      <c r="E395" s="120"/>
      <c r="F395" s="120"/>
      <c r="G395" s="120"/>
      <c r="H395" s="120"/>
      <c r="I395" s="120"/>
      <c r="J395" s="120"/>
      <c r="K395" s="120"/>
      <c r="L395" s="120"/>
      <c r="M395" s="120"/>
      <c r="N395" s="120"/>
      <c r="O395" s="120"/>
      <c r="P395" s="120"/>
      <c r="Q395" s="120"/>
      <c r="R395" s="120"/>
    </row>
    <row r="396" spans="1:18" x14ac:dyDescent="0.25">
      <c r="A396" s="120"/>
      <c r="B396" s="120"/>
      <c r="C396" s="120"/>
      <c r="D396" s="120"/>
      <c r="E396" s="120"/>
      <c r="F396" s="120"/>
      <c r="G396" s="120"/>
      <c r="H396" s="120"/>
      <c r="I396" s="120"/>
      <c r="J396" s="120"/>
      <c r="K396" s="120"/>
      <c r="L396" s="120"/>
      <c r="M396" s="120"/>
      <c r="N396" s="120"/>
      <c r="O396" s="120"/>
      <c r="P396" s="120"/>
      <c r="Q396" s="120"/>
      <c r="R396" s="120"/>
    </row>
    <row r="397" spans="1:18" x14ac:dyDescent="0.25">
      <c r="A397" s="120"/>
      <c r="B397" s="120"/>
      <c r="C397" s="120"/>
      <c r="D397" s="120"/>
      <c r="E397" s="120"/>
      <c r="F397" s="120"/>
      <c r="G397" s="120"/>
      <c r="H397" s="120"/>
      <c r="I397" s="120"/>
      <c r="J397" s="120"/>
      <c r="K397" s="120"/>
      <c r="L397" s="120"/>
      <c r="M397" s="120"/>
      <c r="N397" s="120"/>
      <c r="O397" s="120"/>
      <c r="P397" s="120"/>
      <c r="Q397" s="120"/>
      <c r="R397" s="120"/>
    </row>
    <row r="398" spans="1:18" x14ac:dyDescent="0.25">
      <c r="A398" s="120"/>
      <c r="B398" s="120"/>
      <c r="C398" s="120"/>
      <c r="D398" s="120"/>
      <c r="E398" s="120"/>
      <c r="F398" s="120"/>
      <c r="G398" s="120"/>
      <c r="H398" s="120"/>
      <c r="I398" s="120"/>
      <c r="J398" s="120"/>
      <c r="K398" s="120"/>
      <c r="L398" s="120"/>
      <c r="M398" s="120"/>
      <c r="N398" s="120"/>
      <c r="O398" s="120"/>
      <c r="P398" s="120"/>
      <c r="Q398" s="120"/>
      <c r="R398" s="120"/>
    </row>
    <row r="399" spans="1:18" x14ac:dyDescent="0.25">
      <c r="A399" s="120"/>
      <c r="B399" s="120"/>
      <c r="C399" s="120"/>
      <c r="D399" s="120"/>
      <c r="E399" s="120"/>
      <c r="F399" s="120"/>
      <c r="G399" s="120"/>
      <c r="H399" s="120"/>
      <c r="I399" s="120"/>
      <c r="J399" s="120"/>
      <c r="K399" s="120"/>
      <c r="L399" s="120"/>
      <c r="M399" s="120"/>
      <c r="N399" s="120"/>
      <c r="O399" s="120"/>
      <c r="P399" s="120"/>
      <c r="Q399" s="120"/>
      <c r="R399" s="120"/>
    </row>
    <row r="400" spans="1:18" x14ac:dyDescent="0.25">
      <c r="A400" s="120"/>
      <c r="B400" s="120"/>
      <c r="C400" s="120"/>
      <c r="D400" s="120"/>
      <c r="E400" s="120"/>
      <c r="F400" s="120"/>
      <c r="G400" s="120"/>
      <c r="H400" s="120"/>
      <c r="I400" s="120"/>
      <c r="J400" s="120"/>
      <c r="K400" s="120"/>
      <c r="L400" s="120"/>
      <c r="M400" s="120"/>
      <c r="N400" s="120"/>
      <c r="O400" s="120"/>
      <c r="P400" s="120"/>
      <c r="Q400" s="120"/>
      <c r="R400" s="120"/>
    </row>
    <row r="401" spans="1:18" x14ac:dyDescent="0.25">
      <c r="A401" s="120"/>
      <c r="B401" s="120"/>
      <c r="C401" s="120"/>
      <c r="D401" s="120"/>
      <c r="E401" s="120"/>
      <c r="F401" s="120"/>
      <c r="G401" s="120"/>
      <c r="H401" s="120"/>
      <c r="I401" s="120"/>
      <c r="J401" s="120"/>
      <c r="K401" s="120"/>
      <c r="L401" s="120"/>
      <c r="M401" s="120"/>
      <c r="N401" s="120"/>
      <c r="O401" s="120"/>
      <c r="P401" s="120"/>
      <c r="Q401" s="120"/>
      <c r="R401" s="120"/>
    </row>
    <row r="402" spans="1:18" x14ac:dyDescent="0.25">
      <c r="A402" s="120"/>
      <c r="B402" s="120"/>
      <c r="C402" s="120"/>
      <c r="D402" s="120"/>
      <c r="E402" s="120"/>
      <c r="F402" s="120"/>
      <c r="G402" s="120"/>
      <c r="H402" s="120"/>
      <c r="I402" s="120"/>
      <c r="J402" s="120"/>
      <c r="K402" s="120"/>
      <c r="L402" s="120"/>
      <c r="M402" s="120"/>
      <c r="N402" s="120"/>
      <c r="O402" s="120"/>
      <c r="P402" s="120"/>
      <c r="Q402" s="120"/>
      <c r="R402" s="120"/>
    </row>
    <row r="403" spans="1:18" x14ac:dyDescent="0.25">
      <c r="A403" s="120"/>
      <c r="B403" s="120"/>
      <c r="C403" s="120"/>
      <c r="D403" s="120"/>
      <c r="E403" s="120"/>
      <c r="F403" s="120"/>
      <c r="G403" s="120"/>
      <c r="H403" s="120"/>
      <c r="I403" s="120"/>
      <c r="J403" s="120"/>
      <c r="K403" s="120"/>
      <c r="L403" s="120"/>
      <c r="M403" s="120"/>
      <c r="N403" s="120"/>
      <c r="O403" s="120"/>
      <c r="P403" s="120"/>
      <c r="Q403" s="120"/>
      <c r="R403" s="120"/>
    </row>
    <row r="404" spans="1:18" x14ac:dyDescent="0.25">
      <c r="A404" s="120"/>
      <c r="B404" s="120"/>
      <c r="C404" s="120"/>
      <c r="D404" s="120"/>
      <c r="E404" s="120"/>
      <c r="F404" s="120"/>
      <c r="G404" s="120"/>
      <c r="H404" s="120"/>
      <c r="I404" s="120"/>
      <c r="J404" s="120"/>
      <c r="K404" s="120"/>
      <c r="L404" s="120"/>
      <c r="M404" s="120"/>
      <c r="N404" s="120"/>
      <c r="O404" s="120"/>
      <c r="P404" s="120"/>
      <c r="Q404" s="120"/>
      <c r="R404" s="120"/>
    </row>
    <row r="405" spans="1:18" x14ac:dyDescent="0.25">
      <c r="A405" s="120"/>
      <c r="B405" s="120"/>
      <c r="C405" s="120"/>
      <c r="D405" s="120"/>
      <c r="E405" s="120"/>
      <c r="F405" s="120"/>
      <c r="G405" s="120"/>
      <c r="H405" s="120"/>
      <c r="I405" s="120"/>
      <c r="J405" s="120"/>
      <c r="K405" s="120"/>
      <c r="L405" s="120"/>
      <c r="M405" s="120"/>
      <c r="N405" s="120"/>
      <c r="O405" s="120"/>
      <c r="P405" s="120"/>
      <c r="Q405" s="120"/>
      <c r="R405" s="120"/>
    </row>
    <row r="406" spans="1:18" x14ac:dyDescent="0.25">
      <c r="A406" s="120"/>
      <c r="B406" s="120"/>
      <c r="C406" s="120"/>
      <c r="D406" s="120"/>
      <c r="E406" s="120"/>
      <c r="F406" s="120"/>
      <c r="G406" s="120"/>
      <c r="H406" s="120"/>
      <c r="I406" s="120"/>
      <c r="J406" s="120"/>
      <c r="K406" s="120"/>
      <c r="L406" s="120"/>
      <c r="M406" s="120"/>
      <c r="N406" s="120"/>
      <c r="O406" s="120"/>
      <c r="P406" s="120"/>
      <c r="Q406" s="120"/>
      <c r="R406" s="120"/>
    </row>
    <row r="407" spans="1:18" x14ac:dyDescent="0.25">
      <c r="A407" s="120"/>
      <c r="B407" s="120"/>
      <c r="C407" s="120"/>
      <c r="D407" s="120"/>
      <c r="E407" s="120"/>
      <c r="F407" s="120"/>
      <c r="G407" s="120"/>
      <c r="H407" s="120"/>
      <c r="I407" s="120"/>
      <c r="J407" s="120"/>
      <c r="K407" s="120"/>
      <c r="L407" s="120"/>
      <c r="M407" s="120"/>
      <c r="N407" s="120"/>
      <c r="O407" s="120"/>
      <c r="P407" s="120"/>
      <c r="Q407" s="120"/>
      <c r="R407" s="120"/>
    </row>
    <row r="408" spans="1:18" x14ac:dyDescent="0.25">
      <c r="A408" s="120"/>
      <c r="B408" s="120"/>
      <c r="C408" s="120"/>
      <c r="D408" s="120"/>
      <c r="E408" s="120"/>
      <c r="F408" s="120"/>
      <c r="G408" s="120"/>
      <c r="H408" s="120"/>
      <c r="I408" s="120"/>
      <c r="J408" s="120"/>
      <c r="K408" s="120"/>
      <c r="L408" s="120"/>
      <c r="M408" s="120"/>
      <c r="N408" s="120"/>
      <c r="O408" s="120"/>
      <c r="P408" s="120"/>
      <c r="Q408" s="120"/>
      <c r="R408" s="120"/>
    </row>
    <row r="409" spans="1:18" x14ac:dyDescent="0.25">
      <c r="A409" s="120"/>
      <c r="B409" s="120"/>
      <c r="C409" s="120"/>
      <c r="D409" s="120"/>
      <c r="E409" s="120"/>
      <c r="F409" s="120"/>
      <c r="G409" s="120"/>
      <c r="H409" s="120"/>
      <c r="I409" s="120"/>
      <c r="J409" s="120"/>
      <c r="K409" s="120"/>
      <c r="L409" s="120"/>
      <c r="M409" s="120"/>
      <c r="N409" s="120"/>
      <c r="O409" s="120"/>
      <c r="P409" s="120"/>
      <c r="Q409" s="120"/>
      <c r="R409" s="120"/>
    </row>
    <row r="410" spans="1:18" x14ac:dyDescent="0.25">
      <c r="A410" s="120"/>
      <c r="B410" s="120"/>
      <c r="C410" s="120"/>
      <c r="D410" s="120"/>
      <c r="E410" s="120"/>
      <c r="F410" s="120"/>
      <c r="G410" s="120"/>
      <c r="H410" s="120"/>
      <c r="I410" s="120"/>
      <c r="J410" s="120"/>
      <c r="K410" s="120"/>
      <c r="L410" s="120"/>
      <c r="M410" s="120"/>
      <c r="N410" s="120"/>
      <c r="O410" s="120"/>
      <c r="P410" s="120"/>
      <c r="Q410" s="120"/>
      <c r="R410" s="120"/>
    </row>
    <row r="411" spans="1:18" x14ac:dyDescent="0.25">
      <c r="A411" s="120"/>
      <c r="B411" s="120"/>
      <c r="C411" s="120"/>
      <c r="D411" s="120"/>
      <c r="E411" s="120"/>
      <c r="F411" s="120"/>
      <c r="G411" s="120"/>
      <c r="H411" s="120"/>
      <c r="I411" s="120"/>
      <c r="J411" s="120"/>
      <c r="K411" s="120"/>
      <c r="L411" s="120"/>
      <c r="M411" s="120"/>
      <c r="N411" s="120"/>
      <c r="O411" s="120"/>
      <c r="P411" s="120"/>
      <c r="Q411" s="120"/>
      <c r="R411" s="120"/>
    </row>
    <row r="412" spans="1:18" x14ac:dyDescent="0.25">
      <c r="A412" s="120"/>
      <c r="B412" s="120"/>
      <c r="C412" s="120"/>
      <c r="D412" s="120"/>
      <c r="E412" s="120"/>
      <c r="F412" s="120"/>
      <c r="G412" s="120"/>
      <c r="H412" s="120"/>
      <c r="I412" s="120"/>
      <c r="J412" s="120"/>
      <c r="K412" s="120"/>
      <c r="L412" s="120"/>
      <c r="M412" s="120"/>
      <c r="N412" s="120"/>
      <c r="O412" s="120"/>
      <c r="P412" s="120"/>
      <c r="Q412" s="120"/>
      <c r="R412" s="120"/>
    </row>
    <row r="413" spans="1:18" x14ac:dyDescent="0.25">
      <c r="A413" s="120"/>
      <c r="B413" s="120"/>
      <c r="C413" s="120"/>
      <c r="D413" s="120"/>
      <c r="E413" s="120"/>
      <c r="F413" s="120"/>
      <c r="G413" s="120"/>
      <c r="H413" s="120"/>
      <c r="I413" s="120"/>
      <c r="J413" s="120"/>
      <c r="K413" s="120"/>
      <c r="L413" s="120"/>
      <c r="M413" s="120"/>
      <c r="N413" s="120"/>
      <c r="O413" s="120"/>
      <c r="P413" s="120"/>
      <c r="Q413" s="120"/>
      <c r="R413" s="120"/>
    </row>
    <row r="414" spans="1:18" x14ac:dyDescent="0.25">
      <c r="A414" s="120"/>
      <c r="B414" s="120"/>
      <c r="C414" s="120"/>
      <c r="D414" s="120"/>
      <c r="E414" s="120"/>
      <c r="F414" s="120"/>
      <c r="G414" s="120"/>
      <c r="H414" s="120"/>
      <c r="I414" s="120"/>
      <c r="J414" s="120"/>
      <c r="K414" s="120"/>
      <c r="L414" s="120"/>
      <c r="M414" s="120"/>
      <c r="N414" s="120"/>
      <c r="O414" s="120"/>
      <c r="P414" s="120"/>
      <c r="Q414" s="120"/>
      <c r="R414" s="120"/>
    </row>
    <row r="415" spans="1:18" x14ac:dyDescent="0.25">
      <c r="A415" s="120"/>
      <c r="B415" s="120"/>
      <c r="C415" s="120"/>
      <c r="D415" s="120"/>
      <c r="E415" s="120"/>
      <c r="F415" s="120"/>
      <c r="G415" s="120"/>
      <c r="H415" s="120"/>
      <c r="I415" s="120"/>
      <c r="J415" s="120"/>
      <c r="K415" s="120"/>
      <c r="L415" s="120"/>
      <c r="M415" s="120"/>
      <c r="N415" s="120"/>
      <c r="O415" s="120"/>
      <c r="P415" s="120"/>
      <c r="Q415" s="120"/>
      <c r="R415" s="120"/>
    </row>
    <row r="416" spans="1:18" x14ac:dyDescent="0.25">
      <c r="A416" s="120"/>
      <c r="B416" s="120"/>
      <c r="C416" s="120"/>
      <c r="D416" s="120"/>
      <c r="E416" s="120"/>
      <c r="F416" s="120"/>
      <c r="G416" s="120"/>
      <c r="H416" s="120"/>
      <c r="I416" s="120"/>
      <c r="J416" s="120"/>
      <c r="K416" s="120"/>
      <c r="L416" s="120"/>
      <c r="M416" s="120"/>
      <c r="N416" s="120"/>
      <c r="O416" s="120"/>
      <c r="P416" s="120"/>
      <c r="Q416" s="120"/>
      <c r="R416" s="120"/>
    </row>
    <row r="417" spans="1:18" x14ac:dyDescent="0.25">
      <c r="A417" s="120"/>
      <c r="B417" s="120"/>
      <c r="C417" s="120"/>
      <c r="D417" s="120"/>
      <c r="E417" s="120"/>
      <c r="F417" s="120"/>
      <c r="G417" s="120"/>
      <c r="H417" s="120"/>
      <c r="I417" s="120"/>
      <c r="J417" s="120"/>
      <c r="K417" s="120"/>
      <c r="L417" s="120"/>
      <c r="M417" s="120"/>
      <c r="N417" s="120"/>
      <c r="O417" s="120"/>
      <c r="P417" s="120"/>
      <c r="Q417" s="120"/>
      <c r="R417" s="120"/>
    </row>
    <row r="418" spans="1:18" x14ac:dyDescent="0.25">
      <c r="A418" s="120"/>
      <c r="B418" s="120"/>
      <c r="C418" s="120"/>
      <c r="D418" s="120"/>
      <c r="E418" s="120"/>
      <c r="F418" s="120"/>
      <c r="G418" s="120"/>
      <c r="H418" s="120"/>
      <c r="I418" s="120"/>
      <c r="J418" s="120"/>
      <c r="K418" s="120"/>
      <c r="L418" s="120"/>
      <c r="M418" s="120"/>
      <c r="N418" s="120"/>
      <c r="O418" s="120"/>
      <c r="P418" s="120"/>
      <c r="Q418" s="120"/>
      <c r="R418" s="120"/>
    </row>
    <row r="419" spans="1:18" x14ac:dyDescent="0.25">
      <c r="A419" s="120"/>
      <c r="B419" s="120"/>
      <c r="C419" s="120"/>
      <c r="D419" s="120"/>
      <c r="E419" s="120"/>
      <c r="F419" s="120"/>
      <c r="G419" s="120"/>
      <c r="H419" s="120"/>
      <c r="I419" s="120"/>
      <c r="J419" s="120"/>
      <c r="K419" s="120"/>
      <c r="L419" s="120"/>
      <c r="M419" s="120"/>
      <c r="N419" s="120"/>
      <c r="O419" s="120"/>
      <c r="P419" s="120"/>
      <c r="Q419" s="120"/>
      <c r="R419" s="120"/>
    </row>
    <row r="420" spans="1:18" x14ac:dyDescent="0.25">
      <c r="A420" s="120"/>
      <c r="B420" s="120"/>
      <c r="C420" s="120"/>
      <c r="D420" s="120"/>
      <c r="E420" s="120"/>
      <c r="F420" s="120"/>
      <c r="G420" s="120"/>
      <c r="H420" s="120"/>
      <c r="I420" s="120"/>
      <c r="J420" s="120"/>
      <c r="K420" s="120"/>
      <c r="L420" s="120"/>
      <c r="M420" s="120"/>
      <c r="N420" s="120"/>
      <c r="O420" s="120"/>
      <c r="P420" s="120"/>
      <c r="Q420" s="120"/>
      <c r="R420" s="120"/>
    </row>
    <row r="421" spans="1:18" x14ac:dyDescent="0.25">
      <c r="A421" s="120"/>
      <c r="B421" s="120"/>
      <c r="C421" s="120"/>
      <c r="D421" s="120"/>
      <c r="E421" s="120"/>
      <c r="F421" s="120"/>
      <c r="G421" s="120"/>
      <c r="H421" s="120"/>
      <c r="I421" s="120"/>
      <c r="J421" s="120"/>
      <c r="K421" s="120"/>
      <c r="L421" s="120"/>
      <c r="M421" s="120"/>
      <c r="N421" s="120"/>
      <c r="O421" s="120"/>
      <c r="P421" s="120"/>
      <c r="Q421" s="120"/>
      <c r="R421" s="120"/>
    </row>
    <row r="422" spans="1:18" x14ac:dyDescent="0.25">
      <c r="A422" s="120"/>
      <c r="B422" s="120"/>
      <c r="C422" s="120"/>
      <c r="D422" s="120"/>
      <c r="E422" s="120"/>
      <c r="F422" s="120"/>
      <c r="G422" s="120"/>
      <c r="H422" s="120"/>
      <c r="I422" s="120"/>
      <c r="J422" s="120"/>
      <c r="K422" s="120"/>
      <c r="L422" s="120"/>
      <c r="M422" s="120"/>
      <c r="N422" s="120"/>
      <c r="O422" s="120"/>
      <c r="P422" s="120"/>
      <c r="Q422" s="120"/>
      <c r="R422" s="120"/>
    </row>
    <row r="423" spans="1:18" x14ac:dyDescent="0.25">
      <c r="A423" s="120"/>
      <c r="B423" s="120"/>
      <c r="C423" s="120"/>
      <c r="D423" s="120"/>
      <c r="E423" s="120"/>
      <c r="F423" s="120"/>
      <c r="G423" s="120"/>
      <c r="H423" s="120"/>
      <c r="I423" s="120"/>
      <c r="J423" s="120"/>
      <c r="K423" s="120"/>
      <c r="L423" s="120"/>
      <c r="M423" s="120"/>
      <c r="N423" s="120"/>
      <c r="O423" s="120"/>
      <c r="P423" s="120"/>
      <c r="Q423" s="120"/>
      <c r="R423" s="120"/>
    </row>
    <row r="424" spans="1:18" x14ac:dyDescent="0.25">
      <c r="A424" s="120"/>
      <c r="B424" s="120"/>
      <c r="C424" s="120"/>
      <c r="D424" s="120"/>
      <c r="E424" s="120"/>
      <c r="F424" s="120"/>
      <c r="G424" s="120"/>
      <c r="H424" s="120"/>
      <c r="I424" s="120"/>
      <c r="J424" s="120"/>
      <c r="K424" s="120"/>
      <c r="L424" s="120"/>
      <c r="M424" s="120"/>
      <c r="N424" s="120"/>
      <c r="O424" s="120"/>
      <c r="P424" s="120"/>
      <c r="Q424" s="120"/>
      <c r="R424" s="120"/>
    </row>
    <row r="425" spans="1:18" x14ac:dyDescent="0.25">
      <c r="A425" s="120"/>
      <c r="B425" s="120"/>
      <c r="C425" s="120"/>
      <c r="D425" s="120"/>
      <c r="E425" s="120"/>
      <c r="F425" s="120"/>
      <c r="G425" s="120"/>
      <c r="H425" s="120"/>
      <c r="I425" s="120"/>
      <c r="J425" s="120"/>
      <c r="K425" s="120"/>
      <c r="L425" s="120"/>
      <c r="M425" s="120"/>
      <c r="N425" s="120"/>
      <c r="O425" s="120"/>
      <c r="P425" s="120"/>
      <c r="Q425" s="120"/>
      <c r="R425" s="120"/>
    </row>
    <row r="426" spans="1:18" x14ac:dyDescent="0.25">
      <c r="A426" s="120"/>
      <c r="B426" s="120"/>
      <c r="C426" s="120"/>
      <c r="D426" s="120"/>
      <c r="E426" s="120"/>
      <c r="F426" s="120"/>
      <c r="G426" s="120"/>
      <c r="H426" s="120"/>
      <c r="I426" s="120"/>
      <c r="J426" s="120"/>
      <c r="K426" s="120"/>
      <c r="L426" s="120"/>
      <c r="M426" s="120"/>
      <c r="N426" s="120"/>
      <c r="O426" s="120"/>
      <c r="P426" s="120"/>
      <c r="Q426" s="120"/>
      <c r="R426" s="120"/>
    </row>
    <row r="427" spans="1:18" x14ac:dyDescent="0.25">
      <c r="A427" s="120"/>
      <c r="B427" s="120"/>
      <c r="C427" s="120"/>
      <c r="D427" s="120"/>
      <c r="E427" s="120"/>
      <c r="F427" s="120"/>
      <c r="G427" s="120"/>
      <c r="H427" s="120"/>
      <c r="I427" s="120"/>
      <c r="J427" s="120"/>
      <c r="K427" s="120"/>
      <c r="L427" s="120"/>
      <c r="M427" s="120"/>
      <c r="N427" s="120"/>
      <c r="O427" s="120"/>
      <c r="P427" s="120"/>
      <c r="Q427" s="120"/>
      <c r="R427" s="120"/>
    </row>
    <row r="428" spans="1:18" x14ac:dyDescent="0.25">
      <c r="A428" s="120"/>
      <c r="B428" s="120"/>
      <c r="C428" s="120"/>
      <c r="D428" s="120"/>
      <c r="E428" s="120"/>
      <c r="F428" s="120"/>
      <c r="G428" s="120"/>
      <c r="H428" s="120"/>
      <c r="I428" s="120"/>
      <c r="J428" s="120"/>
      <c r="K428" s="120"/>
      <c r="L428" s="120"/>
      <c r="M428" s="120"/>
      <c r="N428" s="120"/>
      <c r="O428" s="120"/>
      <c r="P428" s="120"/>
      <c r="Q428" s="120"/>
      <c r="R428" s="120"/>
    </row>
    <row r="429" spans="1:18" x14ac:dyDescent="0.25">
      <c r="A429" s="120"/>
      <c r="B429" s="120"/>
      <c r="C429" s="120"/>
      <c r="D429" s="120"/>
      <c r="E429" s="120"/>
      <c r="F429" s="120"/>
      <c r="G429" s="120"/>
      <c r="H429" s="120"/>
      <c r="I429" s="120"/>
      <c r="J429" s="120"/>
      <c r="K429" s="120"/>
      <c r="L429" s="120"/>
      <c r="M429" s="120"/>
      <c r="N429" s="120"/>
      <c r="O429" s="120"/>
      <c r="P429" s="120"/>
      <c r="Q429" s="120"/>
      <c r="R429" s="120"/>
    </row>
    <row r="430" spans="1:18" x14ac:dyDescent="0.25">
      <c r="A430" s="120"/>
      <c r="B430" s="120"/>
      <c r="C430" s="120"/>
      <c r="D430" s="120"/>
      <c r="E430" s="120"/>
      <c r="F430" s="120"/>
      <c r="G430" s="120"/>
      <c r="H430" s="120"/>
      <c r="I430" s="120"/>
      <c r="J430" s="120"/>
      <c r="K430" s="120"/>
      <c r="L430" s="120"/>
      <c r="M430" s="120"/>
      <c r="N430" s="120"/>
      <c r="O430" s="120"/>
      <c r="P430" s="120"/>
      <c r="Q430" s="120"/>
      <c r="R430" s="120"/>
    </row>
    <row r="431" spans="1:18" x14ac:dyDescent="0.25">
      <c r="A431" s="120"/>
      <c r="B431" s="120"/>
      <c r="C431" s="120"/>
      <c r="D431" s="120"/>
      <c r="E431" s="120"/>
      <c r="F431" s="120"/>
      <c r="G431" s="120"/>
      <c r="H431" s="120"/>
      <c r="I431" s="120"/>
      <c r="J431" s="120"/>
      <c r="K431" s="120"/>
      <c r="L431" s="120"/>
      <c r="M431" s="120"/>
      <c r="N431" s="120"/>
      <c r="O431" s="120"/>
      <c r="P431" s="120"/>
      <c r="Q431" s="120"/>
      <c r="R431" s="120"/>
    </row>
    <row r="432" spans="1:18" x14ac:dyDescent="0.25">
      <c r="A432" s="120"/>
      <c r="B432" s="120"/>
      <c r="C432" s="120"/>
      <c r="D432" s="120"/>
      <c r="E432" s="120"/>
      <c r="F432" s="120"/>
      <c r="G432" s="120"/>
      <c r="H432" s="120"/>
      <c r="I432" s="120"/>
      <c r="J432" s="120"/>
      <c r="K432" s="120"/>
      <c r="L432" s="120"/>
      <c r="M432" s="120"/>
      <c r="N432" s="120"/>
      <c r="O432" s="120"/>
      <c r="P432" s="120"/>
      <c r="Q432" s="120"/>
      <c r="R432" s="120"/>
    </row>
    <row r="433" spans="1:18" x14ac:dyDescent="0.25">
      <c r="A433" s="120"/>
      <c r="B433" s="120"/>
      <c r="C433" s="120"/>
      <c r="D433" s="120"/>
      <c r="E433" s="120"/>
      <c r="F433" s="120"/>
      <c r="G433" s="120"/>
      <c r="H433" s="120"/>
      <c r="I433" s="120"/>
      <c r="J433" s="120"/>
      <c r="K433" s="120"/>
      <c r="L433" s="120"/>
      <c r="M433" s="120"/>
      <c r="N433" s="120"/>
      <c r="O433" s="120"/>
      <c r="P433" s="120"/>
      <c r="Q433" s="120"/>
      <c r="R433" s="120"/>
    </row>
    <row r="434" spans="1:18" x14ac:dyDescent="0.25">
      <c r="A434" s="120"/>
      <c r="B434" s="120"/>
      <c r="C434" s="120"/>
      <c r="D434" s="120"/>
      <c r="E434" s="120"/>
      <c r="F434" s="120"/>
      <c r="G434" s="120"/>
      <c r="H434" s="120"/>
      <c r="I434" s="120"/>
      <c r="J434" s="120"/>
      <c r="K434" s="120"/>
      <c r="L434" s="120"/>
      <c r="M434" s="120"/>
      <c r="N434" s="120"/>
      <c r="O434" s="120"/>
      <c r="P434" s="120"/>
      <c r="Q434" s="120"/>
      <c r="R434" s="120"/>
    </row>
    <row r="435" spans="1:18" x14ac:dyDescent="0.25">
      <c r="A435" s="120"/>
      <c r="B435" s="120"/>
      <c r="C435" s="120"/>
      <c r="D435" s="120"/>
      <c r="E435" s="120"/>
      <c r="F435" s="120"/>
      <c r="G435" s="120"/>
      <c r="H435" s="120"/>
      <c r="I435" s="120"/>
      <c r="J435" s="120"/>
      <c r="K435" s="120"/>
      <c r="L435" s="120"/>
      <c r="M435" s="120"/>
      <c r="N435" s="120"/>
      <c r="O435" s="120"/>
      <c r="P435" s="120"/>
      <c r="Q435" s="120"/>
      <c r="R435" s="120"/>
    </row>
    <row r="436" spans="1:18" x14ac:dyDescent="0.25">
      <c r="A436" s="120"/>
      <c r="B436" s="120"/>
      <c r="C436" s="120"/>
      <c r="D436" s="120"/>
      <c r="E436" s="120"/>
      <c r="F436" s="120"/>
      <c r="G436" s="120"/>
      <c r="H436" s="120"/>
      <c r="I436" s="120"/>
      <c r="J436" s="120"/>
      <c r="K436" s="120"/>
      <c r="L436" s="120"/>
      <c r="M436" s="120"/>
      <c r="N436" s="120"/>
      <c r="O436" s="120"/>
      <c r="P436" s="120"/>
      <c r="Q436" s="120"/>
      <c r="R436" s="120"/>
    </row>
    <row r="437" spans="1:18" x14ac:dyDescent="0.25">
      <c r="A437" s="120"/>
      <c r="B437" s="120"/>
      <c r="C437" s="120"/>
      <c r="D437" s="120"/>
      <c r="E437" s="120"/>
      <c r="F437" s="120"/>
      <c r="G437" s="120"/>
      <c r="H437" s="120"/>
      <c r="I437" s="120"/>
      <c r="J437" s="120"/>
      <c r="K437" s="120"/>
      <c r="L437" s="120"/>
      <c r="M437" s="120"/>
      <c r="N437" s="120"/>
      <c r="O437" s="120"/>
      <c r="P437" s="120"/>
      <c r="Q437" s="120"/>
      <c r="R437" s="120"/>
    </row>
    <row r="438" spans="1:18" x14ac:dyDescent="0.25">
      <c r="A438" s="120"/>
      <c r="B438" s="120"/>
      <c r="C438" s="120"/>
      <c r="D438" s="120"/>
      <c r="E438" s="120"/>
      <c r="F438" s="120"/>
      <c r="G438" s="120"/>
      <c r="H438" s="120"/>
      <c r="I438" s="120"/>
      <c r="J438" s="120"/>
      <c r="K438" s="120"/>
      <c r="L438" s="120"/>
      <c r="M438" s="120"/>
      <c r="N438" s="120"/>
      <c r="O438" s="120"/>
      <c r="P438" s="120"/>
      <c r="Q438" s="120"/>
      <c r="R438" s="120"/>
    </row>
    <row r="439" spans="1:18" x14ac:dyDescent="0.25">
      <c r="A439" s="120"/>
      <c r="B439" s="120"/>
      <c r="C439" s="120"/>
      <c r="D439" s="120"/>
      <c r="E439" s="120"/>
      <c r="F439" s="120"/>
      <c r="G439" s="120"/>
      <c r="H439" s="120"/>
      <c r="I439" s="120"/>
      <c r="J439" s="120"/>
      <c r="K439" s="120"/>
      <c r="L439" s="120"/>
      <c r="M439" s="120"/>
      <c r="N439" s="120"/>
      <c r="O439" s="120"/>
      <c r="P439" s="120"/>
      <c r="Q439" s="120"/>
      <c r="R439" s="120"/>
    </row>
    <row r="440" spans="1:18" x14ac:dyDescent="0.25">
      <c r="A440" s="120"/>
      <c r="B440" s="120"/>
      <c r="C440" s="120"/>
      <c r="D440" s="120"/>
      <c r="E440" s="120"/>
      <c r="F440" s="120"/>
      <c r="G440" s="120"/>
      <c r="H440" s="120"/>
      <c r="I440" s="120"/>
      <c r="J440" s="120"/>
      <c r="K440" s="120"/>
      <c r="L440" s="120"/>
      <c r="M440" s="120"/>
      <c r="N440" s="120"/>
      <c r="O440" s="120"/>
      <c r="P440" s="120"/>
      <c r="Q440" s="120"/>
      <c r="R440" s="120"/>
    </row>
    <row r="441" spans="1:18" x14ac:dyDescent="0.25">
      <c r="A441" s="120"/>
      <c r="B441" s="120"/>
      <c r="C441" s="120"/>
      <c r="D441" s="120"/>
      <c r="E441" s="120"/>
      <c r="F441" s="120"/>
      <c r="G441" s="120"/>
      <c r="H441" s="120"/>
      <c r="I441" s="120"/>
      <c r="J441" s="120"/>
      <c r="K441" s="120"/>
      <c r="L441" s="120"/>
      <c r="M441" s="120"/>
      <c r="N441" s="120"/>
      <c r="O441" s="120"/>
      <c r="P441" s="120"/>
      <c r="Q441" s="120"/>
      <c r="R441" s="120"/>
    </row>
    <row r="442" spans="1:18" x14ac:dyDescent="0.25">
      <c r="A442" s="120"/>
      <c r="B442" s="120"/>
      <c r="C442" s="120"/>
      <c r="D442" s="120"/>
      <c r="E442" s="120"/>
      <c r="F442" s="120"/>
      <c r="G442" s="120"/>
      <c r="H442" s="120"/>
      <c r="I442" s="120"/>
      <c r="J442" s="120"/>
      <c r="K442" s="120"/>
      <c r="L442" s="120"/>
      <c r="M442" s="120"/>
      <c r="N442" s="120"/>
      <c r="O442" s="120"/>
      <c r="P442" s="120"/>
      <c r="Q442" s="120"/>
      <c r="R442" s="120"/>
    </row>
    <row r="443" spans="1:18" x14ac:dyDescent="0.25">
      <c r="A443" s="120"/>
      <c r="B443" s="120"/>
      <c r="C443" s="120"/>
      <c r="D443" s="120"/>
      <c r="E443" s="120"/>
      <c r="F443" s="120"/>
      <c r="G443" s="120"/>
      <c r="H443" s="120"/>
      <c r="I443" s="120"/>
      <c r="J443" s="120"/>
      <c r="K443" s="120"/>
      <c r="L443" s="120"/>
      <c r="M443" s="120"/>
      <c r="N443" s="120"/>
      <c r="O443" s="120"/>
      <c r="P443" s="120"/>
      <c r="Q443" s="120"/>
      <c r="R443" s="120"/>
    </row>
    <row r="444" spans="1:18" x14ac:dyDescent="0.25">
      <c r="A444" s="120"/>
      <c r="B444" s="120"/>
      <c r="C444" s="120"/>
      <c r="D444" s="120"/>
      <c r="E444" s="120"/>
      <c r="F444" s="120"/>
      <c r="G444" s="120"/>
      <c r="H444" s="120"/>
      <c r="I444" s="120"/>
      <c r="J444" s="120"/>
      <c r="K444" s="120"/>
      <c r="L444" s="120"/>
      <c r="M444" s="120"/>
      <c r="N444" s="120"/>
      <c r="O444" s="120"/>
      <c r="P444" s="120"/>
      <c r="Q444" s="120"/>
      <c r="R444" s="120"/>
    </row>
    <row r="445" spans="1:18" x14ac:dyDescent="0.25">
      <c r="A445" s="120"/>
      <c r="B445" s="120"/>
      <c r="C445" s="120"/>
      <c r="D445" s="120"/>
      <c r="E445" s="120"/>
      <c r="F445" s="120"/>
      <c r="G445" s="120"/>
      <c r="H445" s="120"/>
      <c r="I445" s="120"/>
      <c r="J445" s="120"/>
      <c r="K445" s="120"/>
      <c r="L445" s="120"/>
      <c r="M445" s="120"/>
      <c r="N445" s="120"/>
      <c r="O445" s="120"/>
      <c r="P445" s="120"/>
      <c r="Q445" s="120"/>
      <c r="R445" s="120"/>
    </row>
    <row r="446" spans="1:18" x14ac:dyDescent="0.25">
      <c r="A446" s="120"/>
      <c r="B446" s="120"/>
      <c r="C446" s="120"/>
      <c r="D446" s="120"/>
      <c r="E446" s="120"/>
      <c r="F446" s="120"/>
      <c r="G446" s="120"/>
      <c r="H446" s="120"/>
      <c r="I446" s="120"/>
      <c r="J446" s="120"/>
      <c r="K446" s="120"/>
      <c r="L446" s="120"/>
      <c r="M446" s="120"/>
      <c r="N446" s="120"/>
      <c r="O446" s="120"/>
      <c r="P446" s="120"/>
      <c r="Q446" s="120"/>
      <c r="R446" s="120"/>
    </row>
    <row r="447" spans="1:18" x14ac:dyDescent="0.25">
      <c r="A447" s="120"/>
      <c r="B447" s="120"/>
      <c r="C447" s="120"/>
      <c r="D447" s="120"/>
      <c r="E447" s="120"/>
      <c r="F447" s="120"/>
      <c r="G447" s="120"/>
      <c r="H447" s="120"/>
      <c r="I447" s="120"/>
      <c r="J447" s="120"/>
      <c r="K447" s="120"/>
      <c r="L447" s="120"/>
      <c r="M447" s="120"/>
      <c r="N447" s="120"/>
      <c r="O447" s="120"/>
      <c r="P447" s="120"/>
      <c r="Q447" s="120"/>
      <c r="R447" s="120"/>
    </row>
    <row r="448" spans="1:18" x14ac:dyDescent="0.25">
      <c r="A448" s="120"/>
      <c r="B448" s="120"/>
      <c r="C448" s="120"/>
      <c r="D448" s="120"/>
      <c r="E448" s="120"/>
      <c r="F448" s="120"/>
      <c r="G448" s="120"/>
      <c r="H448" s="120"/>
      <c r="I448" s="120"/>
      <c r="J448" s="120"/>
      <c r="K448" s="120"/>
      <c r="L448" s="120"/>
      <c r="M448" s="120"/>
      <c r="N448" s="120"/>
      <c r="O448" s="120"/>
      <c r="P448" s="120"/>
      <c r="Q448" s="120"/>
      <c r="R448" s="120"/>
    </row>
    <row r="449" spans="1:18" x14ac:dyDescent="0.25">
      <c r="A449" s="120"/>
      <c r="B449" s="120"/>
      <c r="C449" s="120"/>
      <c r="D449" s="120"/>
      <c r="E449" s="120"/>
      <c r="F449" s="120"/>
      <c r="G449" s="120"/>
      <c r="H449" s="120"/>
      <c r="I449" s="120"/>
      <c r="J449" s="120"/>
      <c r="K449" s="120"/>
      <c r="L449" s="120"/>
      <c r="M449" s="120"/>
      <c r="N449" s="120"/>
      <c r="O449" s="120"/>
      <c r="P449" s="120"/>
      <c r="Q449" s="120"/>
      <c r="R449" s="120"/>
    </row>
    <row r="450" spans="1:18" x14ac:dyDescent="0.25">
      <c r="A450" s="120"/>
      <c r="B450" s="120"/>
      <c r="C450" s="120"/>
      <c r="D450" s="120"/>
      <c r="E450" s="120"/>
      <c r="F450" s="120"/>
      <c r="G450" s="120"/>
      <c r="H450" s="120"/>
      <c r="I450" s="120"/>
      <c r="J450" s="120"/>
      <c r="K450" s="120"/>
      <c r="L450" s="120"/>
      <c r="M450" s="120"/>
      <c r="N450" s="120"/>
      <c r="O450" s="120"/>
      <c r="P450" s="120"/>
      <c r="Q450" s="120"/>
      <c r="R450" s="120"/>
    </row>
    <row r="451" spans="1:18" x14ac:dyDescent="0.25">
      <c r="A451" s="120"/>
      <c r="B451" s="120"/>
      <c r="C451" s="120"/>
      <c r="D451" s="120"/>
      <c r="E451" s="120"/>
      <c r="F451" s="120"/>
      <c r="G451" s="120"/>
      <c r="H451" s="120"/>
      <c r="I451" s="120"/>
      <c r="J451" s="120"/>
      <c r="K451" s="120"/>
      <c r="L451" s="120"/>
      <c r="M451" s="120"/>
      <c r="N451" s="120"/>
      <c r="O451" s="120"/>
      <c r="P451" s="120"/>
      <c r="Q451" s="120"/>
      <c r="R451" s="120"/>
    </row>
    <row r="452" spans="1:18" x14ac:dyDescent="0.25">
      <c r="A452" s="120"/>
      <c r="B452" s="120"/>
      <c r="C452" s="120"/>
      <c r="D452" s="120"/>
      <c r="E452" s="120"/>
      <c r="F452" s="120"/>
      <c r="G452" s="120"/>
      <c r="H452" s="120"/>
      <c r="I452" s="120"/>
      <c r="J452" s="120"/>
      <c r="K452" s="120"/>
      <c r="L452" s="120"/>
      <c r="M452" s="120"/>
      <c r="N452" s="120"/>
      <c r="O452" s="120"/>
      <c r="P452" s="120"/>
      <c r="Q452" s="120"/>
      <c r="R452" s="120"/>
    </row>
    <row r="453" spans="1:18" x14ac:dyDescent="0.25">
      <c r="A453" s="120"/>
      <c r="B453" s="120"/>
      <c r="C453" s="120"/>
      <c r="D453" s="120"/>
      <c r="E453" s="120"/>
      <c r="F453" s="120"/>
      <c r="G453" s="120"/>
      <c r="H453" s="120"/>
      <c r="I453" s="120"/>
      <c r="J453" s="120"/>
      <c r="K453" s="120"/>
      <c r="L453" s="120"/>
      <c r="M453" s="120"/>
      <c r="N453" s="120"/>
      <c r="O453" s="120"/>
      <c r="P453" s="120"/>
      <c r="Q453" s="120"/>
      <c r="R453" s="120"/>
    </row>
    <row r="454" spans="1:18" x14ac:dyDescent="0.25">
      <c r="A454" s="120"/>
      <c r="B454" s="120"/>
      <c r="C454" s="120"/>
      <c r="D454" s="120"/>
      <c r="E454" s="120"/>
      <c r="F454" s="120"/>
      <c r="G454" s="120"/>
      <c r="H454" s="120"/>
      <c r="I454" s="120"/>
      <c r="J454" s="120"/>
      <c r="K454" s="120"/>
      <c r="L454" s="120"/>
      <c r="M454" s="120"/>
      <c r="N454" s="120"/>
      <c r="O454" s="120"/>
      <c r="P454" s="120"/>
      <c r="Q454" s="120"/>
      <c r="R454" s="120"/>
    </row>
    <row r="455" spans="1:18" x14ac:dyDescent="0.25">
      <c r="A455" s="120"/>
      <c r="B455" s="120"/>
      <c r="C455" s="120"/>
      <c r="D455" s="120"/>
      <c r="E455" s="120"/>
      <c r="F455" s="120"/>
      <c r="G455" s="120"/>
      <c r="H455" s="120"/>
      <c r="I455" s="120"/>
      <c r="J455" s="120"/>
      <c r="K455" s="120"/>
      <c r="L455" s="120"/>
      <c r="M455" s="120"/>
      <c r="N455" s="120"/>
      <c r="O455" s="120"/>
      <c r="P455" s="120"/>
      <c r="Q455" s="120"/>
      <c r="R455" s="120"/>
    </row>
    <row r="456" spans="1:18" x14ac:dyDescent="0.25">
      <c r="A456" s="120"/>
      <c r="B456" s="120"/>
      <c r="C456" s="120"/>
      <c r="D456" s="120"/>
      <c r="E456" s="120"/>
      <c r="F456" s="120"/>
      <c r="G456" s="120"/>
      <c r="H456" s="120"/>
      <c r="I456" s="120"/>
      <c r="J456" s="120"/>
      <c r="K456" s="120"/>
      <c r="L456" s="120"/>
      <c r="M456" s="120"/>
      <c r="N456" s="120"/>
      <c r="O456" s="120"/>
      <c r="P456" s="120"/>
      <c r="Q456" s="120"/>
      <c r="R456" s="120"/>
    </row>
    <row r="457" spans="1:18" x14ac:dyDescent="0.25">
      <c r="A457" s="120"/>
      <c r="B457" s="120"/>
      <c r="C457" s="120"/>
      <c r="D457" s="120"/>
      <c r="E457" s="120"/>
      <c r="F457" s="120"/>
      <c r="G457" s="120"/>
      <c r="H457" s="120"/>
      <c r="I457" s="120"/>
      <c r="J457" s="120"/>
      <c r="K457" s="120"/>
      <c r="L457" s="120"/>
      <c r="M457" s="120"/>
      <c r="N457" s="120"/>
      <c r="O457" s="120"/>
      <c r="P457" s="120"/>
      <c r="Q457" s="120"/>
      <c r="R457" s="120"/>
    </row>
    <row r="458" spans="1:18" x14ac:dyDescent="0.25">
      <c r="A458" s="120"/>
      <c r="B458" s="120"/>
      <c r="C458" s="120"/>
      <c r="D458" s="120"/>
      <c r="E458" s="120"/>
      <c r="F458" s="120"/>
      <c r="G458" s="120"/>
      <c r="H458" s="120"/>
      <c r="I458" s="120"/>
      <c r="J458" s="120"/>
      <c r="K458" s="120"/>
      <c r="L458" s="120"/>
      <c r="M458" s="120"/>
      <c r="N458" s="120"/>
      <c r="O458" s="120"/>
      <c r="P458" s="120"/>
      <c r="Q458" s="120"/>
      <c r="R458" s="120"/>
    </row>
    <row r="459" spans="1:18" x14ac:dyDescent="0.25">
      <c r="A459" s="120"/>
      <c r="B459" s="120"/>
      <c r="C459" s="120"/>
      <c r="D459" s="120"/>
      <c r="E459" s="120"/>
      <c r="F459" s="120"/>
      <c r="G459" s="120"/>
      <c r="H459" s="120"/>
      <c r="I459" s="120"/>
      <c r="J459" s="120"/>
      <c r="K459" s="120"/>
      <c r="L459" s="120"/>
      <c r="M459" s="120"/>
      <c r="N459" s="120"/>
      <c r="O459" s="120"/>
      <c r="P459" s="120"/>
      <c r="Q459" s="120"/>
      <c r="R459" s="120"/>
    </row>
    <row r="460" spans="1:18" x14ac:dyDescent="0.25">
      <c r="A460" s="120"/>
      <c r="B460" s="120"/>
      <c r="C460" s="120"/>
      <c r="D460" s="120"/>
      <c r="E460" s="120"/>
      <c r="F460" s="120"/>
      <c r="G460" s="120"/>
      <c r="H460" s="120"/>
      <c r="I460" s="120"/>
      <c r="J460" s="120"/>
      <c r="K460" s="120"/>
      <c r="L460" s="120"/>
      <c r="M460" s="120"/>
      <c r="N460" s="120"/>
      <c r="O460" s="120"/>
      <c r="P460" s="120"/>
      <c r="Q460" s="120"/>
      <c r="R460" s="120"/>
    </row>
    <row r="461" spans="1:18" x14ac:dyDescent="0.25">
      <c r="A461" s="120"/>
      <c r="B461" s="120"/>
      <c r="C461" s="120"/>
      <c r="D461" s="120"/>
      <c r="E461" s="120"/>
      <c r="F461" s="120"/>
      <c r="G461" s="120"/>
      <c r="H461" s="120"/>
      <c r="I461" s="120"/>
      <c r="J461" s="120"/>
      <c r="K461" s="120"/>
      <c r="L461" s="120"/>
      <c r="M461" s="120"/>
      <c r="N461" s="120"/>
      <c r="O461" s="120"/>
      <c r="P461" s="120"/>
      <c r="Q461" s="120"/>
      <c r="R461" s="120"/>
    </row>
    <row r="462" spans="1:18" x14ac:dyDescent="0.25">
      <c r="A462" s="120"/>
      <c r="B462" s="120"/>
      <c r="C462" s="120"/>
      <c r="D462" s="120"/>
      <c r="E462" s="120"/>
      <c r="F462" s="120"/>
      <c r="G462" s="120"/>
      <c r="H462" s="120"/>
      <c r="I462" s="120"/>
      <c r="J462" s="120"/>
      <c r="K462" s="120"/>
      <c r="L462" s="120"/>
      <c r="M462" s="120"/>
      <c r="N462" s="120"/>
      <c r="O462" s="120"/>
      <c r="P462" s="120"/>
      <c r="Q462" s="120"/>
      <c r="R462" s="120"/>
    </row>
    <row r="463" spans="1:18" x14ac:dyDescent="0.25">
      <c r="A463" s="120"/>
      <c r="B463" s="120"/>
      <c r="C463" s="120"/>
      <c r="D463" s="120"/>
      <c r="E463" s="120"/>
      <c r="F463" s="120"/>
      <c r="G463" s="120"/>
      <c r="H463" s="120"/>
      <c r="I463" s="120"/>
      <c r="J463" s="120"/>
      <c r="K463" s="120"/>
      <c r="L463" s="120"/>
      <c r="M463" s="120"/>
      <c r="N463" s="120"/>
      <c r="O463" s="120"/>
      <c r="P463" s="120"/>
      <c r="Q463" s="120"/>
      <c r="R463" s="120"/>
    </row>
    <row r="464" spans="1:18" x14ac:dyDescent="0.25">
      <c r="A464" s="120"/>
      <c r="B464" s="120"/>
      <c r="C464" s="120"/>
      <c r="D464" s="120"/>
      <c r="E464" s="120"/>
      <c r="F464" s="120"/>
      <c r="G464" s="120"/>
      <c r="H464" s="120"/>
      <c r="I464" s="120"/>
      <c r="J464" s="120"/>
      <c r="K464" s="120"/>
      <c r="L464" s="120"/>
      <c r="M464" s="120"/>
      <c r="N464" s="120"/>
      <c r="O464" s="120"/>
      <c r="P464" s="120"/>
      <c r="Q464" s="120"/>
      <c r="R464" s="120"/>
    </row>
    <row r="465" spans="1:18" x14ac:dyDescent="0.25">
      <c r="A465" s="120"/>
      <c r="B465" s="120"/>
      <c r="C465" s="120"/>
      <c r="D465" s="120"/>
      <c r="E465" s="120"/>
      <c r="F465" s="120"/>
      <c r="G465" s="120"/>
      <c r="H465" s="120"/>
      <c r="I465" s="120"/>
      <c r="J465" s="120"/>
      <c r="K465" s="120"/>
      <c r="L465" s="120"/>
      <c r="M465" s="120"/>
      <c r="N465" s="120"/>
      <c r="O465" s="120"/>
      <c r="P465" s="120"/>
      <c r="Q465" s="120"/>
      <c r="R465" s="120"/>
    </row>
    <row r="466" spans="1:18" x14ac:dyDescent="0.25">
      <c r="A466" s="120"/>
      <c r="B466" s="120"/>
      <c r="C466" s="120"/>
      <c r="D466" s="120"/>
      <c r="E466" s="120"/>
      <c r="F466" s="120"/>
      <c r="G466" s="120"/>
      <c r="H466" s="120"/>
      <c r="I466" s="120"/>
      <c r="J466" s="120"/>
      <c r="K466" s="120"/>
      <c r="L466" s="120"/>
      <c r="M466" s="120"/>
      <c r="N466" s="120"/>
      <c r="O466" s="120"/>
      <c r="P466" s="120"/>
      <c r="Q466" s="120"/>
      <c r="R466" s="120"/>
    </row>
    <row r="467" spans="1:18" x14ac:dyDescent="0.25">
      <c r="A467" s="120"/>
      <c r="B467" s="120"/>
      <c r="C467" s="120"/>
      <c r="D467" s="120"/>
      <c r="E467" s="120"/>
      <c r="F467" s="120"/>
      <c r="G467" s="120"/>
      <c r="H467" s="120"/>
      <c r="I467" s="120"/>
      <c r="J467" s="120"/>
      <c r="K467" s="120"/>
      <c r="L467" s="120"/>
      <c r="M467" s="120"/>
      <c r="N467" s="120"/>
      <c r="O467" s="120"/>
      <c r="P467" s="120"/>
      <c r="Q467" s="120"/>
      <c r="R467" s="120"/>
    </row>
    <row r="468" spans="1:18" x14ac:dyDescent="0.25">
      <c r="A468" s="120"/>
      <c r="B468" s="120"/>
      <c r="C468" s="120"/>
      <c r="D468" s="120"/>
      <c r="E468" s="120"/>
      <c r="F468" s="120"/>
      <c r="G468" s="120"/>
      <c r="H468" s="120"/>
      <c r="I468" s="120"/>
      <c r="J468" s="120"/>
      <c r="K468" s="120"/>
      <c r="L468" s="120"/>
      <c r="M468" s="120"/>
      <c r="N468" s="120"/>
      <c r="O468" s="120"/>
      <c r="P468" s="120"/>
      <c r="Q468" s="120"/>
      <c r="R468" s="120"/>
    </row>
    <row r="469" spans="1:18" x14ac:dyDescent="0.25">
      <c r="A469" s="120"/>
      <c r="B469" s="120"/>
      <c r="C469" s="120"/>
      <c r="D469" s="120"/>
      <c r="E469" s="120"/>
      <c r="F469" s="120"/>
      <c r="G469" s="120"/>
      <c r="H469" s="120"/>
      <c r="I469" s="120"/>
      <c r="J469" s="120"/>
      <c r="K469" s="120"/>
      <c r="L469" s="120"/>
      <c r="M469" s="120"/>
      <c r="N469" s="120"/>
      <c r="O469" s="120"/>
      <c r="P469" s="120"/>
      <c r="Q469" s="120"/>
      <c r="R469" s="120"/>
    </row>
    <row r="470" spans="1:18" x14ac:dyDescent="0.25">
      <c r="A470" s="120"/>
      <c r="B470" s="120"/>
      <c r="C470" s="120"/>
      <c r="D470" s="120"/>
      <c r="E470" s="120"/>
      <c r="F470" s="120"/>
      <c r="G470" s="120"/>
      <c r="H470" s="120"/>
      <c r="I470" s="120"/>
      <c r="J470" s="120"/>
      <c r="K470" s="120"/>
      <c r="L470" s="120"/>
      <c r="M470" s="120"/>
      <c r="N470" s="120"/>
      <c r="O470" s="120"/>
      <c r="P470" s="120"/>
      <c r="Q470" s="120"/>
      <c r="R470" s="120"/>
    </row>
    <row r="471" spans="1:18" x14ac:dyDescent="0.25">
      <c r="A471" s="120"/>
      <c r="B471" s="120"/>
      <c r="C471" s="120"/>
      <c r="D471" s="120"/>
      <c r="E471" s="120"/>
      <c r="F471" s="120"/>
      <c r="G471" s="120"/>
      <c r="H471" s="120"/>
      <c r="I471" s="120"/>
      <c r="J471" s="120"/>
      <c r="K471" s="120"/>
      <c r="L471" s="120"/>
      <c r="M471" s="120"/>
      <c r="N471" s="120"/>
      <c r="O471" s="120"/>
      <c r="P471" s="120"/>
      <c r="Q471" s="120"/>
      <c r="R471" s="120"/>
    </row>
    <row r="472" spans="1:18" x14ac:dyDescent="0.25">
      <c r="A472" s="120"/>
      <c r="B472" s="120"/>
      <c r="C472" s="120"/>
      <c r="D472" s="120"/>
      <c r="E472" s="120"/>
      <c r="F472" s="120"/>
      <c r="G472" s="120"/>
      <c r="H472" s="120"/>
      <c r="I472" s="120"/>
      <c r="J472" s="120"/>
      <c r="K472" s="120"/>
      <c r="L472" s="120"/>
      <c r="M472" s="120"/>
      <c r="N472" s="120"/>
      <c r="O472" s="120"/>
      <c r="P472" s="120"/>
      <c r="Q472" s="120"/>
      <c r="R472" s="120"/>
    </row>
    <row r="473" spans="1:18" x14ac:dyDescent="0.25">
      <c r="A473" s="120"/>
      <c r="B473" s="120"/>
      <c r="C473" s="120"/>
      <c r="D473" s="120"/>
      <c r="E473" s="120"/>
      <c r="F473" s="120"/>
      <c r="G473" s="120"/>
      <c r="H473" s="120"/>
      <c r="I473" s="120"/>
      <c r="J473" s="120"/>
      <c r="K473" s="120"/>
      <c r="L473" s="120"/>
      <c r="M473" s="120"/>
      <c r="N473" s="120"/>
      <c r="O473" s="120"/>
      <c r="P473" s="120"/>
      <c r="Q473" s="120"/>
      <c r="R473" s="120"/>
    </row>
    <row r="474" spans="1:18" x14ac:dyDescent="0.25">
      <c r="A474" s="120"/>
      <c r="B474" s="120"/>
      <c r="C474" s="120"/>
      <c r="D474" s="120"/>
      <c r="E474" s="120"/>
      <c r="F474" s="120"/>
      <c r="G474" s="120"/>
      <c r="H474" s="120"/>
      <c r="I474" s="120"/>
      <c r="J474" s="120"/>
      <c r="K474" s="120"/>
      <c r="L474" s="120"/>
      <c r="M474" s="120"/>
      <c r="N474" s="120"/>
      <c r="O474" s="120"/>
      <c r="P474" s="120"/>
      <c r="Q474" s="120"/>
      <c r="R474" s="120"/>
    </row>
    <row r="475" spans="1:18" x14ac:dyDescent="0.25">
      <c r="A475" s="120"/>
      <c r="B475" s="120"/>
      <c r="C475" s="120"/>
      <c r="D475" s="120"/>
      <c r="E475" s="120"/>
      <c r="F475" s="120"/>
      <c r="G475" s="120"/>
      <c r="H475" s="120"/>
      <c r="I475" s="120"/>
      <c r="J475" s="120"/>
      <c r="K475" s="120"/>
      <c r="L475" s="120"/>
      <c r="M475" s="120"/>
      <c r="N475" s="120"/>
      <c r="O475" s="120"/>
      <c r="P475" s="120"/>
      <c r="Q475" s="120"/>
      <c r="R475" s="120"/>
    </row>
    <row r="476" spans="1:18" x14ac:dyDescent="0.25">
      <c r="A476" s="120"/>
      <c r="B476" s="120"/>
      <c r="C476" s="120"/>
      <c r="D476" s="120"/>
      <c r="E476" s="120"/>
      <c r="F476" s="120"/>
      <c r="G476" s="120"/>
      <c r="H476" s="120"/>
      <c r="I476" s="120"/>
      <c r="J476" s="120"/>
      <c r="K476" s="120"/>
      <c r="L476" s="120"/>
      <c r="M476" s="120"/>
      <c r="N476" s="120"/>
      <c r="O476" s="120"/>
      <c r="P476" s="120"/>
      <c r="Q476" s="120"/>
      <c r="R476" s="120"/>
    </row>
  </sheetData>
  <dataConsolidate/>
  <mergeCells count="19">
    <mergeCell ref="H12:R12"/>
    <mergeCell ref="H13:K13"/>
    <mergeCell ref="L13:O13"/>
    <mergeCell ref="P13:R13"/>
    <mergeCell ref="E1:X2"/>
    <mergeCell ref="F7:X7"/>
    <mergeCell ref="A23:B23"/>
    <mergeCell ref="S23:T23"/>
    <mergeCell ref="U23:V23"/>
    <mergeCell ref="W23:X23"/>
    <mergeCell ref="A21:X21"/>
    <mergeCell ref="C23:D23"/>
    <mergeCell ref="E23:F23"/>
    <mergeCell ref="O23:P23"/>
    <mergeCell ref="Q23:R23"/>
    <mergeCell ref="G23:H23"/>
    <mergeCell ref="I23:J23"/>
    <mergeCell ref="K23:L23"/>
    <mergeCell ref="M23:N23"/>
  </mergeCells>
  <dataValidations count="1">
    <dataValidation type="list" allowBlank="1" showInputMessage="1" showErrorMessage="1" sqref="F7:X7">
      <formula1>INDIVIDUELLE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4"/>
  <sheetViews>
    <sheetView workbookViewId="0">
      <selection activeCell="H27" sqref="H27"/>
    </sheetView>
  </sheetViews>
  <sheetFormatPr baseColWidth="10" defaultRowHeight="15" x14ac:dyDescent="0.25"/>
  <cols>
    <col min="1" max="1" width="23" style="4" customWidth="1"/>
    <col min="2" max="2" width="22.7109375" style="4" customWidth="1"/>
    <col min="3" max="10" width="11.42578125" style="4"/>
    <col min="11" max="11" width="13.42578125" style="4" customWidth="1"/>
    <col min="12" max="12" width="11.42578125" style="4"/>
    <col min="13" max="13" width="13.42578125" style="4" customWidth="1"/>
    <col min="14" max="14" width="12.7109375" style="4" customWidth="1"/>
    <col min="15" max="16384" width="11.42578125" style="4"/>
  </cols>
  <sheetData>
    <row r="1" spans="1:14" x14ac:dyDescent="0.25">
      <c r="A1" s="177"/>
      <c r="B1" s="177"/>
    </row>
    <row r="2" spans="1:14" ht="15.75" thickBot="1" x14ac:dyDescent="0.3">
      <c r="A2" s="185" t="s">
        <v>20</v>
      </c>
      <c r="B2" s="185" t="s">
        <v>92</v>
      </c>
      <c r="C2" s="186" t="s">
        <v>19</v>
      </c>
      <c r="D2" s="187" t="s">
        <v>31</v>
      </c>
      <c r="E2" s="187" t="s">
        <v>30</v>
      </c>
      <c r="F2" s="187" t="s">
        <v>29</v>
      </c>
      <c r="G2" s="187" t="s">
        <v>28</v>
      </c>
      <c r="H2" s="187" t="s">
        <v>27</v>
      </c>
      <c r="I2" s="187" t="s">
        <v>26</v>
      </c>
      <c r="J2" s="187" t="s">
        <v>25</v>
      </c>
      <c r="K2" s="187" t="s">
        <v>24</v>
      </c>
      <c r="L2" s="187" t="s">
        <v>23</v>
      </c>
      <c r="M2" s="187" t="s">
        <v>22</v>
      </c>
      <c r="N2" s="188" t="s">
        <v>21</v>
      </c>
    </row>
    <row r="3" spans="1:14" ht="15.75" thickTop="1" x14ac:dyDescent="0.25">
      <c r="A3" s="179"/>
      <c r="B3" s="179"/>
      <c r="C3" s="182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0"/>
    </row>
    <row r="4" spans="1:14" x14ac:dyDescent="0.25">
      <c r="A4" s="178"/>
      <c r="B4" s="178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77"/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4"/>
  <sheetViews>
    <sheetView workbookViewId="0">
      <selection activeCell="H34" sqref="H34"/>
    </sheetView>
  </sheetViews>
  <sheetFormatPr baseColWidth="10" defaultRowHeight="12.75" x14ac:dyDescent="0.2"/>
  <cols>
    <col min="1" max="1" width="23.28515625" customWidth="1"/>
    <col min="2" max="2" width="22.42578125" customWidth="1"/>
  </cols>
  <sheetData>
    <row r="1" spans="1:14" x14ac:dyDescent="0.2">
      <c r="A1" s="27"/>
    </row>
    <row r="2" spans="1:14" ht="15.75" thickBot="1" x14ac:dyDescent="0.25">
      <c r="A2" s="185" t="s">
        <v>20</v>
      </c>
      <c r="B2" s="185" t="s">
        <v>92</v>
      </c>
      <c r="C2" s="186" t="s">
        <v>19</v>
      </c>
      <c r="D2" s="187" t="s">
        <v>31</v>
      </c>
      <c r="E2" s="187" t="s">
        <v>30</v>
      </c>
      <c r="F2" s="187" t="s">
        <v>29</v>
      </c>
      <c r="G2" s="187" t="s">
        <v>28</v>
      </c>
      <c r="H2" s="187" t="s">
        <v>27</v>
      </c>
      <c r="I2" s="187" t="s">
        <v>26</v>
      </c>
      <c r="J2" s="187" t="s">
        <v>25</v>
      </c>
      <c r="K2" s="187" t="s">
        <v>24</v>
      </c>
      <c r="L2" s="187" t="s">
        <v>23</v>
      </c>
      <c r="M2" s="187" t="s">
        <v>22</v>
      </c>
      <c r="N2" s="188" t="s">
        <v>21</v>
      </c>
    </row>
    <row r="3" spans="1:14" ht="15.75" thickTop="1" x14ac:dyDescent="0.25">
      <c r="A3" s="179"/>
      <c r="B3" s="179"/>
      <c r="C3" s="182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0"/>
    </row>
    <row r="4" spans="1:14" ht="15" x14ac:dyDescent="0.25">
      <c r="A4" s="178"/>
      <c r="B4" s="178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77"/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2:N4"/>
  <sheetViews>
    <sheetView workbookViewId="0">
      <selection activeCell="B27" sqref="B27"/>
    </sheetView>
  </sheetViews>
  <sheetFormatPr baseColWidth="10" defaultRowHeight="12.75" x14ac:dyDescent="0.2"/>
  <cols>
    <col min="1" max="1" width="23.140625" customWidth="1"/>
    <col min="2" max="2" width="22.85546875" customWidth="1"/>
  </cols>
  <sheetData>
    <row r="2" spans="1:14" ht="15.75" thickBot="1" x14ac:dyDescent="0.25">
      <c r="A2" s="185" t="s">
        <v>20</v>
      </c>
      <c r="B2" s="185" t="s">
        <v>92</v>
      </c>
      <c r="C2" s="186" t="s">
        <v>19</v>
      </c>
      <c r="D2" s="187" t="s">
        <v>31</v>
      </c>
      <c r="E2" s="187" t="s">
        <v>30</v>
      </c>
      <c r="F2" s="187" t="s">
        <v>29</v>
      </c>
      <c r="G2" s="187" t="s">
        <v>28</v>
      </c>
      <c r="H2" s="187" t="s">
        <v>27</v>
      </c>
      <c r="I2" s="187" t="s">
        <v>26</v>
      </c>
      <c r="J2" s="187" t="s">
        <v>25</v>
      </c>
      <c r="K2" s="187" t="s">
        <v>24</v>
      </c>
      <c r="L2" s="187" t="s">
        <v>23</v>
      </c>
      <c r="M2" s="187" t="s">
        <v>22</v>
      </c>
      <c r="N2" s="188" t="s">
        <v>21</v>
      </c>
    </row>
    <row r="3" spans="1:14" ht="15.75" thickTop="1" x14ac:dyDescent="0.25">
      <c r="A3" s="179"/>
      <c r="B3" s="179"/>
      <c r="C3" s="182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0"/>
    </row>
    <row r="4" spans="1:14" ht="15" x14ac:dyDescent="0.25">
      <c r="A4" s="178"/>
      <c r="B4" s="178"/>
      <c r="C4" s="183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77"/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R516"/>
  <sheetViews>
    <sheetView topLeftCell="C1" workbookViewId="0">
      <selection activeCell="E29" sqref="E29"/>
    </sheetView>
  </sheetViews>
  <sheetFormatPr baseColWidth="10" defaultRowHeight="12.75" x14ac:dyDescent="0.2"/>
  <cols>
    <col min="1" max="1" width="26.28515625" customWidth="1"/>
    <col min="2" max="2" width="19.5703125" customWidth="1"/>
    <col min="3" max="3" width="11.42578125" customWidth="1"/>
    <col min="4" max="4" width="4.140625" customWidth="1"/>
    <col min="5" max="5" width="23" customWidth="1"/>
    <col min="6" max="6" width="5.7109375" customWidth="1"/>
    <col min="7" max="7" width="3.85546875" customWidth="1"/>
    <col min="8" max="8" width="23" customWidth="1"/>
    <col min="11" max="11" width="17.28515625" customWidth="1"/>
    <col min="12" max="12" width="20.42578125" customWidth="1"/>
    <col min="16" max="16" width="14.85546875" customWidth="1"/>
    <col min="18" max="18" width="12.140625" customWidth="1"/>
  </cols>
  <sheetData>
    <row r="1" spans="1:18" ht="21" x14ac:dyDescent="0.25">
      <c r="A1" s="5" t="s">
        <v>5</v>
      </c>
      <c r="B1" s="6">
        <f>Accueil!$C$1+2017</f>
        <v>2018</v>
      </c>
      <c r="D1" s="239" t="s">
        <v>49</v>
      </c>
      <c r="E1" s="239"/>
      <c r="F1" s="239"/>
      <c r="G1" s="239"/>
      <c r="H1" s="239"/>
      <c r="J1" s="70" t="s">
        <v>54</v>
      </c>
      <c r="K1" s="70"/>
      <c r="L1" s="70"/>
      <c r="M1" s="71"/>
      <c r="N1" s="71"/>
      <c r="O1" s="71"/>
      <c r="P1" s="71"/>
      <c r="Q1" s="1"/>
      <c r="R1" s="1"/>
    </row>
    <row r="2" spans="1:18" ht="13.5" thickBot="1" x14ac:dyDescent="0.25">
      <c r="J2" s="2"/>
      <c r="K2" s="2"/>
      <c r="L2" s="2"/>
      <c r="M2" s="1"/>
      <c r="N2" s="1"/>
      <c r="O2" s="1"/>
      <c r="P2" s="1"/>
      <c r="Q2" s="1"/>
      <c r="R2" s="1"/>
    </row>
    <row r="3" spans="1:18" ht="15.95" customHeight="1" thickTop="1" thickBot="1" x14ac:dyDescent="0.3">
      <c r="A3" s="8" t="s">
        <v>6</v>
      </c>
      <c r="B3" s="9">
        <f>DATE($B$1,1,1)</f>
        <v>43101</v>
      </c>
      <c r="D3" s="240" t="s">
        <v>19</v>
      </c>
      <c r="E3" s="241"/>
      <c r="G3" s="240" t="s">
        <v>26</v>
      </c>
      <c r="H3" s="241"/>
      <c r="J3" s="2"/>
      <c r="K3" s="33"/>
      <c r="L3" s="33"/>
      <c r="M3" s="1"/>
      <c r="N3" s="1"/>
      <c r="O3" s="1"/>
      <c r="P3" s="1"/>
      <c r="Q3" s="1"/>
      <c r="R3" s="1"/>
    </row>
    <row r="4" spans="1:18" ht="15.95" customHeight="1" thickTop="1" thickBot="1" x14ac:dyDescent="0.3">
      <c r="A4" s="8" t="s">
        <v>7</v>
      </c>
      <c r="B4" s="9">
        <f>ROUND(DATE($B$1,4,MOD(234-11*MOD($B$1,19),30))/7,)*7-6</f>
        <v>43191</v>
      </c>
      <c r="D4" s="29" t="s">
        <v>32</v>
      </c>
      <c r="E4" s="58">
        <v>43087</v>
      </c>
      <c r="G4" s="29" t="s">
        <v>32</v>
      </c>
      <c r="H4" s="30">
        <f>$E$25+1</f>
        <v>43276</v>
      </c>
      <c r="J4" s="237" t="s">
        <v>53</v>
      </c>
      <c r="K4" s="238"/>
      <c r="L4" s="32">
        <v>54.05</v>
      </c>
      <c r="M4" s="1"/>
      <c r="N4" s="237" t="s">
        <v>55</v>
      </c>
      <c r="O4" s="238"/>
      <c r="P4" s="32">
        <v>39732</v>
      </c>
      <c r="Q4" s="1"/>
      <c r="R4" s="1"/>
    </row>
    <row r="5" spans="1:18" ht="15.95" customHeight="1" thickTop="1" thickBot="1" x14ac:dyDescent="0.3">
      <c r="A5" s="8" t="s">
        <v>8</v>
      </c>
      <c r="B5" s="9">
        <f>B4+1</f>
        <v>43192</v>
      </c>
      <c r="D5" s="28" t="s">
        <v>33</v>
      </c>
      <c r="E5" s="57">
        <v>43121</v>
      </c>
      <c r="G5" s="28" t="s">
        <v>33</v>
      </c>
      <c r="H5" s="57">
        <v>43303</v>
      </c>
      <c r="J5" s="2"/>
      <c r="K5" s="2"/>
      <c r="L5" s="2"/>
      <c r="M5" s="1"/>
      <c r="N5" s="1"/>
      <c r="O5" s="1"/>
      <c r="P5" s="1"/>
      <c r="Q5" s="1"/>
      <c r="R5" s="1"/>
    </row>
    <row r="6" spans="1:18" ht="15.95" customHeight="1" thickTop="1" thickBot="1" x14ac:dyDescent="0.3">
      <c r="A6" s="8" t="s">
        <v>9</v>
      </c>
      <c r="B6" s="9">
        <f>DATE($B$1,5,1)</f>
        <v>43221</v>
      </c>
      <c r="J6" s="38" t="s">
        <v>50</v>
      </c>
      <c r="K6" s="38" t="s">
        <v>51</v>
      </c>
      <c r="L6" s="34" t="s">
        <v>52</v>
      </c>
      <c r="M6" s="1"/>
      <c r="N6" s="237" t="s">
        <v>56</v>
      </c>
      <c r="O6" s="238"/>
      <c r="P6" s="32">
        <v>1498.5</v>
      </c>
      <c r="Q6" s="1"/>
    </row>
    <row r="7" spans="1:18" ht="15.95" customHeight="1" thickTop="1" thickBot="1" x14ac:dyDescent="0.3">
      <c r="A7" s="8" t="s">
        <v>14</v>
      </c>
      <c r="B7" s="9">
        <f>DATE($B$1,5,8)</f>
        <v>43228</v>
      </c>
      <c r="D7" s="240" t="s">
        <v>31</v>
      </c>
      <c r="E7" s="241"/>
      <c r="G7" s="240" t="s">
        <v>25</v>
      </c>
      <c r="H7" s="241"/>
      <c r="J7" s="37">
        <v>292</v>
      </c>
      <c r="K7" s="40">
        <v>18102</v>
      </c>
      <c r="L7" s="35">
        <f>+K7/12</f>
        <v>1508.5</v>
      </c>
      <c r="M7" s="1"/>
      <c r="N7" s="1"/>
      <c r="O7" s="1"/>
      <c r="P7" s="1"/>
      <c r="Q7" s="1"/>
      <c r="R7" s="1"/>
    </row>
    <row r="8" spans="1:18" ht="15.95" customHeight="1" thickTop="1" thickBot="1" x14ac:dyDescent="0.3">
      <c r="A8" s="8" t="s">
        <v>10</v>
      </c>
      <c r="B8" s="9">
        <f>B4+39</f>
        <v>43230</v>
      </c>
      <c r="D8" s="29" t="s">
        <v>32</v>
      </c>
      <c r="E8" s="30">
        <f>$E$5+1</f>
        <v>43122</v>
      </c>
      <c r="G8" s="29" t="s">
        <v>32</v>
      </c>
      <c r="H8" s="30">
        <f>$H$5+1</f>
        <v>43304</v>
      </c>
      <c r="J8" s="42">
        <v>293</v>
      </c>
      <c r="K8" s="43">
        <f>+K7+15</f>
        <v>18117</v>
      </c>
      <c r="L8" s="44">
        <f t="shared" ref="L8:L66" si="0">+K8/12</f>
        <v>1509.75</v>
      </c>
      <c r="M8" s="1"/>
      <c r="N8" s="1"/>
      <c r="O8" s="1"/>
      <c r="P8" s="47">
        <v>9.8800000000000008</v>
      </c>
      <c r="Q8" s="1"/>
      <c r="R8" s="1"/>
    </row>
    <row r="9" spans="1:18" ht="15.95" customHeight="1" thickBot="1" x14ac:dyDescent="0.3">
      <c r="A9" s="8" t="s">
        <v>11</v>
      </c>
      <c r="B9" s="9">
        <f>B4+49</f>
        <v>43240</v>
      </c>
      <c r="D9" s="56" t="s">
        <v>33</v>
      </c>
      <c r="E9" s="57">
        <v>43149</v>
      </c>
      <c r="G9" s="28" t="s">
        <v>33</v>
      </c>
      <c r="H9" s="57">
        <v>43338</v>
      </c>
      <c r="J9" s="42">
        <v>294</v>
      </c>
      <c r="K9" s="43">
        <f t="shared" ref="K9:K66" si="1">+K8+15</f>
        <v>18132</v>
      </c>
      <c r="L9" s="44">
        <f t="shared" si="0"/>
        <v>1511</v>
      </c>
      <c r="M9" s="1"/>
      <c r="N9" s="1"/>
      <c r="O9" s="31"/>
      <c r="P9" s="1"/>
      <c r="Q9" s="1"/>
      <c r="R9" s="1"/>
    </row>
    <row r="10" spans="1:18" ht="15.95" customHeight="1" thickTop="1" thickBot="1" x14ac:dyDescent="0.3">
      <c r="A10" s="8" t="s">
        <v>15</v>
      </c>
      <c r="B10" s="9">
        <f>DATE($B$1,7,14)</f>
        <v>43295</v>
      </c>
      <c r="J10" s="42">
        <v>295</v>
      </c>
      <c r="K10" s="43">
        <f>+K9+15</f>
        <v>18147</v>
      </c>
      <c r="L10" s="44">
        <f>+K10/12</f>
        <v>1512.25</v>
      </c>
      <c r="M10" s="1"/>
      <c r="N10" s="1"/>
      <c r="O10" s="1"/>
      <c r="P10" s="1"/>
      <c r="Q10" s="1"/>
      <c r="R10" s="1"/>
    </row>
    <row r="11" spans="1:18" ht="15.95" customHeight="1" thickTop="1" thickBot="1" x14ac:dyDescent="0.3">
      <c r="A11" s="8" t="s">
        <v>16</v>
      </c>
      <c r="B11" s="9">
        <f>DATE($B$1,8,15)</f>
        <v>43327</v>
      </c>
      <c r="D11" s="240" t="s">
        <v>30</v>
      </c>
      <c r="E11" s="241"/>
      <c r="G11" s="240" t="s">
        <v>24</v>
      </c>
      <c r="H11" s="241"/>
      <c r="J11" s="42">
        <v>296</v>
      </c>
      <c r="K11" s="43">
        <f>+K10+15</f>
        <v>18162</v>
      </c>
      <c r="L11" s="44">
        <f t="shared" si="0"/>
        <v>1513.5</v>
      </c>
      <c r="M11" s="1"/>
      <c r="N11" s="1"/>
      <c r="O11" s="1"/>
      <c r="P11" s="1"/>
      <c r="Q11" s="1"/>
      <c r="R11" s="1"/>
    </row>
    <row r="12" spans="1:18" ht="15.95" customHeight="1" thickTop="1" x14ac:dyDescent="0.25">
      <c r="A12" s="8" t="s">
        <v>13</v>
      </c>
      <c r="B12" s="9">
        <f>DATE($B$1,11,1)</f>
        <v>43405</v>
      </c>
      <c r="D12" s="29" t="s">
        <v>32</v>
      </c>
      <c r="E12" s="30">
        <f>$E$9+1</f>
        <v>43150</v>
      </c>
      <c r="G12" s="29" t="s">
        <v>32</v>
      </c>
      <c r="H12" s="30">
        <f>$H$9+1</f>
        <v>43339</v>
      </c>
      <c r="J12" s="42">
        <v>297</v>
      </c>
      <c r="K12" s="43">
        <f t="shared" si="1"/>
        <v>18177</v>
      </c>
      <c r="L12" s="44">
        <f t="shared" si="0"/>
        <v>1514.75</v>
      </c>
      <c r="M12" s="1"/>
      <c r="N12" s="1"/>
      <c r="O12" s="1"/>
      <c r="P12" s="1"/>
      <c r="Q12" s="1"/>
      <c r="R12" s="1"/>
    </row>
    <row r="13" spans="1:18" ht="15.95" customHeight="1" thickBot="1" x14ac:dyDescent="0.3">
      <c r="A13" s="8" t="s">
        <v>17</v>
      </c>
      <c r="B13" s="9">
        <f>DATE($B$1,11,11)</f>
        <v>43415</v>
      </c>
      <c r="D13" s="28" t="s">
        <v>33</v>
      </c>
      <c r="E13" s="57">
        <v>43184</v>
      </c>
      <c r="G13" s="28" t="s">
        <v>33</v>
      </c>
      <c r="H13" s="57">
        <v>43366</v>
      </c>
      <c r="J13" s="42">
        <v>298</v>
      </c>
      <c r="K13" s="43">
        <f t="shared" si="1"/>
        <v>18192</v>
      </c>
      <c r="L13" s="44">
        <f t="shared" si="0"/>
        <v>1516</v>
      </c>
      <c r="M13" s="1"/>
      <c r="N13" s="1"/>
      <c r="O13" s="1"/>
      <c r="P13" s="1"/>
      <c r="Q13" s="1"/>
      <c r="R13" s="1"/>
    </row>
    <row r="14" spans="1:18" ht="15.95" customHeight="1" thickTop="1" thickBot="1" x14ac:dyDescent="0.3">
      <c r="A14" s="8" t="s">
        <v>18</v>
      </c>
      <c r="B14" s="9">
        <f>DATE($B$1,12,25)</f>
        <v>43459</v>
      </c>
      <c r="J14" s="42">
        <v>299</v>
      </c>
      <c r="K14" s="43">
        <f t="shared" si="1"/>
        <v>18207</v>
      </c>
      <c r="L14" s="44">
        <f t="shared" si="0"/>
        <v>1517.25</v>
      </c>
      <c r="M14" s="1"/>
      <c r="N14" s="1"/>
      <c r="O14" s="1"/>
      <c r="P14" s="1"/>
      <c r="Q14" s="1"/>
      <c r="R14" s="1"/>
    </row>
    <row r="15" spans="1:18" ht="15.95" customHeight="1" thickTop="1" thickBot="1" x14ac:dyDescent="0.25">
      <c r="D15" s="240" t="s">
        <v>29</v>
      </c>
      <c r="E15" s="241"/>
      <c r="G15" s="240" t="s">
        <v>23</v>
      </c>
      <c r="H15" s="241"/>
      <c r="J15" s="42">
        <v>300</v>
      </c>
      <c r="K15" s="43">
        <f t="shared" si="1"/>
        <v>18222</v>
      </c>
      <c r="L15" s="44">
        <f t="shared" si="0"/>
        <v>1518.5</v>
      </c>
      <c r="M15" s="1"/>
      <c r="N15" s="1"/>
      <c r="O15" s="1"/>
      <c r="P15" s="1"/>
      <c r="Q15" s="1"/>
      <c r="R15" s="1"/>
    </row>
    <row r="16" spans="1:18" ht="13.5" thickTop="1" x14ac:dyDescent="0.2">
      <c r="A16" s="7"/>
      <c r="D16" s="29" t="s">
        <v>32</v>
      </c>
      <c r="E16" s="30">
        <f>$E$13+1</f>
        <v>43185</v>
      </c>
      <c r="G16" s="29" t="s">
        <v>32</v>
      </c>
      <c r="H16" s="30">
        <f>$H$13+1</f>
        <v>43367</v>
      </c>
      <c r="J16" s="42">
        <v>301</v>
      </c>
      <c r="K16" s="43">
        <f t="shared" si="1"/>
        <v>18237</v>
      </c>
      <c r="L16" s="44">
        <f t="shared" si="0"/>
        <v>1519.75</v>
      </c>
      <c r="M16" s="1"/>
      <c r="N16" s="1"/>
      <c r="O16" s="1"/>
      <c r="P16" s="1"/>
      <c r="Q16" s="1"/>
      <c r="R16" s="1"/>
    </row>
    <row r="17" spans="1:18" ht="15.75" thickBot="1" x14ac:dyDescent="0.3">
      <c r="A17" s="8" t="s">
        <v>12</v>
      </c>
      <c r="B17" s="9">
        <f>B4+50</f>
        <v>43241</v>
      </c>
      <c r="D17" s="28" t="s">
        <v>33</v>
      </c>
      <c r="E17" s="57">
        <v>43212</v>
      </c>
      <c r="G17" s="28" t="s">
        <v>33</v>
      </c>
      <c r="H17" s="57">
        <v>43394</v>
      </c>
      <c r="J17" s="42">
        <v>302</v>
      </c>
      <c r="K17" s="43">
        <f t="shared" si="1"/>
        <v>18252</v>
      </c>
      <c r="L17" s="44">
        <f t="shared" si="0"/>
        <v>1521</v>
      </c>
      <c r="M17" s="1"/>
      <c r="N17" s="1"/>
      <c r="O17" s="1"/>
      <c r="P17" s="1"/>
      <c r="Q17" s="1"/>
      <c r="R17" s="1"/>
    </row>
    <row r="18" spans="1:18" ht="14.25" thickTop="1" thickBot="1" x14ac:dyDescent="0.25">
      <c r="A18" s="7"/>
      <c r="J18" s="42">
        <v>303</v>
      </c>
      <c r="K18" s="43">
        <f t="shared" si="1"/>
        <v>18267</v>
      </c>
      <c r="L18" s="44">
        <f t="shared" si="0"/>
        <v>1522.25</v>
      </c>
      <c r="M18" s="1"/>
      <c r="N18" s="1"/>
      <c r="O18" s="1"/>
      <c r="P18" s="1"/>
      <c r="Q18" s="1"/>
      <c r="R18" s="1"/>
    </row>
    <row r="19" spans="1:18" ht="14.25" thickTop="1" thickBot="1" x14ac:dyDescent="0.25">
      <c r="D19" s="240" t="s">
        <v>28</v>
      </c>
      <c r="E19" s="241"/>
      <c r="G19" s="240" t="s">
        <v>22</v>
      </c>
      <c r="H19" s="241"/>
      <c r="J19" s="42">
        <v>304</v>
      </c>
      <c r="K19" s="43">
        <f>+K18+15</f>
        <v>18282</v>
      </c>
      <c r="L19" s="44">
        <f t="shared" si="0"/>
        <v>1523.5</v>
      </c>
      <c r="M19" s="1"/>
      <c r="N19" s="1"/>
      <c r="O19" s="1"/>
      <c r="P19" s="1"/>
      <c r="Q19" s="1"/>
      <c r="R19" s="1"/>
    </row>
    <row r="20" spans="1:18" ht="13.5" thickTop="1" x14ac:dyDescent="0.2">
      <c r="D20" s="29" t="s">
        <v>32</v>
      </c>
      <c r="E20" s="30">
        <f>$E$17+1</f>
        <v>43213</v>
      </c>
      <c r="G20" s="29" t="s">
        <v>32</v>
      </c>
      <c r="H20" s="30">
        <f>$H$17+1</f>
        <v>43395</v>
      </c>
      <c r="J20" s="42">
        <v>305</v>
      </c>
      <c r="K20" s="43">
        <f t="shared" si="1"/>
        <v>18297</v>
      </c>
      <c r="L20" s="44">
        <f t="shared" si="0"/>
        <v>1524.75</v>
      </c>
      <c r="M20" s="1"/>
      <c r="N20" s="1"/>
      <c r="O20" s="1"/>
      <c r="P20" s="1"/>
      <c r="Q20" s="1"/>
      <c r="R20" s="1"/>
    </row>
    <row r="21" spans="1:18" ht="13.5" thickBot="1" x14ac:dyDescent="0.25">
      <c r="D21" s="28" t="s">
        <v>33</v>
      </c>
      <c r="E21" s="57">
        <v>43240</v>
      </c>
      <c r="G21" s="28" t="s">
        <v>33</v>
      </c>
      <c r="H21" s="57">
        <v>43422</v>
      </c>
      <c r="J21" s="42">
        <v>306</v>
      </c>
      <c r="K21" s="43">
        <f t="shared" si="1"/>
        <v>18312</v>
      </c>
      <c r="L21" s="44">
        <f t="shared" si="0"/>
        <v>1526</v>
      </c>
      <c r="M21" s="1"/>
      <c r="N21" s="1"/>
      <c r="O21" s="1"/>
      <c r="P21" s="1"/>
      <c r="Q21" s="1"/>
      <c r="R21" s="1"/>
    </row>
    <row r="22" spans="1:18" ht="14.25" thickTop="1" thickBot="1" x14ac:dyDescent="0.25">
      <c r="J22" s="42">
        <v>307</v>
      </c>
      <c r="K22" s="43">
        <f t="shared" si="1"/>
        <v>18327</v>
      </c>
      <c r="L22" s="44">
        <f t="shared" si="0"/>
        <v>1527.25</v>
      </c>
      <c r="M22" s="1"/>
      <c r="N22" s="1"/>
      <c r="O22" s="1"/>
      <c r="P22" s="1"/>
      <c r="Q22" s="1"/>
      <c r="R22" s="1"/>
    </row>
    <row r="23" spans="1:18" ht="14.25" thickTop="1" thickBot="1" x14ac:dyDescent="0.25">
      <c r="D23" s="240" t="s">
        <v>27</v>
      </c>
      <c r="E23" s="241"/>
      <c r="G23" s="240" t="s">
        <v>21</v>
      </c>
      <c r="H23" s="241"/>
      <c r="J23" s="42">
        <v>308</v>
      </c>
      <c r="K23" s="43">
        <f t="shared" si="1"/>
        <v>18342</v>
      </c>
      <c r="L23" s="44">
        <f t="shared" si="0"/>
        <v>1528.5</v>
      </c>
      <c r="M23" s="1"/>
      <c r="N23" s="1"/>
      <c r="O23" s="1"/>
      <c r="P23" s="1"/>
      <c r="Q23" s="1"/>
      <c r="R23" s="1"/>
    </row>
    <row r="24" spans="1:18" ht="13.5" thickTop="1" x14ac:dyDescent="0.2">
      <c r="D24" s="29" t="s">
        <v>32</v>
      </c>
      <c r="E24" s="30">
        <f>$E$21+1</f>
        <v>43241</v>
      </c>
      <c r="G24" s="29" t="s">
        <v>32</v>
      </c>
      <c r="H24" s="30">
        <f>$H$21+1</f>
        <v>43423</v>
      </c>
      <c r="J24" s="42">
        <v>309</v>
      </c>
      <c r="K24" s="43">
        <f t="shared" si="1"/>
        <v>18357</v>
      </c>
      <c r="L24" s="44">
        <f t="shared" si="0"/>
        <v>1529.75</v>
      </c>
      <c r="M24" s="1"/>
      <c r="N24" s="1"/>
      <c r="O24" s="1"/>
      <c r="P24" s="1"/>
      <c r="Q24" s="1"/>
      <c r="R24" s="1"/>
    </row>
    <row r="25" spans="1:18" ht="13.5" thickBot="1" x14ac:dyDescent="0.25">
      <c r="D25" s="28" t="s">
        <v>33</v>
      </c>
      <c r="E25" s="57">
        <v>43275</v>
      </c>
      <c r="G25" s="28" t="s">
        <v>33</v>
      </c>
      <c r="H25" s="57">
        <v>43450</v>
      </c>
      <c r="J25" s="42">
        <v>310</v>
      </c>
      <c r="K25" s="43">
        <f t="shared" si="1"/>
        <v>18372</v>
      </c>
      <c r="L25" s="44">
        <f t="shared" si="0"/>
        <v>1531</v>
      </c>
      <c r="M25" s="1"/>
      <c r="N25" s="1"/>
      <c r="O25" s="1"/>
      <c r="P25" s="1"/>
      <c r="Q25" s="1"/>
      <c r="R25" s="1"/>
    </row>
    <row r="26" spans="1:18" ht="13.5" thickTop="1" x14ac:dyDescent="0.2">
      <c r="J26" s="42">
        <v>311</v>
      </c>
      <c r="K26" s="43">
        <f t="shared" si="1"/>
        <v>18387</v>
      </c>
      <c r="L26" s="44">
        <f t="shared" si="0"/>
        <v>1532.25</v>
      </c>
      <c r="M26" s="1"/>
      <c r="N26" s="1"/>
      <c r="O26" s="1"/>
      <c r="P26" s="1"/>
      <c r="Q26" s="1"/>
      <c r="R26" s="1"/>
    </row>
    <row r="27" spans="1:18" x14ac:dyDescent="0.2">
      <c r="J27" s="42">
        <v>312</v>
      </c>
      <c r="K27" s="43">
        <f t="shared" si="1"/>
        <v>18402</v>
      </c>
      <c r="L27" s="44">
        <f t="shared" si="0"/>
        <v>1533.5</v>
      </c>
      <c r="M27" s="1"/>
      <c r="N27" s="1"/>
      <c r="O27" s="1"/>
      <c r="P27" s="1"/>
      <c r="Q27" s="1"/>
      <c r="R27" s="1"/>
    </row>
    <row r="28" spans="1:18" x14ac:dyDescent="0.2">
      <c r="J28" s="42">
        <v>313</v>
      </c>
      <c r="K28" s="43">
        <f t="shared" si="1"/>
        <v>18417</v>
      </c>
      <c r="L28" s="44">
        <f t="shared" si="0"/>
        <v>1534.75</v>
      </c>
      <c r="M28" s="1"/>
      <c r="N28" s="1"/>
      <c r="O28" s="1"/>
      <c r="P28" s="1"/>
      <c r="Q28" s="1"/>
      <c r="R28" s="1"/>
    </row>
    <row r="29" spans="1:18" x14ac:dyDescent="0.2">
      <c r="J29" s="42">
        <v>314</v>
      </c>
      <c r="K29" s="43">
        <f t="shared" si="1"/>
        <v>18432</v>
      </c>
      <c r="L29" s="44">
        <f t="shared" si="0"/>
        <v>1536</v>
      </c>
      <c r="M29" s="1"/>
      <c r="N29" s="1"/>
      <c r="O29" s="1"/>
      <c r="P29" s="1"/>
      <c r="Q29" s="1"/>
      <c r="R29" s="1"/>
    </row>
    <row r="30" spans="1:18" x14ac:dyDescent="0.2">
      <c r="J30" s="42">
        <v>315</v>
      </c>
      <c r="K30" s="43">
        <f t="shared" si="1"/>
        <v>18447</v>
      </c>
      <c r="L30" s="44">
        <f t="shared" si="0"/>
        <v>1537.25</v>
      </c>
      <c r="M30" s="1"/>
      <c r="N30" s="1"/>
      <c r="O30" s="1"/>
      <c r="P30" s="1"/>
      <c r="Q30" s="1"/>
      <c r="R30" s="1"/>
    </row>
    <row r="31" spans="1:18" x14ac:dyDescent="0.2">
      <c r="J31" s="42">
        <v>316</v>
      </c>
      <c r="K31" s="43">
        <f t="shared" si="1"/>
        <v>18462</v>
      </c>
      <c r="L31" s="44">
        <f t="shared" si="0"/>
        <v>1538.5</v>
      </c>
      <c r="M31" s="1"/>
      <c r="N31" s="1"/>
      <c r="O31" s="1"/>
      <c r="P31" s="1"/>
      <c r="Q31" s="1"/>
      <c r="R31" s="1"/>
    </row>
    <row r="32" spans="1:18" x14ac:dyDescent="0.2">
      <c r="J32" s="42">
        <v>317</v>
      </c>
      <c r="K32" s="43">
        <f t="shared" si="1"/>
        <v>18477</v>
      </c>
      <c r="L32" s="44">
        <f t="shared" si="0"/>
        <v>1539.75</v>
      </c>
      <c r="M32" s="1"/>
      <c r="N32" s="1"/>
      <c r="O32" s="1"/>
      <c r="P32" s="1"/>
      <c r="Q32" s="1"/>
      <c r="R32" s="1"/>
    </row>
    <row r="33" spans="10:18" x14ac:dyDescent="0.2">
      <c r="J33" s="42">
        <v>318</v>
      </c>
      <c r="K33" s="43">
        <f t="shared" si="1"/>
        <v>18492</v>
      </c>
      <c r="L33" s="44">
        <f t="shared" si="0"/>
        <v>1541</v>
      </c>
      <c r="M33" s="1"/>
      <c r="N33" s="1"/>
      <c r="O33" s="1"/>
      <c r="P33" s="1"/>
      <c r="Q33" s="1"/>
      <c r="R33" s="1"/>
    </row>
    <row r="34" spans="10:18" x14ac:dyDescent="0.2">
      <c r="J34" s="42">
        <v>319</v>
      </c>
      <c r="K34" s="43">
        <f t="shared" si="1"/>
        <v>18507</v>
      </c>
      <c r="L34" s="44">
        <f t="shared" si="0"/>
        <v>1542.25</v>
      </c>
      <c r="M34" s="1"/>
      <c r="N34" s="1"/>
      <c r="O34" s="1"/>
      <c r="P34" s="1"/>
      <c r="Q34" s="1"/>
      <c r="R34" s="1"/>
    </row>
    <row r="35" spans="10:18" x14ac:dyDescent="0.2">
      <c r="J35" s="42">
        <v>320</v>
      </c>
      <c r="K35" s="43">
        <f t="shared" si="1"/>
        <v>18522</v>
      </c>
      <c r="L35" s="44">
        <f t="shared" si="0"/>
        <v>1543.5</v>
      </c>
      <c r="M35" s="1"/>
      <c r="N35" s="1"/>
      <c r="O35" s="1"/>
      <c r="P35" s="1"/>
      <c r="Q35" s="1"/>
      <c r="R35" s="1"/>
    </row>
    <row r="36" spans="10:18" x14ac:dyDescent="0.2">
      <c r="J36" s="42">
        <v>321</v>
      </c>
      <c r="K36" s="43">
        <f t="shared" si="1"/>
        <v>18537</v>
      </c>
      <c r="L36" s="44">
        <f t="shared" si="0"/>
        <v>1544.75</v>
      </c>
      <c r="M36" s="1"/>
      <c r="N36" s="1"/>
      <c r="O36" s="1"/>
      <c r="P36" s="1"/>
      <c r="Q36" s="1"/>
      <c r="R36" s="1"/>
    </row>
    <row r="37" spans="10:18" x14ac:dyDescent="0.2">
      <c r="J37" s="42">
        <v>322</v>
      </c>
      <c r="K37" s="43">
        <f t="shared" si="1"/>
        <v>18552</v>
      </c>
      <c r="L37" s="44">
        <f t="shared" si="0"/>
        <v>1546</v>
      </c>
      <c r="M37" s="1"/>
      <c r="N37" s="1"/>
      <c r="O37" s="1"/>
      <c r="P37" s="1"/>
      <c r="Q37" s="1"/>
      <c r="R37" s="1"/>
    </row>
    <row r="38" spans="10:18" x14ac:dyDescent="0.2">
      <c r="J38" s="42">
        <v>323</v>
      </c>
      <c r="K38" s="43">
        <f t="shared" si="1"/>
        <v>18567</v>
      </c>
      <c r="L38" s="44">
        <f t="shared" si="0"/>
        <v>1547.25</v>
      </c>
      <c r="M38" s="1"/>
      <c r="N38" s="1"/>
      <c r="O38" s="1"/>
      <c r="P38" s="1"/>
      <c r="Q38" s="1"/>
      <c r="R38" s="1"/>
    </row>
    <row r="39" spans="10:18" x14ac:dyDescent="0.2">
      <c r="J39" s="42">
        <v>324</v>
      </c>
      <c r="K39" s="43">
        <f t="shared" si="1"/>
        <v>18582</v>
      </c>
      <c r="L39" s="44">
        <f t="shared" si="0"/>
        <v>1548.5</v>
      </c>
      <c r="M39" s="1"/>
      <c r="N39" s="1"/>
      <c r="O39" s="1"/>
      <c r="P39" s="1"/>
      <c r="Q39" s="1"/>
      <c r="R39" s="1"/>
    </row>
    <row r="40" spans="10:18" x14ac:dyDescent="0.2">
      <c r="J40" s="42">
        <v>325</v>
      </c>
      <c r="K40" s="43">
        <f t="shared" si="1"/>
        <v>18597</v>
      </c>
      <c r="L40" s="44">
        <f t="shared" si="0"/>
        <v>1549.75</v>
      </c>
      <c r="M40" s="1"/>
      <c r="N40" s="1"/>
      <c r="O40" s="1"/>
      <c r="P40" s="1"/>
      <c r="Q40" s="1"/>
      <c r="R40" s="1"/>
    </row>
    <row r="41" spans="10:18" x14ac:dyDescent="0.2">
      <c r="J41" s="42">
        <v>326</v>
      </c>
      <c r="K41" s="43">
        <f t="shared" si="1"/>
        <v>18612</v>
      </c>
      <c r="L41" s="44">
        <f t="shared" si="0"/>
        <v>1551</v>
      </c>
      <c r="M41" s="1"/>
      <c r="N41" s="1"/>
      <c r="O41" s="1"/>
      <c r="P41" s="1"/>
      <c r="Q41" s="1"/>
      <c r="R41" s="1"/>
    </row>
    <row r="42" spans="10:18" x14ac:dyDescent="0.2">
      <c r="J42" s="42">
        <v>327</v>
      </c>
      <c r="K42" s="43">
        <f t="shared" si="1"/>
        <v>18627</v>
      </c>
      <c r="L42" s="44">
        <f t="shared" si="0"/>
        <v>1552.25</v>
      </c>
      <c r="M42" s="1"/>
      <c r="N42" s="1"/>
      <c r="O42" s="1"/>
      <c r="P42" s="1"/>
      <c r="Q42" s="1"/>
      <c r="R42" s="1"/>
    </row>
    <row r="43" spans="10:18" x14ac:dyDescent="0.2">
      <c r="J43" s="42">
        <v>328</v>
      </c>
      <c r="K43" s="43">
        <f t="shared" si="1"/>
        <v>18642</v>
      </c>
      <c r="L43" s="44">
        <f t="shared" si="0"/>
        <v>1553.5</v>
      </c>
      <c r="M43" s="1"/>
      <c r="N43" s="1"/>
      <c r="O43" s="1"/>
      <c r="P43" s="1"/>
      <c r="Q43" s="1"/>
      <c r="R43" s="1"/>
    </row>
    <row r="44" spans="10:18" x14ac:dyDescent="0.2">
      <c r="J44" s="42">
        <v>329</v>
      </c>
      <c r="K44" s="43">
        <f t="shared" si="1"/>
        <v>18657</v>
      </c>
      <c r="L44" s="44">
        <f t="shared" si="0"/>
        <v>1554.75</v>
      </c>
      <c r="M44" s="1"/>
      <c r="N44" s="1"/>
      <c r="O44" s="1"/>
      <c r="P44" s="1"/>
      <c r="Q44" s="1"/>
      <c r="R44" s="1"/>
    </row>
    <row r="45" spans="10:18" x14ac:dyDescent="0.2">
      <c r="J45" s="42">
        <v>330</v>
      </c>
      <c r="K45" s="43">
        <f t="shared" si="1"/>
        <v>18672</v>
      </c>
      <c r="L45" s="44">
        <f t="shared" si="0"/>
        <v>1556</v>
      </c>
      <c r="M45" s="1"/>
      <c r="N45" s="1"/>
      <c r="O45" s="1"/>
      <c r="P45" s="1"/>
      <c r="Q45" s="1"/>
      <c r="R45" s="1"/>
    </row>
    <row r="46" spans="10:18" x14ac:dyDescent="0.2">
      <c r="J46" s="42">
        <v>331</v>
      </c>
      <c r="K46" s="43">
        <f t="shared" si="1"/>
        <v>18687</v>
      </c>
      <c r="L46" s="44">
        <f t="shared" si="0"/>
        <v>1557.25</v>
      </c>
      <c r="M46" s="1"/>
      <c r="N46" s="1"/>
      <c r="O46" s="1"/>
      <c r="P46" s="1"/>
      <c r="Q46" s="1"/>
      <c r="R46" s="1"/>
    </row>
    <row r="47" spans="10:18" x14ac:dyDescent="0.2">
      <c r="J47" s="42">
        <v>332</v>
      </c>
      <c r="K47" s="43">
        <f t="shared" si="1"/>
        <v>18702</v>
      </c>
      <c r="L47" s="44">
        <f t="shared" si="0"/>
        <v>1558.5</v>
      </c>
      <c r="M47" s="1"/>
      <c r="N47" s="1"/>
      <c r="O47" s="1"/>
      <c r="P47" s="1"/>
      <c r="Q47" s="1"/>
      <c r="R47" s="1"/>
    </row>
    <row r="48" spans="10:18" x14ac:dyDescent="0.2">
      <c r="J48" s="42">
        <v>333</v>
      </c>
      <c r="K48" s="43">
        <f t="shared" si="1"/>
        <v>18717</v>
      </c>
      <c r="L48" s="44">
        <f t="shared" si="0"/>
        <v>1559.75</v>
      </c>
      <c r="M48" s="1"/>
      <c r="N48" s="1"/>
      <c r="O48" s="1"/>
      <c r="P48" s="1"/>
      <c r="Q48" s="1"/>
      <c r="R48" s="1"/>
    </row>
    <row r="49" spans="10:18" x14ac:dyDescent="0.2">
      <c r="J49" s="42">
        <v>334</v>
      </c>
      <c r="K49" s="43">
        <f t="shared" si="1"/>
        <v>18732</v>
      </c>
      <c r="L49" s="44">
        <f t="shared" si="0"/>
        <v>1561</v>
      </c>
      <c r="M49" s="1"/>
      <c r="N49" s="1"/>
      <c r="O49" s="1"/>
      <c r="P49" s="1"/>
      <c r="Q49" s="1"/>
      <c r="R49" s="1"/>
    </row>
    <row r="50" spans="10:18" x14ac:dyDescent="0.2">
      <c r="J50" s="42">
        <v>335</v>
      </c>
      <c r="K50" s="43">
        <f t="shared" si="1"/>
        <v>18747</v>
      </c>
      <c r="L50" s="44">
        <f t="shared" si="0"/>
        <v>1562.25</v>
      </c>
      <c r="M50" s="1"/>
      <c r="N50" s="1"/>
      <c r="O50" s="1"/>
      <c r="P50" s="1"/>
      <c r="Q50" s="1"/>
      <c r="R50" s="1"/>
    </row>
    <row r="51" spans="10:18" x14ac:dyDescent="0.2">
      <c r="J51" s="42">
        <v>336</v>
      </c>
      <c r="K51" s="43">
        <f t="shared" si="1"/>
        <v>18762</v>
      </c>
      <c r="L51" s="44">
        <f t="shared" si="0"/>
        <v>1563.5</v>
      </c>
      <c r="M51" s="1"/>
      <c r="N51" s="1"/>
      <c r="O51" s="1"/>
      <c r="P51" s="1"/>
      <c r="Q51" s="1"/>
      <c r="R51" s="1"/>
    </row>
    <row r="52" spans="10:18" x14ac:dyDescent="0.2">
      <c r="J52" s="42">
        <v>337</v>
      </c>
      <c r="K52" s="43">
        <f t="shared" si="1"/>
        <v>18777</v>
      </c>
      <c r="L52" s="44">
        <f t="shared" si="0"/>
        <v>1564.75</v>
      </c>
      <c r="M52" s="1"/>
      <c r="N52" s="1"/>
      <c r="O52" s="1"/>
      <c r="P52" s="1"/>
      <c r="Q52" s="1"/>
      <c r="R52" s="1"/>
    </row>
    <row r="53" spans="10:18" x14ac:dyDescent="0.2">
      <c r="J53" s="42">
        <v>338</v>
      </c>
      <c r="K53" s="43">
        <f t="shared" si="1"/>
        <v>18792</v>
      </c>
      <c r="L53" s="44">
        <f t="shared" si="0"/>
        <v>1566</v>
      </c>
      <c r="M53" s="1"/>
      <c r="N53" s="1"/>
      <c r="O53" s="1"/>
      <c r="P53" s="1"/>
      <c r="Q53" s="1"/>
      <c r="R53" s="1"/>
    </row>
    <row r="54" spans="10:18" x14ac:dyDescent="0.2">
      <c r="J54" s="42">
        <v>339</v>
      </c>
      <c r="K54" s="43">
        <f t="shared" si="1"/>
        <v>18807</v>
      </c>
      <c r="L54" s="44">
        <f t="shared" si="0"/>
        <v>1567.25</v>
      </c>
      <c r="M54" s="1"/>
      <c r="N54" s="1"/>
      <c r="O54" s="1"/>
      <c r="P54" s="1"/>
      <c r="Q54" s="1"/>
      <c r="R54" s="1"/>
    </row>
    <row r="55" spans="10:18" x14ac:dyDescent="0.2">
      <c r="J55" s="42">
        <v>340</v>
      </c>
      <c r="K55" s="43">
        <f t="shared" si="1"/>
        <v>18822</v>
      </c>
      <c r="L55" s="44">
        <f t="shared" si="0"/>
        <v>1568.5</v>
      </c>
      <c r="M55" s="1"/>
      <c r="N55" s="1"/>
      <c r="O55" s="1"/>
      <c r="P55" s="1"/>
      <c r="Q55" s="1"/>
      <c r="R55" s="1"/>
    </row>
    <row r="56" spans="10:18" x14ac:dyDescent="0.2">
      <c r="J56" s="42">
        <v>341</v>
      </c>
      <c r="K56" s="43">
        <f t="shared" si="1"/>
        <v>18837</v>
      </c>
      <c r="L56" s="44">
        <f t="shared" si="0"/>
        <v>1569.75</v>
      </c>
      <c r="M56" s="1"/>
      <c r="N56" s="1"/>
      <c r="O56" s="1"/>
      <c r="P56" s="1"/>
      <c r="Q56" s="1"/>
      <c r="R56" s="1"/>
    </row>
    <row r="57" spans="10:18" x14ac:dyDescent="0.2">
      <c r="J57" s="42">
        <v>342</v>
      </c>
      <c r="K57" s="43">
        <f t="shared" si="1"/>
        <v>18852</v>
      </c>
      <c r="L57" s="44">
        <f t="shared" si="0"/>
        <v>1571</v>
      </c>
      <c r="M57" s="1"/>
      <c r="N57" s="1"/>
      <c r="O57" s="1"/>
      <c r="P57" s="1"/>
      <c r="Q57" s="1"/>
      <c r="R57" s="1"/>
    </row>
    <row r="58" spans="10:18" x14ac:dyDescent="0.2">
      <c r="J58" s="42">
        <v>343</v>
      </c>
      <c r="K58" s="43">
        <f t="shared" si="1"/>
        <v>18867</v>
      </c>
      <c r="L58" s="44">
        <f t="shared" si="0"/>
        <v>1572.25</v>
      </c>
      <c r="M58" s="1"/>
      <c r="N58" s="1"/>
      <c r="O58" s="1"/>
      <c r="P58" s="1"/>
      <c r="Q58" s="1"/>
      <c r="R58" s="1"/>
    </row>
    <row r="59" spans="10:18" x14ac:dyDescent="0.2">
      <c r="J59" s="42">
        <v>344</v>
      </c>
      <c r="K59" s="43">
        <f t="shared" si="1"/>
        <v>18882</v>
      </c>
      <c r="L59" s="44">
        <f t="shared" si="0"/>
        <v>1573.5</v>
      </c>
      <c r="M59" s="1"/>
      <c r="N59" s="1"/>
      <c r="O59" s="1"/>
      <c r="P59" s="1"/>
      <c r="Q59" s="1"/>
      <c r="R59" s="1"/>
    </row>
    <row r="60" spans="10:18" x14ac:dyDescent="0.2">
      <c r="J60" s="42">
        <v>345</v>
      </c>
      <c r="K60" s="43">
        <f t="shared" si="1"/>
        <v>18897</v>
      </c>
      <c r="L60" s="44">
        <f t="shared" si="0"/>
        <v>1574.75</v>
      </c>
      <c r="M60" s="1"/>
      <c r="N60" s="1"/>
      <c r="O60" s="1"/>
      <c r="P60" s="1"/>
      <c r="Q60" s="1"/>
      <c r="R60" s="1"/>
    </row>
    <row r="61" spans="10:18" x14ac:dyDescent="0.2">
      <c r="J61" s="42">
        <v>346</v>
      </c>
      <c r="K61" s="43">
        <f t="shared" si="1"/>
        <v>18912</v>
      </c>
      <c r="L61" s="44">
        <f t="shared" si="0"/>
        <v>1576</v>
      </c>
      <c r="M61" s="1"/>
      <c r="N61" s="1"/>
      <c r="O61" s="1"/>
      <c r="P61" s="1"/>
      <c r="Q61" s="1"/>
      <c r="R61" s="1"/>
    </row>
    <row r="62" spans="10:18" x14ac:dyDescent="0.2">
      <c r="J62" s="42">
        <v>347</v>
      </c>
      <c r="K62" s="43">
        <f t="shared" si="1"/>
        <v>18927</v>
      </c>
      <c r="L62" s="44">
        <f t="shared" si="0"/>
        <v>1577.25</v>
      </c>
      <c r="M62" s="1"/>
      <c r="N62" s="1"/>
      <c r="O62" s="1"/>
      <c r="P62" s="1"/>
      <c r="Q62" s="1"/>
      <c r="R62" s="1"/>
    </row>
    <row r="63" spans="10:18" x14ac:dyDescent="0.2">
      <c r="J63" s="42">
        <v>348</v>
      </c>
      <c r="K63" s="43">
        <f t="shared" si="1"/>
        <v>18942</v>
      </c>
      <c r="L63" s="44">
        <f t="shared" si="0"/>
        <v>1578.5</v>
      </c>
      <c r="M63" s="1"/>
      <c r="N63" s="1"/>
      <c r="O63" s="1"/>
      <c r="P63" s="1"/>
      <c r="Q63" s="1"/>
      <c r="R63" s="1"/>
    </row>
    <row r="64" spans="10:18" x14ac:dyDescent="0.2">
      <c r="J64" s="42">
        <v>349</v>
      </c>
      <c r="K64" s="43">
        <f t="shared" si="1"/>
        <v>18957</v>
      </c>
      <c r="L64" s="44">
        <f t="shared" si="0"/>
        <v>1579.75</v>
      </c>
      <c r="M64" s="1"/>
      <c r="N64" s="1"/>
      <c r="O64" s="1"/>
      <c r="P64" s="1"/>
      <c r="Q64" s="1"/>
      <c r="R64" s="1"/>
    </row>
    <row r="65" spans="10:18" x14ac:dyDescent="0.2">
      <c r="J65" s="42">
        <v>350</v>
      </c>
      <c r="K65" s="43">
        <f t="shared" si="1"/>
        <v>18972</v>
      </c>
      <c r="L65" s="44">
        <f t="shared" si="0"/>
        <v>1581</v>
      </c>
      <c r="M65" s="1"/>
      <c r="N65" s="1"/>
      <c r="O65" s="1"/>
      <c r="P65" s="1"/>
      <c r="Q65" s="1"/>
      <c r="R65" s="1"/>
    </row>
    <row r="66" spans="10:18" x14ac:dyDescent="0.2">
      <c r="J66" s="42">
        <v>351</v>
      </c>
      <c r="K66" s="43">
        <f t="shared" si="1"/>
        <v>18987</v>
      </c>
      <c r="L66" s="44">
        <f t="shared" si="0"/>
        <v>1582.25</v>
      </c>
      <c r="M66" s="1"/>
      <c r="N66" s="1"/>
      <c r="O66" s="1"/>
      <c r="P66" s="1"/>
      <c r="Q66" s="1"/>
      <c r="R66" s="1"/>
    </row>
    <row r="67" spans="10:18" x14ac:dyDescent="0.2">
      <c r="J67" s="42">
        <v>352</v>
      </c>
      <c r="K67" s="45"/>
      <c r="L67" s="44">
        <f>(J67*$C$4)/12</f>
        <v>0</v>
      </c>
      <c r="M67" s="1"/>
      <c r="N67" s="1"/>
      <c r="O67" s="1"/>
      <c r="P67" s="1"/>
      <c r="Q67" s="1"/>
      <c r="R67" s="1"/>
    </row>
    <row r="68" spans="10:18" x14ac:dyDescent="0.2">
      <c r="J68" s="42">
        <v>353</v>
      </c>
      <c r="K68" s="46"/>
      <c r="L68" s="44">
        <f t="shared" ref="L68:L131" si="2">(J68*$C$4)/12</f>
        <v>0</v>
      </c>
      <c r="M68" s="1"/>
      <c r="N68" s="1"/>
      <c r="O68" s="1"/>
      <c r="P68" s="1"/>
      <c r="Q68" s="1"/>
      <c r="R68" s="1"/>
    </row>
    <row r="69" spans="10:18" x14ac:dyDescent="0.2">
      <c r="J69" s="42">
        <v>354</v>
      </c>
      <c r="K69" s="46"/>
      <c r="L69" s="44">
        <f t="shared" si="2"/>
        <v>0</v>
      </c>
      <c r="M69" s="1"/>
      <c r="N69" s="1"/>
      <c r="O69" s="1"/>
      <c r="P69" s="1"/>
      <c r="Q69" s="1"/>
      <c r="R69" s="1"/>
    </row>
    <row r="70" spans="10:18" x14ac:dyDescent="0.2">
      <c r="J70" s="42">
        <v>355</v>
      </c>
      <c r="K70" s="46"/>
      <c r="L70" s="44">
        <f t="shared" si="2"/>
        <v>0</v>
      </c>
      <c r="M70" s="1"/>
      <c r="N70" s="1"/>
      <c r="O70" s="1"/>
      <c r="P70" s="1"/>
      <c r="Q70" s="1"/>
      <c r="R70" s="1"/>
    </row>
    <row r="71" spans="10:18" x14ac:dyDescent="0.2">
      <c r="J71" s="42">
        <v>356</v>
      </c>
      <c r="K71" s="46"/>
      <c r="L71" s="44">
        <f t="shared" si="2"/>
        <v>0</v>
      </c>
      <c r="M71" s="1"/>
      <c r="N71" s="1"/>
      <c r="O71" s="1"/>
      <c r="P71" s="1"/>
      <c r="Q71" s="1"/>
      <c r="R71" s="1"/>
    </row>
    <row r="72" spans="10:18" x14ac:dyDescent="0.2">
      <c r="J72" s="42">
        <v>357</v>
      </c>
      <c r="K72" s="46"/>
      <c r="L72" s="44">
        <f t="shared" si="2"/>
        <v>0</v>
      </c>
      <c r="M72" s="1"/>
      <c r="N72" s="1"/>
      <c r="O72" s="1"/>
      <c r="P72" s="1"/>
      <c r="Q72" s="1"/>
      <c r="R72" s="1"/>
    </row>
    <row r="73" spans="10:18" x14ac:dyDescent="0.2">
      <c r="J73" s="42">
        <v>358</v>
      </c>
      <c r="K73" s="46"/>
      <c r="L73" s="44">
        <f t="shared" si="2"/>
        <v>0</v>
      </c>
      <c r="M73" s="1"/>
      <c r="N73" s="1"/>
      <c r="O73" s="1"/>
      <c r="P73" s="1"/>
      <c r="Q73" s="1"/>
      <c r="R73" s="1"/>
    </row>
    <row r="74" spans="10:18" x14ac:dyDescent="0.2">
      <c r="J74" s="42">
        <v>359</v>
      </c>
      <c r="K74" s="46"/>
      <c r="L74" s="44">
        <f t="shared" si="2"/>
        <v>0</v>
      </c>
      <c r="M74" s="1"/>
      <c r="N74" s="1"/>
      <c r="O74" s="1"/>
      <c r="P74" s="1"/>
      <c r="Q74" s="1"/>
      <c r="R74" s="1"/>
    </row>
    <row r="75" spans="10:18" x14ac:dyDescent="0.2">
      <c r="J75" s="42">
        <v>360</v>
      </c>
      <c r="K75" s="46"/>
      <c r="L75" s="44">
        <f t="shared" si="2"/>
        <v>0</v>
      </c>
      <c r="M75" s="1"/>
      <c r="N75" s="1"/>
      <c r="O75" s="1"/>
      <c r="P75" s="1"/>
      <c r="Q75" s="1"/>
      <c r="R75" s="1"/>
    </row>
    <row r="76" spans="10:18" x14ac:dyDescent="0.2">
      <c r="J76" s="42">
        <v>361</v>
      </c>
      <c r="K76" s="46"/>
      <c r="L76" s="44">
        <f t="shared" si="2"/>
        <v>0</v>
      </c>
      <c r="M76" s="1"/>
      <c r="N76" s="1"/>
      <c r="O76" s="1"/>
      <c r="P76" s="1"/>
      <c r="Q76" s="1"/>
      <c r="R76" s="1"/>
    </row>
    <row r="77" spans="10:18" x14ac:dyDescent="0.2">
      <c r="J77" s="42">
        <v>362</v>
      </c>
      <c r="K77" s="46"/>
      <c r="L77" s="44">
        <f t="shared" si="2"/>
        <v>0</v>
      </c>
      <c r="M77" s="1"/>
      <c r="N77" s="1"/>
      <c r="O77" s="1"/>
      <c r="P77" s="1"/>
      <c r="Q77" s="1"/>
      <c r="R77" s="1"/>
    </row>
    <row r="78" spans="10:18" x14ac:dyDescent="0.2">
      <c r="J78" s="42">
        <v>363</v>
      </c>
      <c r="K78" s="46"/>
      <c r="L78" s="44">
        <f t="shared" si="2"/>
        <v>0</v>
      </c>
      <c r="M78" s="1"/>
      <c r="N78" s="1"/>
      <c r="O78" s="1"/>
      <c r="P78" s="1"/>
      <c r="Q78" s="1"/>
      <c r="R78" s="1"/>
    </row>
    <row r="79" spans="10:18" x14ac:dyDescent="0.2">
      <c r="J79" s="42">
        <v>364</v>
      </c>
      <c r="K79" s="46"/>
      <c r="L79" s="44">
        <f t="shared" si="2"/>
        <v>0</v>
      </c>
      <c r="M79" s="1"/>
      <c r="N79" s="1"/>
      <c r="O79" s="1"/>
      <c r="P79" s="1"/>
      <c r="Q79" s="1"/>
      <c r="R79" s="1"/>
    </row>
    <row r="80" spans="10:18" x14ac:dyDescent="0.2">
      <c r="J80" s="42">
        <v>365</v>
      </c>
      <c r="K80" s="46"/>
      <c r="L80" s="44">
        <f t="shared" si="2"/>
        <v>0</v>
      </c>
      <c r="M80" s="1"/>
      <c r="N80" s="1"/>
      <c r="O80" s="1"/>
      <c r="P80" s="1"/>
      <c r="Q80" s="1"/>
      <c r="R80" s="1"/>
    </row>
    <row r="81" spans="10:18" x14ac:dyDescent="0.2">
      <c r="J81" s="42">
        <v>366</v>
      </c>
      <c r="K81" s="46"/>
      <c r="L81" s="44">
        <f t="shared" si="2"/>
        <v>0</v>
      </c>
      <c r="M81" s="1"/>
      <c r="N81" s="1"/>
      <c r="O81" s="1"/>
      <c r="P81" s="1"/>
      <c r="Q81" s="1"/>
      <c r="R81" s="1"/>
    </row>
    <row r="82" spans="10:18" x14ac:dyDescent="0.2">
      <c r="J82" s="42">
        <v>367</v>
      </c>
      <c r="K82" s="46"/>
      <c r="L82" s="44">
        <f t="shared" si="2"/>
        <v>0</v>
      </c>
      <c r="M82" s="1"/>
      <c r="N82" s="1"/>
      <c r="O82" s="1"/>
      <c r="P82" s="1"/>
      <c r="Q82" s="1"/>
      <c r="R82" s="1"/>
    </row>
    <row r="83" spans="10:18" x14ac:dyDescent="0.2">
      <c r="J83" s="42">
        <v>368</v>
      </c>
      <c r="K83" s="46"/>
      <c r="L83" s="44">
        <f t="shared" si="2"/>
        <v>0</v>
      </c>
      <c r="M83" s="1"/>
      <c r="N83" s="1"/>
      <c r="O83" s="1"/>
      <c r="P83" s="1"/>
      <c r="Q83" s="1"/>
      <c r="R83" s="1"/>
    </row>
    <row r="84" spans="10:18" x14ac:dyDescent="0.2">
      <c r="J84" s="42">
        <v>369</v>
      </c>
      <c r="K84" s="46"/>
      <c r="L84" s="44">
        <f t="shared" si="2"/>
        <v>0</v>
      </c>
      <c r="M84" s="1"/>
      <c r="N84" s="1"/>
      <c r="O84" s="1"/>
      <c r="P84" s="1"/>
      <c r="Q84" s="1"/>
      <c r="R84" s="1"/>
    </row>
    <row r="85" spans="10:18" x14ac:dyDescent="0.2">
      <c r="J85" s="42">
        <v>370</v>
      </c>
      <c r="K85" s="46"/>
      <c r="L85" s="44">
        <f t="shared" si="2"/>
        <v>0</v>
      </c>
      <c r="M85" s="1"/>
      <c r="N85" s="1"/>
      <c r="O85" s="1"/>
      <c r="P85" s="1"/>
      <c r="Q85" s="1"/>
      <c r="R85" s="1"/>
    </row>
    <row r="86" spans="10:18" x14ac:dyDescent="0.2">
      <c r="J86" s="42">
        <v>371</v>
      </c>
      <c r="K86" s="46"/>
      <c r="L86" s="44">
        <f t="shared" si="2"/>
        <v>0</v>
      </c>
      <c r="M86" s="1"/>
      <c r="N86" s="1"/>
      <c r="O86" s="1"/>
      <c r="P86" s="1"/>
      <c r="Q86" s="1"/>
      <c r="R86" s="1"/>
    </row>
    <row r="87" spans="10:18" x14ac:dyDescent="0.2">
      <c r="J87" s="42">
        <v>372</v>
      </c>
      <c r="K87" s="46"/>
      <c r="L87" s="44">
        <f t="shared" si="2"/>
        <v>0</v>
      </c>
      <c r="M87" s="1"/>
      <c r="N87" s="1"/>
      <c r="O87" s="1"/>
      <c r="P87" s="1"/>
      <c r="Q87" s="1"/>
      <c r="R87" s="1"/>
    </row>
    <row r="88" spans="10:18" x14ac:dyDescent="0.2">
      <c r="J88" s="42">
        <v>373</v>
      </c>
      <c r="K88" s="46"/>
      <c r="L88" s="44">
        <f t="shared" si="2"/>
        <v>0</v>
      </c>
      <c r="M88" s="1"/>
      <c r="N88" s="1"/>
      <c r="O88" s="1"/>
      <c r="P88" s="1"/>
      <c r="Q88" s="1"/>
      <c r="R88" s="1"/>
    </row>
    <row r="89" spans="10:18" x14ac:dyDescent="0.2">
      <c r="J89" s="42">
        <v>374</v>
      </c>
      <c r="K89" s="46"/>
      <c r="L89" s="44">
        <f t="shared" si="2"/>
        <v>0</v>
      </c>
      <c r="M89" s="1"/>
      <c r="N89" s="1"/>
      <c r="O89" s="1"/>
      <c r="P89" s="1"/>
      <c r="Q89" s="1"/>
      <c r="R89" s="1"/>
    </row>
    <row r="90" spans="10:18" x14ac:dyDescent="0.2">
      <c r="J90" s="42">
        <v>375</v>
      </c>
      <c r="K90" s="46"/>
      <c r="L90" s="44">
        <f t="shared" si="2"/>
        <v>0</v>
      </c>
      <c r="M90" s="1"/>
      <c r="N90" s="1"/>
      <c r="O90" s="1"/>
      <c r="P90" s="1"/>
      <c r="Q90" s="1"/>
      <c r="R90" s="1"/>
    </row>
    <row r="91" spans="10:18" x14ac:dyDescent="0.2">
      <c r="J91" s="42">
        <v>376</v>
      </c>
      <c r="K91" s="46"/>
      <c r="L91" s="44">
        <f t="shared" si="2"/>
        <v>0</v>
      </c>
      <c r="M91" s="1"/>
      <c r="N91" s="1"/>
      <c r="O91" s="1"/>
      <c r="P91" s="1"/>
      <c r="Q91" s="1"/>
      <c r="R91" s="1"/>
    </row>
    <row r="92" spans="10:18" x14ac:dyDescent="0.2">
      <c r="J92" s="42">
        <v>377</v>
      </c>
      <c r="K92" s="46"/>
      <c r="L92" s="44">
        <f t="shared" si="2"/>
        <v>0</v>
      </c>
      <c r="M92" s="1"/>
      <c r="N92" s="1"/>
      <c r="O92" s="1"/>
      <c r="P92" s="1"/>
      <c r="Q92" s="1"/>
      <c r="R92" s="1"/>
    </row>
    <row r="93" spans="10:18" x14ac:dyDescent="0.2">
      <c r="J93" s="42">
        <v>378</v>
      </c>
      <c r="K93" s="46"/>
      <c r="L93" s="44">
        <f t="shared" si="2"/>
        <v>0</v>
      </c>
      <c r="M93" s="1"/>
      <c r="N93" s="1"/>
      <c r="O93" s="1"/>
      <c r="P93" s="1"/>
      <c r="Q93" s="1"/>
      <c r="R93" s="1"/>
    </row>
    <row r="94" spans="10:18" x14ac:dyDescent="0.2">
      <c r="J94" s="42">
        <v>379</v>
      </c>
      <c r="K94" s="46"/>
      <c r="L94" s="44">
        <f t="shared" si="2"/>
        <v>0</v>
      </c>
      <c r="M94" s="1"/>
      <c r="N94" s="1"/>
      <c r="O94" s="1"/>
      <c r="P94" s="1"/>
      <c r="Q94" s="1"/>
      <c r="R94" s="1"/>
    </row>
    <row r="95" spans="10:18" x14ac:dyDescent="0.2">
      <c r="J95" s="42">
        <v>380</v>
      </c>
      <c r="K95" s="46"/>
      <c r="L95" s="44">
        <f t="shared" si="2"/>
        <v>0</v>
      </c>
      <c r="M95" s="1"/>
      <c r="N95" s="1"/>
      <c r="O95" s="1"/>
      <c r="P95" s="1"/>
      <c r="Q95" s="1"/>
      <c r="R95" s="1"/>
    </row>
    <row r="96" spans="10:18" x14ac:dyDescent="0.2">
      <c r="J96" s="42">
        <v>381</v>
      </c>
      <c r="K96" s="46"/>
      <c r="L96" s="44">
        <f t="shared" si="2"/>
        <v>0</v>
      </c>
      <c r="M96" s="1"/>
      <c r="N96" s="1"/>
      <c r="O96" s="1"/>
      <c r="P96" s="1"/>
      <c r="Q96" s="1"/>
      <c r="R96" s="1"/>
    </row>
    <row r="97" spans="10:18" x14ac:dyDescent="0.2">
      <c r="J97" s="42">
        <v>382</v>
      </c>
      <c r="K97" s="46"/>
      <c r="L97" s="44">
        <f t="shared" si="2"/>
        <v>0</v>
      </c>
      <c r="M97" s="1"/>
      <c r="N97" s="1"/>
      <c r="O97" s="1"/>
      <c r="P97" s="1"/>
      <c r="Q97" s="1"/>
      <c r="R97" s="1"/>
    </row>
    <row r="98" spans="10:18" x14ac:dyDescent="0.2">
      <c r="J98" s="42">
        <v>383</v>
      </c>
      <c r="K98" s="46"/>
      <c r="L98" s="44">
        <f t="shared" si="2"/>
        <v>0</v>
      </c>
      <c r="M98" s="1"/>
      <c r="N98" s="1"/>
      <c r="O98" s="1"/>
      <c r="P98" s="1"/>
      <c r="Q98" s="1"/>
      <c r="R98" s="1"/>
    </row>
    <row r="99" spans="10:18" x14ac:dyDescent="0.2">
      <c r="J99" s="42">
        <v>384</v>
      </c>
      <c r="K99" s="46"/>
      <c r="L99" s="44">
        <f t="shared" si="2"/>
        <v>0</v>
      </c>
      <c r="M99" s="1"/>
      <c r="N99" s="1"/>
      <c r="O99" s="1"/>
      <c r="P99" s="1"/>
      <c r="Q99" s="1"/>
      <c r="R99" s="1"/>
    </row>
    <row r="100" spans="10:18" x14ac:dyDescent="0.2">
      <c r="J100" s="42">
        <v>385</v>
      </c>
      <c r="K100" s="46"/>
      <c r="L100" s="44">
        <f t="shared" si="2"/>
        <v>0</v>
      </c>
      <c r="M100" s="1"/>
      <c r="N100" s="1"/>
      <c r="O100" s="1"/>
      <c r="P100" s="1"/>
      <c r="Q100" s="1"/>
      <c r="R100" s="1"/>
    </row>
    <row r="101" spans="10:18" x14ac:dyDescent="0.2">
      <c r="J101" s="42">
        <v>386</v>
      </c>
      <c r="K101" s="46"/>
      <c r="L101" s="44">
        <f t="shared" si="2"/>
        <v>0</v>
      </c>
      <c r="M101" s="1"/>
      <c r="N101" s="1"/>
      <c r="O101" s="1"/>
      <c r="P101" s="1"/>
      <c r="Q101" s="1"/>
      <c r="R101" s="1"/>
    </row>
    <row r="102" spans="10:18" x14ac:dyDescent="0.2">
      <c r="J102" s="42">
        <v>387</v>
      </c>
      <c r="K102" s="46"/>
      <c r="L102" s="44">
        <f t="shared" si="2"/>
        <v>0</v>
      </c>
      <c r="M102" s="1"/>
      <c r="N102" s="1"/>
      <c r="O102" s="1"/>
      <c r="P102" s="1"/>
      <c r="Q102" s="1"/>
      <c r="R102" s="1"/>
    </row>
    <row r="103" spans="10:18" x14ac:dyDescent="0.2">
      <c r="J103" s="42">
        <v>388</v>
      </c>
      <c r="K103" s="46"/>
      <c r="L103" s="44">
        <f t="shared" si="2"/>
        <v>0</v>
      </c>
      <c r="M103" s="1"/>
      <c r="N103" s="1"/>
      <c r="O103" s="1"/>
      <c r="P103" s="1"/>
      <c r="Q103" s="1"/>
      <c r="R103" s="1"/>
    </row>
    <row r="104" spans="10:18" x14ac:dyDescent="0.2">
      <c r="J104" s="42">
        <v>389</v>
      </c>
      <c r="K104" s="46"/>
      <c r="L104" s="44">
        <f t="shared" si="2"/>
        <v>0</v>
      </c>
      <c r="M104" s="1"/>
      <c r="N104" s="1"/>
      <c r="O104" s="1"/>
      <c r="P104" s="1"/>
      <c r="Q104" s="1"/>
      <c r="R104" s="1"/>
    </row>
    <row r="105" spans="10:18" x14ac:dyDescent="0.2">
      <c r="J105" s="42">
        <v>390</v>
      </c>
      <c r="K105" s="46"/>
      <c r="L105" s="44">
        <f t="shared" si="2"/>
        <v>0</v>
      </c>
      <c r="M105" s="1"/>
      <c r="N105" s="1"/>
      <c r="O105" s="1"/>
      <c r="P105" s="1"/>
      <c r="Q105" s="1"/>
      <c r="R105" s="1"/>
    </row>
    <row r="106" spans="10:18" x14ac:dyDescent="0.2">
      <c r="J106" s="42">
        <v>391</v>
      </c>
      <c r="K106" s="46"/>
      <c r="L106" s="44">
        <f t="shared" si="2"/>
        <v>0</v>
      </c>
      <c r="M106" s="1"/>
      <c r="N106" s="1"/>
      <c r="O106" s="1"/>
      <c r="P106" s="1"/>
      <c r="Q106" s="1"/>
      <c r="R106" s="1"/>
    </row>
    <row r="107" spans="10:18" x14ac:dyDescent="0.2">
      <c r="J107" s="42">
        <v>392</v>
      </c>
      <c r="K107" s="46"/>
      <c r="L107" s="44">
        <f t="shared" si="2"/>
        <v>0</v>
      </c>
      <c r="M107" s="1"/>
      <c r="N107" s="1"/>
      <c r="O107" s="1"/>
      <c r="P107" s="1"/>
      <c r="Q107" s="1"/>
      <c r="R107" s="1"/>
    </row>
    <row r="108" spans="10:18" x14ac:dyDescent="0.2">
      <c r="J108" s="42">
        <v>393</v>
      </c>
      <c r="K108" s="46"/>
      <c r="L108" s="44">
        <f t="shared" si="2"/>
        <v>0</v>
      </c>
      <c r="M108" s="1"/>
      <c r="N108" s="1"/>
      <c r="O108" s="1"/>
      <c r="P108" s="1"/>
      <c r="Q108" s="1"/>
      <c r="R108" s="1"/>
    </row>
    <row r="109" spans="10:18" x14ac:dyDescent="0.2">
      <c r="J109" s="42">
        <v>394</v>
      </c>
      <c r="K109" s="46"/>
      <c r="L109" s="44">
        <f t="shared" si="2"/>
        <v>0</v>
      </c>
      <c r="M109" s="1"/>
      <c r="N109" s="1"/>
      <c r="O109" s="1"/>
      <c r="P109" s="1"/>
      <c r="Q109" s="1"/>
      <c r="R109" s="1"/>
    </row>
    <row r="110" spans="10:18" x14ac:dyDescent="0.2">
      <c r="J110" s="42">
        <v>395</v>
      </c>
      <c r="K110" s="46"/>
      <c r="L110" s="44">
        <f t="shared" si="2"/>
        <v>0</v>
      </c>
      <c r="M110" s="1"/>
      <c r="N110" s="1"/>
      <c r="O110" s="1"/>
      <c r="P110" s="1"/>
      <c r="Q110" s="1"/>
      <c r="R110" s="1"/>
    </row>
    <row r="111" spans="10:18" x14ac:dyDescent="0.2">
      <c r="J111" s="42">
        <v>396</v>
      </c>
      <c r="K111" s="46"/>
      <c r="L111" s="44">
        <f t="shared" si="2"/>
        <v>0</v>
      </c>
      <c r="M111" s="1"/>
      <c r="N111" s="1"/>
      <c r="O111" s="1"/>
      <c r="P111" s="1"/>
      <c r="Q111" s="1"/>
      <c r="R111" s="1"/>
    </row>
    <row r="112" spans="10:18" x14ac:dyDescent="0.2">
      <c r="J112" s="42">
        <v>397</v>
      </c>
      <c r="K112" s="46"/>
      <c r="L112" s="44">
        <f t="shared" si="2"/>
        <v>0</v>
      </c>
      <c r="M112" s="1"/>
      <c r="N112" s="1"/>
      <c r="O112" s="1"/>
      <c r="P112" s="1"/>
      <c r="Q112" s="1"/>
      <c r="R112" s="1"/>
    </row>
    <row r="113" spans="10:18" x14ac:dyDescent="0.2">
      <c r="J113" s="42">
        <v>398</v>
      </c>
      <c r="K113" s="46"/>
      <c r="L113" s="44">
        <f t="shared" si="2"/>
        <v>0</v>
      </c>
      <c r="M113" s="1"/>
      <c r="N113" s="1"/>
      <c r="O113" s="1"/>
      <c r="P113" s="1"/>
      <c r="Q113" s="1"/>
      <c r="R113" s="1"/>
    </row>
    <row r="114" spans="10:18" x14ac:dyDescent="0.2">
      <c r="J114" s="42">
        <v>399</v>
      </c>
      <c r="K114" s="46"/>
      <c r="L114" s="44">
        <f t="shared" si="2"/>
        <v>0</v>
      </c>
      <c r="M114" s="1"/>
      <c r="N114" s="1"/>
      <c r="O114" s="1"/>
      <c r="P114" s="1"/>
      <c r="Q114" s="1"/>
      <c r="R114" s="1"/>
    </row>
    <row r="115" spans="10:18" x14ac:dyDescent="0.2">
      <c r="J115" s="42">
        <v>400</v>
      </c>
      <c r="K115" s="46"/>
      <c r="L115" s="44">
        <f t="shared" si="2"/>
        <v>0</v>
      </c>
      <c r="M115" s="1"/>
      <c r="N115" s="1"/>
      <c r="O115" s="1"/>
      <c r="P115" s="1"/>
      <c r="Q115" s="1"/>
      <c r="R115" s="1"/>
    </row>
    <row r="116" spans="10:18" x14ac:dyDescent="0.2">
      <c r="J116" s="42">
        <v>401</v>
      </c>
      <c r="K116" s="46"/>
      <c r="L116" s="44">
        <f t="shared" si="2"/>
        <v>0</v>
      </c>
      <c r="M116" s="1"/>
      <c r="N116" s="1"/>
      <c r="O116" s="1"/>
      <c r="P116" s="1"/>
      <c r="Q116" s="1"/>
      <c r="R116" s="1"/>
    </row>
    <row r="117" spans="10:18" x14ac:dyDescent="0.2">
      <c r="J117" s="42">
        <v>402</v>
      </c>
      <c r="K117" s="46"/>
      <c r="L117" s="44">
        <f t="shared" si="2"/>
        <v>0</v>
      </c>
      <c r="M117" s="1"/>
      <c r="N117" s="1"/>
      <c r="O117" s="1"/>
      <c r="P117" s="1"/>
      <c r="Q117" s="1"/>
      <c r="R117" s="1"/>
    </row>
    <row r="118" spans="10:18" x14ac:dyDescent="0.2">
      <c r="J118" s="42">
        <v>403</v>
      </c>
      <c r="K118" s="46"/>
      <c r="L118" s="44">
        <f t="shared" si="2"/>
        <v>0</v>
      </c>
      <c r="M118" s="1"/>
      <c r="N118" s="1"/>
      <c r="O118" s="1"/>
      <c r="P118" s="1"/>
      <c r="Q118" s="1"/>
      <c r="R118" s="1"/>
    </row>
    <row r="119" spans="10:18" x14ac:dyDescent="0.2">
      <c r="J119" s="42">
        <v>404</v>
      </c>
      <c r="K119" s="46"/>
      <c r="L119" s="44">
        <f t="shared" si="2"/>
        <v>0</v>
      </c>
      <c r="M119" s="1"/>
      <c r="N119" s="1"/>
      <c r="O119" s="1"/>
      <c r="P119" s="1"/>
      <c r="Q119" s="1"/>
      <c r="R119" s="1"/>
    </row>
    <row r="120" spans="10:18" x14ac:dyDescent="0.2">
      <c r="J120" s="42">
        <v>405</v>
      </c>
      <c r="K120" s="46"/>
      <c r="L120" s="44">
        <f t="shared" si="2"/>
        <v>0</v>
      </c>
      <c r="M120" s="1"/>
      <c r="N120" s="1"/>
      <c r="O120" s="1"/>
      <c r="P120" s="1"/>
      <c r="Q120" s="1"/>
      <c r="R120" s="1"/>
    </row>
    <row r="121" spans="10:18" x14ac:dyDescent="0.2">
      <c r="J121" s="42">
        <v>406</v>
      </c>
      <c r="K121" s="46"/>
      <c r="L121" s="44">
        <f t="shared" si="2"/>
        <v>0</v>
      </c>
      <c r="M121" s="1"/>
      <c r="N121" s="1"/>
      <c r="O121" s="1"/>
      <c r="P121" s="1"/>
      <c r="Q121" s="1"/>
      <c r="R121" s="1"/>
    </row>
    <row r="122" spans="10:18" x14ac:dyDescent="0.2">
      <c r="J122" s="42">
        <v>407</v>
      </c>
      <c r="K122" s="46"/>
      <c r="L122" s="44">
        <f t="shared" si="2"/>
        <v>0</v>
      </c>
      <c r="M122" s="1"/>
      <c r="N122" s="1"/>
      <c r="O122" s="1"/>
      <c r="P122" s="1"/>
      <c r="Q122" s="1"/>
      <c r="R122" s="1"/>
    </row>
    <row r="123" spans="10:18" x14ac:dyDescent="0.2">
      <c r="J123" s="42">
        <v>408</v>
      </c>
      <c r="K123" s="46"/>
      <c r="L123" s="44">
        <f t="shared" si="2"/>
        <v>0</v>
      </c>
      <c r="M123" s="1"/>
      <c r="N123" s="1"/>
      <c r="O123" s="1"/>
      <c r="P123" s="1"/>
      <c r="Q123" s="1"/>
      <c r="R123" s="1"/>
    </row>
    <row r="124" spans="10:18" x14ac:dyDescent="0.2">
      <c r="J124" s="42">
        <v>409</v>
      </c>
      <c r="K124" s="46"/>
      <c r="L124" s="44">
        <f t="shared" si="2"/>
        <v>0</v>
      </c>
      <c r="M124" s="1"/>
      <c r="N124" s="1"/>
      <c r="O124" s="1"/>
      <c r="P124" s="1"/>
      <c r="Q124" s="1"/>
      <c r="R124" s="1"/>
    </row>
    <row r="125" spans="10:18" x14ac:dyDescent="0.2">
      <c r="J125" s="42">
        <v>410</v>
      </c>
      <c r="K125" s="46"/>
      <c r="L125" s="44">
        <f t="shared" si="2"/>
        <v>0</v>
      </c>
      <c r="M125" s="1"/>
      <c r="N125" s="1"/>
      <c r="O125" s="1"/>
      <c r="P125" s="1"/>
      <c r="Q125" s="1"/>
      <c r="R125" s="1"/>
    </row>
    <row r="126" spans="10:18" x14ac:dyDescent="0.2">
      <c r="J126" s="42">
        <v>411</v>
      </c>
      <c r="K126" s="46"/>
      <c r="L126" s="44">
        <f t="shared" si="2"/>
        <v>0</v>
      </c>
      <c r="M126" s="1"/>
      <c r="N126" s="1"/>
      <c r="O126" s="1"/>
      <c r="P126" s="1"/>
      <c r="Q126" s="1"/>
      <c r="R126" s="1"/>
    </row>
    <row r="127" spans="10:18" x14ac:dyDescent="0.2">
      <c r="J127" s="42">
        <v>412</v>
      </c>
      <c r="K127" s="46"/>
      <c r="L127" s="44">
        <f t="shared" si="2"/>
        <v>0</v>
      </c>
      <c r="M127" s="1"/>
      <c r="N127" s="1"/>
      <c r="O127" s="1"/>
      <c r="P127" s="1"/>
      <c r="Q127" s="1"/>
      <c r="R127" s="1"/>
    </row>
    <row r="128" spans="10:18" x14ac:dyDescent="0.2">
      <c r="J128" s="42">
        <v>413</v>
      </c>
      <c r="K128" s="46"/>
      <c r="L128" s="44">
        <f t="shared" si="2"/>
        <v>0</v>
      </c>
      <c r="M128" s="1"/>
      <c r="N128" s="1"/>
      <c r="O128" s="1"/>
      <c r="P128" s="1"/>
      <c r="Q128" s="1"/>
      <c r="R128" s="1"/>
    </row>
    <row r="129" spans="10:18" x14ac:dyDescent="0.2">
      <c r="J129" s="42">
        <v>414</v>
      </c>
      <c r="K129" s="46"/>
      <c r="L129" s="44">
        <f t="shared" si="2"/>
        <v>0</v>
      </c>
      <c r="M129" s="1"/>
      <c r="N129" s="1"/>
      <c r="O129" s="1"/>
      <c r="P129" s="1"/>
      <c r="Q129" s="1"/>
      <c r="R129" s="1"/>
    </row>
    <row r="130" spans="10:18" x14ac:dyDescent="0.2">
      <c r="J130" s="42">
        <v>415</v>
      </c>
      <c r="K130" s="46"/>
      <c r="L130" s="44">
        <f t="shared" si="2"/>
        <v>0</v>
      </c>
      <c r="M130" s="1"/>
      <c r="N130" s="1"/>
      <c r="O130" s="1"/>
      <c r="P130" s="1"/>
      <c r="Q130" s="1"/>
      <c r="R130" s="1"/>
    </row>
    <row r="131" spans="10:18" x14ac:dyDescent="0.2">
      <c r="J131" s="42">
        <v>416</v>
      </c>
      <c r="K131" s="46"/>
      <c r="L131" s="44">
        <f t="shared" si="2"/>
        <v>0</v>
      </c>
      <c r="M131" s="1"/>
      <c r="N131" s="1"/>
      <c r="O131" s="1"/>
      <c r="P131" s="1"/>
      <c r="Q131" s="1"/>
      <c r="R131" s="1"/>
    </row>
    <row r="132" spans="10:18" x14ac:dyDescent="0.2">
      <c r="J132" s="42">
        <v>417</v>
      </c>
      <c r="K132" s="46"/>
      <c r="L132" s="44">
        <f t="shared" ref="L132:L195" si="3">(J132*$C$4)/12</f>
        <v>0</v>
      </c>
      <c r="M132" s="1"/>
      <c r="N132" s="1"/>
      <c r="O132" s="1"/>
      <c r="P132" s="1"/>
      <c r="Q132" s="1"/>
      <c r="R132" s="1"/>
    </row>
    <row r="133" spans="10:18" x14ac:dyDescent="0.2">
      <c r="J133" s="42">
        <v>418</v>
      </c>
      <c r="K133" s="46"/>
      <c r="L133" s="44">
        <f t="shared" si="3"/>
        <v>0</v>
      </c>
      <c r="M133" s="1"/>
      <c r="N133" s="1"/>
      <c r="O133" s="1"/>
      <c r="P133" s="1"/>
      <c r="Q133" s="1"/>
      <c r="R133" s="1"/>
    </row>
    <row r="134" spans="10:18" x14ac:dyDescent="0.2">
      <c r="J134" s="42">
        <v>419</v>
      </c>
      <c r="K134" s="46"/>
      <c r="L134" s="44">
        <f t="shared" si="3"/>
        <v>0</v>
      </c>
      <c r="M134" s="1"/>
      <c r="N134" s="1"/>
      <c r="O134" s="1"/>
      <c r="P134" s="1"/>
      <c r="Q134" s="1"/>
      <c r="R134" s="1"/>
    </row>
    <row r="135" spans="10:18" x14ac:dyDescent="0.2">
      <c r="J135" s="42">
        <v>420</v>
      </c>
      <c r="K135" s="46"/>
      <c r="L135" s="44">
        <f t="shared" si="3"/>
        <v>0</v>
      </c>
      <c r="M135" s="1"/>
      <c r="N135" s="1"/>
      <c r="O135" s="1"/>
      <c r="P135" s="1"/>
      <c r="Q135" s="1"/>
      <c r="R135" s="1"/>
    </row>
    <row r="136" spans="10:18" x14ac:dyDescent="0.2">
      <c r="J136" s="42">
        <v>421</v>
      </c>
      <c r="K136" s="46"/>
      <c r="L136" s="44">
        <f t="shared" si="3"/>
        <v>0</v>
      </c>
      <c r="M136" s="1"/>
      <c r="N136" s="1"/>
      <c r="O136" s="1"/>
      <c r="P136" s="1"/>
      <c r="Q136" s="1"/>
      <c r="R136" s="1"/>
    </row>
    <row r="137" spans="10:18" x14ac:dyDescent="0.2">
      <c r="J137" s="42">
        <v>422</v>
      </c>
      <c r="K137" s="46"/>
      <c r="L137" s="44">
        <f t="shared" si="3"/>
        <v>0</v>
      </c>
      <c r="M137" s="1"/>
      <c r="N137" s="1"/>
      <c r="O137" s="1"/>
      <c r="P137" s="1"/>
      <c r="Q137" s="1"/>
      <c r="R137" s="1"/>
    </row>
    <row r="138" spans="10:18" x14ac:dyDescent="0.2">
      <c r="J138" s="42">
        <v>423</v>
      </c>
      <c r="K138" s="46"/>
      <c r="L138" s="44">
        <f t="shared" si="3"/>
        <v>0</v>
      </c>
      <c r="M138" s="1"/>
      <c r="N138" s="1"/>
      <c r="O138" s="1"/>
      <c r="P138" s="1"/>
      <c r="Q138" s="1"/>
      <c r="R138" s="1"/>
    </row>
    <row r="139" spans="10:18" x14ac:dyDescent="0.2">
      <c r="J139" s="42">
        <v>424</v>
      </c>
      <c r="K139" s="46"/>
      <c r="L139" s="44">
        <f t="shared" si="3"/>
        <v>0</v>
      </c>
      <c r="M139" s="1"/>
      <c r="N139" s="1"/>
      <c r="O139" s="1"/>
      <c r="P139" s="1"/>
      <c r="Q139" s="1"/>
      <c r="R139" s="1"/>
    </row>
    <row r="140" spans="10:18" x14ac:dyDescent="0.2">
      <c r="J140" s="42">
        <v>425</v>
      </c>
      <c r="K140" s="46"/>
      <c r="L140" s="44">
        <f t="shared" si="3"/>
        <v>0</v>
      </c>
      <c r="M140" s="1"/>
      <c r="N140" s="1"/>
      <c r="O140" s="1"/>
      <c r="P140" s="1"/>
      <c r="Q140" s="1"/>
      <c r="R140" s="1"/>
    </row>
    <row r="141" spans="10:18" x14ac:dyDescent="0.2">
      <c r="J141" s="42">
        <v>426</v>
      </c>
      <c r="K141" s="46"/>
      <c r="L141" s="44">
        <f t="shared" si="3"/>
        <v>0</v>
      </c>
      <c r="M141" s="1"/>
      <c r="N141" s="1"/>
      <c r="O141" s="1"/>
      <c r="P141" s="1"/>
      <c r="Q141" s="1"/>
      <c r="R141" s="1"/>
    </row>
    <row r="142" spans="10:18" x14ac:dyDescent="0.2">
      <c r="J142" s="42">
        <v>427</v>
      </c>
      <c r="K142" s="46"/>
      <c r="L142" s="44">
        <f t="shared" si="3"/>
        <v>0</v>
      </c>
      <c r="M142" s="1"/>
      <c r="N142" s="1"/>
      <c r="O142" s="1"/>
      <c r="P142" s="1"/>
      <c r="Q142" s="1"/>
      <c r="R142" s="1"/>
    </row>
    <row r="143" spans="10:18" x14ac:dyDescent="0.2">
      <c r="J143" s="42">
        <v>428</v>
      </c>
      <c r="K143" s="46"/>
      <c r="L143" s="44">
        <f t="shared" si="3"/>
        <v>0</v>
      </c>
      <c r="M143" s="1"/>
      <c r="N143" s="1"/>
      <c r="O143" s="1"/>
      <c r="P143" s="1"/>
      <c r="Q143" s="1"/>
      <c r="R143" s="1"/>
    </row>
    <row r="144" spans="10:18" x14ac:dyDescent="0.2">
      <c r="J144" s="42">
        <v>429</v>
      </c>
      <c r="K144" s="46"/>
      <c r="L144" s="44">
        <f t="shared" si="3"/>
        <v>0</v>
      </c>
      <c r="M144" s="1"/>
      <c r="N144" s="1"/>
      <c r="O144" s="1"/>
      <c r="P144" s="1"/>
      <c r="Q144" s="1"/>
      <c r="R144" s="1"/>
    </row>
    <row r="145" spans="10:18" x14ac:dyDescent="0.2">
      <c r="J145" s="42">
        <v>430</v>
      </c>
      <c r="K145" s="46"/>
      <c r="L145" s="44">
        <f t="shared" si="3"/>
        <v>0</v>
      </c>
      <c r="M145" s="1"/>
      <c r="N145" s="1"/>
      <c r="O145" s="1"/>
      <c r="P145" s="1"/>
      <c r="Q145" s="1"/>
      <c r="R145" s="1"/>
    </row>
    <row r="146" spans="10:18" x14ac:dyDescent="0.2">
      <c r="J146" s="42">
        <v>431</v>
      </c>
      <c r="K146" s="46"/>
      <c r="L146" s="44">
        <f t="shared" si="3"/>
        <v>0</v>
      </c>
      <c r="M146" s="1"/>
      <c r="N146" s="1"/>
      <c r="O146" s="1"/>
      <c r="P146" s="1"/>
      <c r="Q146" s="1"/>
      <c r="R146" s="1"/>
    </row>
    <row r="147" spans="10:18" x14ac:dyDescent="0.2">
      <c r="J147" s="42">
        <v>432</v>
      </c>
      <c r="K147" s="46"/>
      <c r="L147" s="44">
        <f t="shared" si="3"/>
        <v>0</v>
      </c>
      <c r="M147" s="1"/>
      <c r="N147" s="1"/>
      <c r="O147" s="1"/>
      <c r="P147" s="1"/>
      <c r="Q147" s="1"/>
      <c r="R147" s="1"/>
    </row>
    <row r="148" spans="10:18" x14ac:dyDescent="0.2">
      <c r="J148" s="42">
        <v>433</v>
      </c>
      <c r="K148" s="46"/>
      <c r="L148" s="44">
        <f t="shared" si="3"/>
        <v>0</v>
      </c>
      <c r="M148" s="1"/>
      <c r="N148" s="1"/>
      <c r="O148" s="1"/>
      <c r="P148" s="1"/>
      <c r="Q148" s="1"/>
      <c r="R148" s="1"/>
    </row>
    <row r="149" spans="10:18" x14ac:dyDescent="0.2">
      <c r="J149" s="42">
        <v>434</v>
      </c>
      <c r="K149" s="46"/>
      <c r="L149" s="44">
        <f t="shared" si="3"/>
        <v>0</v>
      </c>
      <c r="M149" s="1"/>
      <c r="N149" s="1"/>
      <c r="O149" s="1"/>
      <c r="P149" s="1"/>
      <c r="Q149" s="1"/>
      <c r="R149" s="1"/>
    </row>
    <row r="150" spans="10:18" x14ac:dyDescent="0.2">
      <c r="J150" s="42">
        <v>435</v>
      </c>
      <c r="K150" s="46"/>
      <c r="L150" s="44">
        <f t="shared" si="3"/>
        <v>0</v>
      </c>
      <c r="M150" s="1"/>
      <c r="N150" s="1"/>
      <c r="O150" s="1"/>
      <c r="P150" s="1"/>
      <c r="Q150" s="1"/>
      <c r="R150" s="1"/>
    </row>
    <row r="151" spans="10:18" x14ac:dyDescent="0.2">
      <c r="J151" s="42">
        <v>436</v>
      </c>
      <c r="K151" s="46"/>
      <c r="L151" s="44">
        <f t="shared" si="3"/>
        <v>0</v>
      </c>
      <c r="M151" s="1"/>
      <c r="N151" s="1"/>
      <c r="O151" s="1"/>
      <c r="P151" s="1"/>
      <c r="Q151" s="1"/>
      <c r="R151" s="1"/>
    </row>
    <row r="152" spans="10:18" x14ac:dyDescent="0.2">
      <c r="J152" s="42">
        <v>437</v>
      </c>
      <c r="K152" s="46"/>
      <c r="L152" s="44">
        <f t="shared" si="3"/>
        <v>0</v>
      </c>
      <c r="M152" s="1"/>
      <c r="N152" s="1"/>
      <c r="O152" s="1"/>
      <c r="P152" s="1"/>
      <c r="Q152" s="1"/>
      <c r="R152" s="1"/>
    </row>
    <row r="153" spans="10:18" x14ac:dyDescent="0.2">
      <c r="J153" s="42">
        <v>438</v>
      </c>
      <c r="K153" s="46"/>
      <c r="L153" s="44">
        <f t="shared" si="3"/>
        <v>0</v>
      </c>
      <c r="M153" s="1"/>
      <c r="N153" s="1"/>
      <c r="O153" s="1"/>
      <c r="P153" s="1"/>
      <c r="Q153" s="1"/>
      <c r="R153" s="1"/>
    </row>
    <row r="154" spans="10:18" x14ac:dyDescent="0.2">
      <c r="J154" s="42">
        <v>439</v>
      </c>
      <c r="K154" s="46"/>
      <c r="L154" s="44">
        <f t="shared" si="3"/>
        <v>0</v>
      </c>
      <c r="M154" s="1"/>
      <c r="N154" s="1"/>
      <c r="O154" s="1"/>
      <c r="P154" s="1"/>
      <c r="Q154" s="1"/>
      <c r="R154" s="1"/>
    </row>
    <row r="155" spans="10:18" x14ac:dyDescent="0.2">
      <c r="J155" s="42">
        <v>440</v>
      </c>
      <c r="K155" s="46"/>
      <c r="L155" s="44">
        <f t="shared" si="3"/>
        <v>0</v>
      </c>
      <c r="M155" s="1"/>
      <c r="N155" s="1"/>
      <c r="O155" s="1"/>
      <c r="P155" s="1"/>
      <c r="Q155" s="1"/>
      <c r="R155" s="1"/>
    </row>
    <row r="156" spans="10:18" x14ac:dyDescent="0.2">
      <c r="J156" s="42">
        <v>441</v>
      </c>
      <c r="K156" s="46"/>
      <c r="L156" s="44">
        <f t="shared" si="3"/>
        <v>0</v>
      </c>
      <c r="M156" s="1"/>
      <c r="N156" s="1"/>
      <c r="O156" s="1"/>
      <c r="P156" s="1"/>
      <c r="Q156" s="1"/>
      <c r="R156" s="1"/>
    </row>
    <row r="157" spans="10:18" x14ac:dyDescent="0.2">
      <c r="J157" s="42">
        <v>442</v>
      </c>
      <c r="K157" s="46"/>
      <c r="L157" s="44">
        <f t="shared" si="3"/>
        <v>0</v>
      </c>
      <c r="M157" s="1"/>
      <c r="N157" s="1"/>
      <c r="O157" s="1"/>
      <c r="P157" s="1"/>
      <c r="Q157" s="1"/>
      <c r="R157" s="1"/>
    </row>
    <row r="158" spans="10:18" x14ac:dyDescent="0.2">
      <c r="J158" s="42">
        <v>443</v>
      </c>
      <c r="K158" s="46"/>
      <c r="L158" s="44">
        <f t="shared" si="3"/>
        <v>0</v>
      </c>
      <c r="M158" s="1"/>
      <c r="N158" s="1"/>
      <c r="O158" s="1"/>
      <c r="P158" s="1"/>
      <c r="Q158" s="1"/>
      <c r="R158" s="1"/>
    </row>
    <row r="159" spans="10:18" x14ac:dyDescent="0.2">
      <c r="J159" s="42">
        <v>444</v>
      </c>
      <c r="K159" s="46"/>
      <c r="L159" s="44">
        <f t="shared" si="3"/>
        <v>0</v>
      </c>
      <c r="M159" s="1"/>
      <c r="N159" s="1"/>
      <c r="O159" s="1"/>
      <c r="P159" s="1"/>
      <c r="Q159" s="1"/>
      <c r="R159" s="1"/>
    </row>
    <row r="160" spans="10:18" x14ac:dyDescent="0.2">
      <c r="J160" s="42">
        <v>445</v>
      </c>
      <c r="K160" s="46"/>
      <c r="L160" s="44">
        <f t="shared" si="3"/>
        <v>0</v>
      </c>
      <c r="M160" s="1"/>
      <c r="N160" s="1"/>
      <c r="O160" s="1"/>
      <c r="P160" s="1"/>
      <c r="Q160" s="1"/>
      <c r="R160" s="1"/>
    </row>
    <row r="161" spans="10:18" x14ac:dyDescent="0.2">
      <c r="J161" s="42">
        <v>446</v>
      </c>
      <c r="K161" s="46"/>
      <c r="L161" s="44">
        <f t="shared" si="3"/>
        <v>0</v>
      </c>
      <c r="M161" s="1"/>
      <c r="N161" s="1"/>
      <c r="O161" s="1"/>
      <c r="P161" s="1"/>
      <c r="Q161" s="1"/>
      <c r="R161" s="1"/>
    </row>
    <row r="162" spans="10:18" x14ac:dyDescent="0.2">
      <c r="J162" s="42">
        <v>447</v>
      </c>
      <c r="K162" s="46"/>
      <c r="L162" s="44">
        <f t="shared" si="3"/>
        <v>0</v>
      </c>
      <c r="M162" s="1"/>
      <c r="N162" s="1"/>
      <c r="O162" s="1"/>
      <c r="P162" s="1"/>
      <c r="Q162" s="1"/>
      <c r="R162" s="1"/>
    </row>
    <row r="163" spans="10:18" x14ac:dyDescent="0.2">
      <c r="J163" s="42">
        <v>448</v>
      </c>
      <c r="K163" s="46"/>
      <c r="L163" s="44">
        <f t="shared" si="3"/>
        <v>0</v>
      </c>
      <c r="M163" s="1"/>
      <c r="N163" s="1"/>
      <c r="O163" s="1"/>
      <c r="P163" s="1"/>
      <c r="Q163" s="1"/>
      <c r="R163" s="1"/>
    </row>
    <row r="164" spans="10:18" x14ac:dyDescent="0.2">
      <c r="J164" s="42">
        <v>449</v>
      </c>
      <c r="K164" s="46"/>
      <c r="L164" s="44">
        <f t="shared" si="3"/>
        <v>0</v>
      </c>
      <c r="M164" s="1"/>
      <c r="N164" s="1"/>
      <c r="O164" s="1"/>
      <c r="P164" s="1"/>
      <c r="Q164" s="1"/>
      <c r="R164" s="1"/>
    </row>
    <row r="165" spans="10:18" x14ac:dyDescent="0.2">
      <c r="J165" s="42">
        <v>450</v>
      </c>
      <c r="K165" s="46"/>
      <c r="L165" s="44">
        <f t="shared" si="3"/>
        <v>0</v>
      </c>
      <c r="M165" s="1"/>
      <c r="N165" s="1"/>
      <c r="O165" s="1"/>
      <c r="P165" s="1"/>
      <c r="Q165" s="1"/>
      <c r="R165" s="1"/>
    </row>
    <row r="166" spans="10:18" x14ac:dyDescent="0.2">
      <c r="J166" s="42">
        <v>451</v>
      </c>
      <c r="K166" s="46"/>
      <c r="L166" s="44">
        <f t="shared" si="3"/>
        <v>0</v>
      </c>
      <c r="M166" s="1"/>
      <c r="N166" s="1"/>
      <c r="O166" s="1"/>
      <c r="P166" s="1"/>
      <c r="Q166" s="1"/>
      <c r="R166" s="1"/>
    </row>
    <row r="167" spans="10:18" x14ac:dyDescent="0.2">
      <c r="J167" s="42">
        <v>452</v>
      </c>
      <c r="K167" s="46"/>
      <c r="L167" s="44">
        <f t="shared" si="3"/>
        <v>0</v>
      </c>
      <c r="M167" s="1"/>
      <c r="N167" s="1"/>
      <c r="O167" s="1"/>
      <c r="P167" s="1"/>
      <c r="Q167" s="1"/>
      <c r="R167" s="1"/>
    </row>
    <row r="168" spans="10:18" x14ac:dyDescent="0.2">
      <c r="J168" s="42">
        <v>453</v>
      </c>
      <c r="K168" s="46"/>
      <c r="L168" s="44">
        <f t="shared" si="3"/>
        <v>0</v>
      </c>
      <c r="M168" s="1"/>
      <c r="N168" s="1"/>
      <c r="O168" s="1"/>
      <c r="P168" s="1"/>
      <c r="Q168" s="1"/>
      <c r="R168" s="1"/>
    </row>
    <row r="169" spans="10:18" x14ac:dyDescent="0.2">
      <c r="J169" s="42">
        <v>454</v>
      </c>
      <c r="K169" s="46"/>
      <c r="L169" s="44">
        <f t="shared" si="3"/>
        <v>0</v>
      </c>
      <c r="M169" s="1"/>
      <c r="N169" s="1"/>
      <c r="O169" s="1"/>
      <c r="P169" s="1"/>
      <c r="Q169" s="1"/>
      <c r="R169" s="1"/>
    </row>
    <row r="170" spans="10:18" x14ac:dyDescent="0.2">
      <c r="J170" s="42">
        <v>455</v>
      </c>
      <c r="K170" s="46"/>
      <c r="L170" s="44">
        <f t="shared" si="3"/>
        <v>0</v>
      </c>
      <c r="M170" s="1"/>
      <c r="N170" s="1"/>
      <c r="O170" s="1"/>
      <c r="P170" s="1"/>
      <c r="Q170" s="1"/>
      <c r="R170" s="1"/>
    </row>
    <row r="171" spans="10:18" x14ac:dyDescent="0.2">
      <c r="J171" s="42">
        <v>456</v>
      </c>
      <c r="K171" s="46"/>
      <c r="L171" s="44">
        <f t="shared" si="3"/>
        <v>0</v>
      </c>
      <c r="M171" s="1"/>
      <c r="N171" s="1"/>
      <c r="O171" s="1"/>
      <c r="P171" s="1"/>
      <c r="Q171" s="1"/>
      <c r="R171" s="1"/>
    </row>
    <row r="172" spans="10:18" x14ac:dyDescent="0.2">
      <c r="J172" s="42">
        <v>457</v>
      </c>
      <c r="K172" s="46"/>
      <c r="L172" s="44">
        <f t="shared" si="3"/>
        <v>0</v>
      </c>
      <c r="M172" s="1"/>
      <c r="N172" s="1"/>
      <c r="O172" s="1"/>
      <c r="P172" s="1"/>
      <c r="Q172" s="1"/>
      <c r="R172" s="1"/>
    </row>
    <row r="173" spans="10:18" x14ac:dyDescent="0.2">
      <c r="J173" s="42">
        <v>458</v>
      </c>
      <c r="K173" s="46"/>
      <c r="L173" s="44">
        <f t="shared" si="3"/>
        <v>0</v>
      </c>
      <c r="M173" s="1"/>
      <c r="N173" s="1"/>
      <c r="O173" s="1"/>
      <c r="P173" s="1"/>
      <c r="Q173" s="1"/>
      <c r="R173" s="1"/>
    </row>
    <row r="174" spans="10:18" x14ac:dyDescent="0.2">
      <c r="J174" s="42">
        <v>459</v>
      </c>
      <c r="K174" s="46"/>
      <c r="L174" s="44">
        <f t="shared" si="3"/>
        <v>0</v>
      </c>
      <c r="M174" s="1"/>
      <c r="N174" s="1"/>
      <c r="O174" s="1"/>
      <c r="P174" s="1"/>
      <c r="Q174" s="1"/>
      <c r="R174" s="1"/>
    </row>
    <row r="175" spans="10:18" x14ac:dyDescent="0.2">
      <c r="J175" s="42">
        <v>460</v>
      </c>
      <c r="K175" s="46"/>
      <c r="L175" s="44">
        <f t="shared" si="3"/>
        <v>0</v>
      </c>
      <c r="M175" s="1"/>
      <c r="N175" s="1"/>
      <c r="O175" s="1"/>
      <c r="P175" s="1"/>
      <c r="Q175" s="1"/>
      <c r="R175" s="1"/>
    </row>
    <row r="176" spans="10:18" x14ac:dyDescent="0.2">
      <c r="J176" s="42">
        <v>461</v>
      </c>
      <c r="K176" s="46"/>
      <c r="L176" s="44">
        <f t="shared" si="3"/>
        <v>0</v>
      </c>
      <c r="M176" s="1"/>
      <c r="N176" s="1"/>
      <c r="O176" s="1"/>
      <c r="P176" s="1"/>
      <c r="Q176" s="1"/>
      <c r="R176" s="1"/>
    </row>
    <row r="177" spans="10:18" x14ac:dyDescent="0.2">
      <c r="J177" s="42">
        <v>462</v>
      </c>
      <c r="K177" s="46"/>
      <c r="L177" s="44">
        <f t="shared" si="3"/>
        <v>0</v>
      </c>
      <c r="M177" s="1"/>
      <c r="N177" s="1"/>
      <c r="O177" s="1"/>
      <c r="P177" s="1"/>
      <c r="Q177" s="1"/>
      <c r="R177" s="1"/>
    </row>
    <row r="178" spans="10:18" x14ac:dyDescent="0.2">
      <c r="J178" s="42">
        <v>463</v>
      </c>
      <c r="K178" s="46"/>
      <c r="L178" s="44">
        <f t="shared" si="3"/>
        <v>0</v>
      </c>
      <c r="M178" s="1"/>
      <c r="N178" s="1"/>
      <c r="O178" s="1"/>
      <c r="P178" s="1"/>
      <c r="Q178" s="1"/>
      <c r="R178" s="1"/>
    </row>
    <row r="179" spans="10:18" x14ac:dyDescent="0.2">
      <c r="J179" s="42">
        <v>464</v>
      </c>
      <c r="K179" s="46"/>
      <c r="L179" s="44">
        <f t="shared" si="3"/>
        <v>0</v>
      </c>
      <c r="M179" s="1"/>
      <c r="N179" s="1"/>
      <c r="O179" s="1"/>
      <c r="P179" s="1"/>
      <c r="Q179" s="1"/>
      <c r="R179" s="1"/>
    </row>
    <row r="180" spans="10:18" x14ac:dyDescent="0.2">
      <c r="J180" s="42">
        <v>465</v>
      </c>
      <c r="K180" s="46"/>
      <c r="L180" s="44">
        <f t="shared" si="3"/>
        <v>0</v>
      </c>
      <c r="M180" s="1"/>
      <c r="N180" s="1"/>
      <c r="O180" s="1"/>
      <c r="P180" s="1"/>
      <c r="Q180" s="1"/>
      <c r="R180" s="1"/>
    </row>
    <row r="181" spans="10:18" x14ac:dyDescent="0.2">
      <c r="J181" s="42">
        <v>466</v>
      </c>
      <c r="K181" s="46"/>
      <c r="L181" s="44">
        <f t="shared" si="3"/>
        <v>0</v>
      </c>
      <c r="M181" s="1"/>
      <c r="N181" s="1"/>
      <c r="O181" s="1"/>
      <c r="P181" s="1"/>
      <c r="Q181" s="1"/>
      <c r="R181" s="1"/>
    </row>
    <row r="182" spans="10:18" x14ac:dyDescent="0.2">
      <c r="J182" s="42">
        <v>467</v>
      </c>
      <c r="K182" s="46"/>
      <c r="L182" s="44">
        <f t="shared" si="3"/>
        <v>0</v>
      </c>
      <c r="M182" s="1"/>
      <c r="N182" s="1"/>
      <c r="O182" s="1"/>
      <c r="P182" s="1"/>
      <c r="Q182" s="1"/>
      <c r="R182" s="1"/>
    </row>
    <row r="183" spans="10:18" x14ac:dyDescent="0.2">
      <c r="J183" s="42">
        <v>468</v>
      </c>
      <c r="K183" s="46"/>
      <c r="L183" s="44">
        <f t="shared" si="3"/>
        <v>0</v>
      </c>
      <c r="M183" s="1"/>
      <c r="N183" s="1"/>
      <c r="O183" s="1"/>
      <c r="P183" s="1"/>
      <c r="Q183" s="1"/>
      <c r="R183" s="1"/>
    </row>
    <row r="184" spans="10:18" x14ac:dyDescent="0.2">
      <c r="J184" s="42">
        <v>469</v>
      </c>
      <c r="K184" s="46"/>
      <c r="L184" s="44">
        <f t="shared" si="3"/>
        <v>0</v>
      </c>
      <c r="M184" s="1"/>
      <c r="N184" s="1"/>
      <c r="O184" s="1"/>
      <c r="P184" s="1"/>
      <c r="Q184" s="1"/>
      <c r="R184" s="1"/>
    </row>
    <row r="185" spans="10:18" x14ac:dyDescent="0.2">
      <c r="J185" s="42">
        <v>470</v>
      </c>
      <c r="K185" s="46"/>
      <c r="L185" s="44">
        <f t="shared" si="3"/>
        <v>0</v>
      </c>
      <c r="M185" s="1"/>
      <c r="N185" s="1"/>
      <c r="O185" s="1"/>
      <c r="P185" s="1"/>
      <c r="Q185" s="1"/>
      <c r="R185" s="1"/>
    </row>
    <row r="186" spans="10:18" x14ac:dyDescent="0.2">
      <c r="J186" s="42">
        <v>471</v>
      </c>
      <c r="K186" s="46"/>
      <c r="L186" s="44">
        <f t="shared" si="3"/>
        <v>0</v>
      </c>
      <c r="M186" s="1"/>
      <c r="N186" s="1"/>
      <c r="O186" s="1"/>
      <c r="P186" s="1"/>
      <c r="Q186" s="1"/>
      <c r="R186" s="1"/>
    </row>
    <row r="187" spans="10:18" x14ac:dyDescent="0.2">
      <c r="J187" s="42">
        <v>472</v>
      </c>
      <c r="K187" s="46"/>
      <c r="L187" s="44">
        <f t="shared" si="3"/>
        <v>0</v>
      </c>
      <c r="M187" s="1"/>
      <c r="N187" s="1"/>
      <c r="O187" s="1"/>
      <c r="P187" s="1"/>
      <c r="Q187" s="1"/>
      <c r="R187" s="1"/>
    </row>
    <row r="188" spans="10:18" x14ac:dyDescent="0.2">
      <c r="J188" s="42">
        <v>473</v>
      </c>
      <c r="K188" s="46"/>
      <c r="L188" s="44">
        <f t="shared" si="3"/>
        <v>0</v>
      </c>
      <c r="M188" s="1"/>
      <c r="N188" s="1"/>
      <c r="O188" s="1"/>
      <c r="P188" s="1"/>
      <c r="Q188" s="1"/>
      <c r="R188" s="1"/>
    </row>
    <row r="189" spans="10:18" x14ac:dyDescent="0.2">
      <c r="J189" s="42">
        <v>474</v>
      </c>
      <c r="K189" s="46"/>
      <c r="L189" s="44">
        <f t="shared" si="3"/>
        <v>0</v>
      </c>
      <c r="M189" s="1"/>
      <c r="N189" s="1"/>
      <c r="O189" s="1"/>
      <c r="P189" s="1"/>
      <c r="Q189" s="1"/>
      <c r="R189" s="1"/>
    </row>
    <row r="190" spans="10:18" x14ac:dyDescent="0.2">
      <c r="J190" s="42">
        <v>475</v>
      </c>
      <c r="K190" s="46"/>
      <c r="L190" s="44">
        <f t="shared" si="3"/>
        <v>0</v>
      </c>
      <c r="M190" s="1"/>
      <c r="N190" s="1"/>
      <c r="O190" s="1"/>
      <c r="P190" s="1"/>
      <c r="Q190" s="1"/>
      <c r="R190" s="1"/>
    </row>
    <row r="191" spans="10:18" x14ac:dyDescent="0.2">
      <c r="J191" s="42">
        <v>476</v>
      </c>
      <c r="K191" s="46"/>
      <c r="L191" s="44">
        <f t="shared" si="3"/>
        <v>0</v>
      </c>
      <c r="M191" s="1"/>
      <c r="N191" s="1"/>
      <c r="O191" s="1"/>
      <c r="P191" s="1"/>
      <c r="Q191" s="1"/>
      <c r="R191" s="1"/>
    </row>
    <row r="192" spans="10:18" x14ac:dyDescent="0.2">
      <c r="J192" s="42">
        <v>477</v>
      </c>
      <c r="K192" s="46"/>
      <c r="L192" s="44">
        <f t="shared" si="3"/>
        <v>0</v>
      </c>
      <c r="M192" s="1"/>
      <c r="N192" s="1"/>
      <c r="O192" s="1"/>
      <c r="P192" s="1"/>
      <c r="Q192" s="1"/>
      <c r="R192" s="1"/>
    </row>
    <row r="193" spans="10:18" x14ac:dyDescent="0.2">
      <c r="J193" s="42">
        <v>478</v>
      </c>
      <c r="K193" s="46"/>
      <c r="L193" s="44">
        <f t="shared" si="3"/>
        <v>0</v>
      </c>
      <c r="M193" s="1"/>
      <c r="N193" s="1"/>
      <c r="O193" s="1"/>
      <c r="P193" s="1"/>
      <c r="Q193" s="1"/>
      <c r="R193" s="1"/>
    </row>
    <row r="194" spans="10:18" x14ac:dyDescent="0.2">
      <c r="J194" s="42">
        <v>479</v>
      </c>
      <c r="K194" s="46"/>
      <c r="L194" s="44">
        <f t="shared" si="3"/>
        <v>0</v>
      </c>
      <c r="M194" s="1"/>
      <c r="N194" s="1"/>
      <c r="O194" s="1"/>
      <c r="P194" s="1"/>
      <c r="Q194" s="1"/>
      <c r="R194" s="1"/>
    </row>
    <row r="195" spans="10:18" x14ac:dyDescent="0.2">
      <c r="J195" s="42">
        <v>480</v>
      </c>
      <c r="K195" s="46"/>
      <c r="L195" s="44">
        <f t="shared" si="3"/>
        <v>0</v>
      </c>
      <c r="M195" s="1"/>
      <c r="N195" s="1"/>
      <c r="O195" s="1"/>
      <c r="P195" s="1"/>
      <c r="Q195" s="1"/>
      <c r="R195" s="1"/>
    </row>
    <row r="196" spans="10:18" x14ac:dyDescent="0.2">
      <c r="J196" s="42">
        <v>481</v>
      </c>
      <c r="K196" s="46"/>
      <c r="L196" s="44">
        <f t="shared" ref="L196:L259" si="4">(J196*$C$4)/12</f>
        <v>0</v>
      </c>
      <c r="M196" s="1"/>
      <c r="N196" s="1"/>
      <c r="O196" s="1"/>
      <c r="P196" s="1"/>
      <c r="Q196" s="1"/>
      <c r="R196" s="1"/>
    </row>
    <row r="197" spans="10:18" x14ac:dyDescent="0.2">
      <c r="J197" s="42">
        <v>482</v>
      </c>
      <c r="K197" s="46"/>
      <c r="L197" s="44">
        <f t="shared" si="4"/>
        <v>0</v>
      </c>
      <c r="M197" s="1"/>
      <c r="N197" s="1"/>
      <c r="O197" s="1"/>
      <c r="P197" s="1"/>
      <c r="Q197" s="1"/>
      <c r="R197" s="1"/>
    </row>
    <row r="198" spans="10:18" x14ac:dyDescent="0.2">
      <c r="J198" s="42">
        <v>483</v>
      </c>
      <c r="K198" s="46"/>
      <c r="L198" s="44">
        <f t="shared" si="4"/>
        <v>0</v>
      </c>
      <c r="M198" s="1"/>
      <c r="N198" s="1"/>
      <c r="O198" s="1"/>
      <c r="P198" s="1"/>
      <c r="Q198" s="1"/>
      <c r="R198" s="1"/>
    </row>
    <row r="199" spans="10:18" x14ac:dyDescent="0.2">
      <c r="J199" s="42">
        <v>484</v>
      </c>
      <c r="K199" s="46"/>
      <c r="L199" s="44">
        <f t="shared" si="4"/>
        <v>0</v>
      </c>
      <c r="M199" s="1"/>
      <c r="N199" s="1"/>
      <c r="O199" s="1"/>
      <c r="P199" s="1"/>
      <c r="Q199" s="1"/>
      <c r="R199" s="1"/>
    </row>
    <row r="200" spans="10:18" x14ac:dyDescent="0.2">
      <c r="J200" s="42">
        <v>485</v>
      </c>
      <c r="K200" s="46"/>
      <c r="L200" s="44">
        <f t="shared" si="4"/>
        <v>0</v>
      </c>
      <c r="M200" s="1"/>
      <c r="N200" s="1"/>
      <c r="O200" s="1"/>
      <c r="P200" s="1"/>
      <c r="Q200" s="1"/>
      <c r="R200" s="1"/>
    </row>
    <row r="201" spans="10:18" x14ac:dyDescent="0.2">
      <c r="J201" s="42">
        <v>486</v>
      </c>
      <c r="K201" s="46"/>
      <c r="L201" s="44">
        <f t="shared" si="4"/>
        <v>0</v>
      </c>
      <c r="M201" s="1"/>
      <c r="N201" s="1"/>
      <c r="O201" s="1"/>
      <c r="P201" s="1"/>
      <c r="Q201" s="1"/>
      <c r="R201" s="1"/>
    </row>
    <row r="202" spans="10:18" x14ac:dyDescent="0.2">
      <c r="J202" s="42">
        <v>487</v>
      </c>
      <c r="K202" s="46"/>
      <c r="L202" s="44">
        <f t="shared" si="4"/>
        <v>0</v>
      </c>
      <c r="M202" s="1"/>
      <c r="N202" s="1"/>
      <c r="O202" s="1"/>
      <c r="P202" s="1"/>
      <c r="Q202" s="1"/>
      <c r="R202" s="1"/>
    </row>
    <row r="203" spans="10:18" x14ac:dyDescent="0.2">
      <c r="J203" s="42">
        <v>488</v>
      </c>
      <c r="K203" s="46"/>
      <c r="L203" s="44">
        <f t="shared" si="4"/>
        <v>0</v>
      </c>
      <c r="M203" s="1"/>
      <c r="N203" s="1"/>
      <c r="O203" s="1"/>
      <c r="P203" s="1"/>
      <c r="Q203" s="1"/>
      <c r="R203" s="1"/>
    </row>
    <row r="204" spans="10:18" x14ac:dyDescent="0.2">
      <c r="J204" s="42">
        <v>489</v>
      </c>
      <c r="K204" s="46"/>
      <c r="L204" s="44">
        <f t="shared" si="4"/>
        <v>0</v>
      </c>
      <c r="M204" s="1"/>
      <c r="N204" s="1"/>
      <c r="O204" s="1"/>
      <c r="P204" s="1"/>
      <c r="Q204" s="1"/>
      <c r="R204" s="1"/>
    </row>
    <row r="205" spans="10:18" x14ac:dyDescent="0.2">
      <c r="J205" s="42">
        <v>490</v>
      </c>
      <c r="K205" s="46"/>
      <c r="L205" s="44">
        <f t="shared" si="4"/>
        <v>0</v>
      </c>
      <c r="M205" s="1"/>
      <c r="N205" s="1"/>
      <c r="O205" s="1"/>
      <c r="P205" s="1"/>
      <c r="Q205" s="1"/>
      <c r="R205" s="1"/>
    </row>
    <row r="206" spans="10:18" x14ac:dyDescent="0.2">
      <c r="J206" s="42">
        <v>491</v>
      </c>
      <c r="K206" s="46"/>
      <c r="L206" s="44">
        <f t="shared" si="4"/>
        <v>0</v>
      </c>
      <c r="M206" s="1"/>
      <c r="N206" s="1"/>
      <c r="O206" s="1"/>
      <c r="P206" s="1"/>
      <c r="Q206" s="1"/>
      <c r="R206" s="1"/>
    </row>
    <row r="207" spans="10:18" x14ac:dyDescent="0.2">
      <c r="J207" s="42">
        <v>492</v>
      </c>
      <c r="K207" s="46"/>
      <c r="L207" s="44">
        <f t="shared" si="4"/>
        <v>0</v>
      </c>
      <c r="M207" s="1"/>
      <c r="N207" s="1"/>
      <c r="O207" s="1"/>
      <c r="P207" s="1"/>
      <c r="Q207" s="1"/>
      <c r="R207" s="1"/>
    </row>
    <row r="208" spans="10:18" x14ac:dyDescent="0.2">
      <c r="J208" s="42">
        <v>493</v>
      </c>
      <c r="K208" s="46"/>
      <c r="L208" s="44">
        <f t="shared" si="4"/>
        <v>0</v>
      </c>
      <c r="M208" s="1"/>
      <c r="N208" s="1"/>
      <c r="O208" s="1"/>
      <c r="P208" s="1"/>
      <c r="Q208" s="1"/>
      <c r="R208" s="1"/>
    </row>
    <row r="209" spans="10:18" x14ac:dyDescent="0.2">
      <c r="J209" s="42">
        <v>494</v>
      </c>
      <c r="K209" s="46"/>
      <c r="L209" s="44">
        <f t="shared" si="4"/>
        <v>0</v>
      </c>
      <c r="M209" s="1"/>
      <c r="N209" s="1"/>
      <c r="O209" s="1"/>
      <c r="P209" s="1"/>
      <c r="Q209" s="1"/>
      <c r="R209" s="1"/>
    </row>
    <row r="210" spans="10:18" x14ac:dyDescent="0.2">
      <c r="J210" s="42">
        <v>495</v>
      </c>
      <c r="K210" s="46"/>
      <c r="L210" s="44">
        <f t="shared" si="4"/>
        <v>0</v>
      </c>
      <c r="M210" s="1"/>
      <c r="N210" s="1"/>
      <c r="O210" s="1"/>
      <c r="P210" s="1"/>
      <c r="Q210" s="1"/>
      <c r="R210" s="1"/>
    </row>
    <row r="211" spans="10:18" x14ac:dyDescent="0.2">
      <c r="J211" s="42">
        <v>496</v>
      </c>
      <c r="K211" s="46"/>
      <c r="L211" s="44">
        <f t="shared" si="4"/>
        <v>0</v>
      </c>
      <c r="M211" s="1"/>
      <c r="N211" s="1"/>
      <c r="O211" s="1"/>
      <c r="P211" s="1"/>
      <c r="Q211" s="1"/>
      <c r="R211" s="1"/>
    </row>
    <row r="212" spans="10:18" x14ac:dyDescent="0.2">
      <c r="J212" s="42">
        <v>497</v>
      </c>
      <c r="K212" s="46"/>
      <c r="L212" s="44">
        <f t="shared" si="4"/>
        <v>0</v>
      </c>
      <c r="M212" s="1"/>
      <c r="N212" s="1"/>
      <c r="O212" s="1"/>
      <c r="P212" s="1"/>
      <c r="Q212" s="1"/>
      <c r="R212" s="1"/>
    </row>
    <row r="213" spans="10:18" x14ac:dyDescent="0.2">
      <c r="J213" s="42">
        <v>498</v>
      </c>
      <c r="K213" s="46"/>
      <c r="L213" s="44">
        <f t="shared" si="4"/>
        <v>0</v>
      </c>
      <c r="M213" s="1"/>
      <c r="N213" s="1"/>
      <c r="O213" s="1"/>
      <c r="P213" s="1"/>
      <c r="Q213" s="1"/>
      <c r="R213" s="1"/>
    </row>
    <row r="214" spans="10:18" x14ac:dyDescent="0.2">
      <c r="J214" s="42">
        <v>499</v>
      </c>
      <c r="K214" s="46"/>
      <c r="L214" s="44">
        <f t="shared" si="4"/>
        <v>0</v>
      </c>
      <c r="M214" s="1"/>
      <c r="N214" s="1"/>
      <c r="O214" s="1"/>
      <c r="P214" s="1"/>
      <c r="Q214" s="1"/>
      <c r="R214" s="1"/>
    </row>
    <row r="215" spans="10:18" x14ac:dyDescent="0.2">
      <c r="J215" s="42">
        <v>500</v>
      </c>
      <c r="K215" s="46"/>
      <c r="L215" s="44">
        <f t="shared" si="4"/>
        <v>0</v>
      </c>
      <c r="M215" s="1"/>
      <c r="N215" s="1"/>
      <c r="O215" s="1"/>
      <c r="P215" s="1"/>
      <c r="Q215" s="1"/>
      <c r="R215" s="1"/>
    </row>
    <row r="216" spans="10:18" x14ac:dyDescent="0.2">
      <c r="J216" s="42">
        <v>501</v>
      </c>
      <c r="K216" s="46"/>
      <c r="L216" s="44">
        <f t="shared" si="4"/>
        <v>0</v>
      </c>
      <c r="M216" s="1"/>
      <c r="N216" s="1"/>
      <c r="O216" s="1"/>
      <c r="P216" s="1"/>
      <c r="Q216" s="1"/>
      <c r="R216" s="1"/>
    </row>
    <row r="217" spans="10:18" x14ac:dyDescent="0.2">
      <c r="J217" s="42">
        <v>502</v>
      </c>
      <c r="K217" s="46"/>
      <c r="L217" s="44">
        <f t="shared" si="4"/>
        <v>0</v>
      </c>
      <c r="M217" s="1"/>
      <c r="N217" s="1"/>
      <c r="O217" s="1"/>
      <c r="P217" s="1"/>
      <c r="Q217" s="1"/>
      <c r="R217" s="1"/>
    </row>
    <row r="218" spans="10:18" x14ac:dyDescent="0.2">
      <c r="J218" s="42">
        <v>503</v>
      </c>
      <c r="K218" s="46"/>
      <c r="L218" s="44">
        <f t="shared" si="4"/>
        <v>0</v>
      </c>
      <c r="M218" s="1"/>
      <c r="N218" s="1"/>
      <c r="O218" s="1"/>
      <c r="P218" s="1"/>
      <c r="Q218" s="1"/>
      <c r="R218" s="1"/>
    </row>
    <row r="219" spans="10:18" x14ac:dyDescent="0.2">
      <c r="J219" s="42">
        <v>504</v>
      </c>
      <c r="K219" s="46"/>
      <c r="L219" s="44">
        <f t="shared" si="4"/>
        <v>0</v>
      </c>
      <c r="M219" s="1"/>
      <c r="N219" s="1"/>
      <c r="O219" s="1"/>
      <c r="P219" s="1"/>
      <c r="Q219" s="1"/>
      <c r="R219" s="1"/>
    </row>
    <row r="220" spans="10:18" x14ac:dyDescent="0.2">
      <c r="J220" s="42">
        <v>505</v>
      </c>
      <c r="K220" s="46"/>
      <c r="L220" s="44">
        <f t="shared" si="4"/>
        <v>0</v>
      </c>
      <c r="M220" s="1"/>
      <c r="N220" s="1"/>
      <c r="O220" s="1"/>
      <c r="P220" s="1"/>
      <c r="Q220" s="1"/>
      <c r="R220" s="1"/>
    </row>
    <row r="221" spans="10:18" x14ac:dyDescent="0.2">
      <c r="J221" s="42">
        <v>506</v>
      </c>
      <c r="K221" s="46"/>
      <c r="L221" s="44">
        <f t="shared" si="4"/>
        <v>0</v>
      </c>
      <c r="M221" s="1"/>
      <c r="N221" s="1"/>
      <c r="O221" s="1"/>
      <c r="P221" s="1"/>
      <c r="Q221" s="1"/>
      <c r="R221" s="1"/>
    </row>
    <row r="222" spans="10:18" x14ac:dyDescent="0.2">
      <c r="J222" s="42">
        <v>507</v>
      </c>
      <c r="K222" s="46"/>
      <c r="L222" s="44">
        <f t="shared" si="4"/>
        <v>0</v>
      </c>
      <c r="M222" s="1"/>
      <c r="N222" s="1"/>
      <c r="O222" s="1"/>
      <c r="P222" s="1"/>
      <c r="Q222" s="1"/>
      <c r="R222" s="1"/>
    </row>
    <row r="223" spans="10:18" x14ac:dyDescent="0.2">
      <c r="J223" s="42">
        <v>508</v>
      </c>
      <c r="K223" s="46"/>
      <c r="L223" s="44">
        <f t="shared" si="4"/>
        <v>0</v>
      </c>
      <c r="M223" s="1"/>
      <c r="N223" s="1"/>
      <c r="O223" s="1"/>
      <c r="P223" s="1"/>
      <c r="Q223" s="1"/>
      <c r="R223" s="1"/>
    </row>
    <row r="224" spans="10:18" x14ac:dyDescent="0.2">
      <c r="J224" s="42">
        <v>509</v>
      </c>
      <c r="K224" s="46"/>
      <c r="L224" s="44">
        <f t="shared" si="4"/>
        <v>0</v>
      </c>
      <c r="M224" s="1"/>
      <c r="N224" s="1"/>
      <c r="O224" s="1"/>
      <c r="P224" s="1"/>
      <c r="Q224" s="1"/>
      <c r="R224" s="1"/>
    </row>
    <row r="225" spans="10:18" x14ac:dyDescent="0.2">
      <c r="J225" s="42">
        <v>510</v>
      </c>
      <c r="K225" s="46"/>
      <c r="L225" s="44">
        <f t="shared" si="4"/>
        <v>0</v>
      </c>
      <c r="M225" s="1"/>
      <c r="N225" s="1"/>
      <c r="O225" s="1"/>
      <c r="P225" s="1"/>
      <c r="Q225" s="1"/>
      <c r="R225" s="1"/>
    </row>
    <row r="226" spans="10:18" x14ac:dyDescent="0.2">
      <c r="J226" s="42">
        <v>511</v>
      </c>
      <c r="K226" s="46"/>
      <c r="L226" s="44">
        <f t="shared" si="4"/>
        <v>0</v>
      </c>
      <c r="M226" s="1"/>
      <c r="N226" s="1"/>
      <c r="O226" s="1"/>
      <c r="P226" s="1"/>
      <c r="Q226" s="1"/>
      <c r="R226" s="1"/>
    </row>
    <row r="227" spans="10:18" x14ac:dyDescent="0.2">
      <c r="J227" s="42">
        <v>512</v>
      </c>
      <c r="K227" s="46"/>
      <c r="L227" s="44">
        <f t="shared" si="4"/>
        <v>0</v>
      </c>
      <c r="M227" s="1"/>
      <c r="N227" s="1"/>
      <c r="O227" s="1"/>
      <c r="P227" s="1"/>
      <c r="Q227" s="1"/>
      <c r="R227" s="1"/>
    </row>
    <row r="228" spans="10:18" x14ac:dyDescent="0.2">
      <c r="J228" s="42">
        <v>513</v>
      </c>
      <c r="K228" s="46"/>
      <c r="L228" s="44">
        <f t="shared" si="4"/>
        <v>0</v>
      </c>
      <c r="M228" s="1"/>
      <c r="N228" s="1"/>
      <c r="O228" s="1"/>
      <c r="P228" s="1"/>
      <c r="Q228" s="1"/>
      <c r="R228" s="1"/>
    </row>
    <row r="229" spans="10:18" x14ac:dyDescent="0.2">
      <c r="J229" s="42">
        <v>514</v>
      </c>
      <c r="K229" s="46"/>
      <c r="L229" s="44">
        <f t="shared" si="4"/>
        <v>0</v>
      </c>
      <c r="M229" s="1"/>
      <c r="N229" s="1"/>
      <c r="O229" s="1"/>
      <c r="P229" s="1"/>
      <c r="Q229" s="1"/>
      <c r="R229" s="1"/>
    </row>
    <row r="230" spans="10:18" x14ac:dyDescent="0.2">
      <c r="J230" s="42">
        <v>515</v>
      </c>
      <c r="K230" s="46"/>
      <c r="L230" s="44">
        <f t="shared" si="4"/>
        <v>0</v>
      </c>
      <c r="M230" s="1"/>
      <c r="N230" s="1"/>
      <c r="O230" s="1"/>
      <c r="P230" s="1"/>
      <c r="Q230" s="1"/>
      <c r="R230" s="1"/>
    </row>
    <row r="231" spans="10:18" x14ac:dyDescent="0.2">
      <c r="J231" s="42">
        <v>516</v>
      </c>
      <c r="K231" s="46"/>
      <c r="L231" s="44">
        <f t="shared" si="4"/>
        <v>0</v>
      </c>
      <c r="M231" s="1"/>
      <c r="N231" s="1"/>
      <c r="O231" s="1"/>
      <c r="P231" s="1"/>
      <c r="Q231" s="1"/>
      <c r="R231" s="1"/>
    </row>
    <row r="232" spans="10:18" x14ac:dyDescent="0.2">
      <c r="J232" s="42">
        <v>517</v>
      </c>
      <c r="K232" s="46"/>
      <c r="L232" s="44">
        <f t="shared" si="4"/>
        <v>0</v>
      </c>
      <c r="M232" s="1"/>
      <c r="N232" s="1"/>
      <c r="O232" s="1"/>
      <c r="P232" s="1"/>
      <c r="Q232" s="1"/>
      <c r="R232" s="1"/>
    </row>
    <row r="233" spans="10:18" x14ac:dyDescent="0.2">
      <c r="J233" s="42">
        <v>518</v>
      </c>
      <c r="K233" s="46"/>
      <c r="L233" s="44">
        <f t="shared" si="4"/>
        <v>0</v>
      </c>
      <c r="M233" s="1"/>
      <c r="N233" s="1"/>
      <c r="O233" s="1"/>
      <c r="P233" s="1"/>
      <c r="Q233" s="1"/>
      <c r="R233" s="1"/>
    </row>
    <row r="234" spans="10:18" x14ac:dyDescent="0.2">
      <c r="J234" s="42">
        <v>519</v>
      </c>
      <c r="K234" s="46"/>
      <c r="L234" s="44">
        <f t="shared" si="4"/>
        <v>0</v>
      </c>
      <c r="M234" s="1"/>
      <c r="N234" s="1"/>
      <c r="O234" s="1"/>
      <c r="P234" s="1"/>
      <c r="Q234" s="1"/>
      <c r="R234" s="1"/>
    </row>
    <row r="235" spans="10:18" x14ac:dyDescent="0.2">
      <c r="J235" s="42">
        <v>520</v>
      </c>
      <c r="K235" s="46"/>
      <c r="L235" s="44">
        <f t="shared" si="4"/>
        <v>0</v>
      </c>
      <c r="M235" s="1"/>
      <c r="N235" s="1"/>
      <c r="O235" s="1"/>
      <c r="P235" s="1"/>
      <c r="Q235" s="1"/>
      <c r="R235" s="1"/>
    </row>
    <row r="236" spans="10:18" x14ac:dyDescent="0.2">
      <c r="J236" s="42">
        <v>521</v>
      </c>
      <c r="K236" s="46"/>
      <c r="L236" s="44">
        <f t="shared" si="4"/>
        <v>0</v>
      </c>
      <c r="M236" s="1"/>
      <c r="N236" s="1"/>
      <c r="O236" s="1"/>
      <c r="P236" s="1"/>
      <c r="Q236" s="1"/>
      <c r="R236" s="1"/>
    </row>
    <row r="237" spans="10:18" x14ac:dyDescent="0.2">
      <c r="J237" s="42">
        <v>522</v>
      </c>
      <c r="K237" s="46"/>
      <c r="L237" s="44">
        <f t="shared" si="4"/>
        <v>0</v>
      </c>
      <c r="M237" s="1"/>
      <c r="N237" s="1"/>
      <c r="O237" s="1"/>
      <c r="P237" s="1"/>
      <c r="Q237" s="1"/>
      <c r="R237" s="1"/>
    </row>
    <row r="238" spans="10:18" x14ac:dyDescent="0.2">
      <c r="J238" s="42">
        <v>523</v>
      </c>
      <c r="K238" s="46"/>
      <c r="L238" s="44">
        <f t="shared" si="4"/>
        <v>0</v>
      </c>
      <c r="M238" s="1"/>
      <c r="N238" s="1"/>
      <c r="O238" s="1"/>
      <c r="P238" s="1"/>
      <c r="Q238" s="1"/>
      <c r="R238" s="1"/>
    </row>
    <row r="239" spans="10:18" x14ac:dyDescent="0.2">
      <c r="J239" s="42">
        <v>524</v>
      </c>
      <c r="K239" s="46"/>
      <c r="L239" s="44">
        <f t="shared" si="4"/>
        <v>0</v>
      </c>
      <c r="M239" s="1"/>
      <c r="N239" s="1"/>
      <c r="O239" s="1"/>
      <c r="P239" s="1"/>
      <c r="Q239" s="1"/>
      <c r="R239" s="1"/>
    </row>
    <row r="240" spans="10:18" x14ac:dyDescent="0.2">
      <c r="J240" s="42">
        <v>525</v>
      </c>
      <c r="K240" s="46"/>
      <c r="L240" s="44">
        <f t="shared" si="4"/>
        <v>0</v>
      </c>
      <c r="M240" s="1"/>
      <c r="N240" s="1"/>
      <c r="O240" s="1"/>
      <c r="P240" s="1"/>
      <c r="Q240" s="1"/>
      <c r="R240" s="1"/>
    </row>
    <row r="241" spans="10:18" x14ac:dyDescent="0.2">
      <c r="J241" s="42">
        <v>526</v>
      </c>
      <c r="K241" s="46"/>
      <c r="L241" s="44">
        <f t="shared" si="4"/>
        <v>0</v>
      </c>
      <c r="M241" s="1"/>
      <c r="N241" s="1"/>
      <c r="O241" s="1"/>
      <c r="P241" s="1"/>
      <c r="Q241" s="1"/>
      <c r="R241" s="1"/>
    </row>
    <row r="242" spans="10:18" x14ac:dyDescent="0.2">
      <c r="J242" s="42">
        <v>527</v>
      </c>
      <c r="K242" s="46"/>
      <c r="L242" s="44">
        <f t="shared" si="4"/>
        <v>0</v>
      </c>
      <c r="M242" s="1"/>
      <c r="N242" s="1"/>
      <c r="O242" s="1"/>
      <c r="P242" s="1"/>
      <c r="Q242" s="1"/>
      <c r="R242" s="1"/>
    </row>
    <row r="243" spans="10:18" x14ac:dyDescent="0.2">
      <c r="J243" s="42">
        <v>528</v>
      </c>
      <c r="K243" s="46"/>
      <c r="L243" s="44">
        <f t="shared" si="4"/>
        <v>0</v>
      </c>
      <c r="M243" s="1"/>
      <c r="N243" s="1"/>
      <c r="O243" s="1"/>
      <c r="P243" s="1"/>
      <c r="Q243" s="1"/>
      <c r="R243" s="1"/>
    </row>
    <row r="244" spans="10:18" x14ac:dyDescent="0.2">
      <c r="J244" s="42">
        <v>529</v>
      </c>
      <c r="K244" s="46"/>
      <c r="L244" s="44">
        <f t="shared" si="4"/>
        <v>0</v>
      </c>
      <c r="M244" s="1"/>
      <c r="N244" s="1"/>
      <c r="O244" s="1"/>
      <c r="P244" s="1"/>
      <c r="Q244" s="1"/>
      <c r="R244" s="1"/>
    </row>
    <row r="245" spans="10:18" x14ac:dyDescent="0.2">
      <c r="J245" s="42">
        <v>530</v>
      </c>
      <c r="K245" s="46"/>
      <c r="L245" s="44">
        <f t="shared" si="4"/>
        <v>0</v>
      </c>
      <c r="M245" s="1"/>
      <c r="N245" s="1"/>
      <c r="O245" s="1"/>
      <c r="P245" s="1"/>
      <c r="Q245" s="1"/>
      <c r="R245" s="1"/>
    </row>
    <row r="246" spans="10:18" x14ac:dyDescent="0.2">
      <c r="J246" s="42">
        <v>531</v>
      </c>
      <c r="K246" s="46"/>
      <c r="L246" s="44">
        <f t="shared" si="4"/>
        <v>0</v>
      </c>
      <c r="M246" s="1"/>
      <c r="N246" s="1"/>
      <c r="O246" s="1"/>
      <c r="P246" s="1"/>
      <c r="Q246" s="1"/>
      <c r="R246" s="1"/>
    </row>
    <row r="247" spans="10:18" x14ac:dyDescent="0.2">
      <c r="J247" s="42">
        <v>532</v>
      </c>
      <c r="K247" s="46"/>
      <c r="L247" s="44">
        <f t="shared" si="4"/>
        <v>0</v>
      </c>
      <c r="M247" s="1"/>
      <c r="N247" s="1"/>
      <c r="O247" s="1"/>
      <c r="P247" s="1"/>
      <c r="Q247" s="1"/>
      <c r="R247" s="1"/>
    </row>
    <row r="248" spans="10:18" x14ac:dyDescent="0.2">
      <c r="J248" s="42">
        <v>533</v>
      </c>
      <c r="K248" s="46"/>
      <c r="L248" s="44">
        <f t="shared" si="4"/>
        <v>0</v>
      </c>
      <c r="M248" s="1"/>
      <c r="N248" s="1"/>
      <c r="O248" s="1"/>
      <c r="P248" s="1"/>
      <c r="Q248" s="1"/>
      <c r="R248" s="1"/>
    </row>
    <row r="249" spans="10:18" x14ac:dyDescent="0.2">
      <c r="J249" s="42">
        <v>534</v>
      </c>
      <c r="K249" s="46"/>
      <c r="L249" s="44">
        <f t="shared" si="4"/>
        <v>0</v>
      </c>
      <c r="M249" s="1"/>
      <c r="N249" s="1"/>
      <c r="O249" s="1"/>
      <c r="P249" s="1"/>
      <c r="Q249" s="1"/>
      <c r="R249" s="1"/>
    </row>
    <row r="250" spans="10:18" x14ac:dyDescent="0.2">
      <c r="J250" s="42">
        <v>535</v>
      </c>
      <c r="K250" s="46"/>
      <c r="L250" s="44">
        <f t="shared" si="4"/>
        <v>0</v>
      </c>
      <c r="M250" s="1"/>
      <c r="N250" s="1"/>
      <c r="O250" s="1"/>
      <c r="P250" s="1"/>
      <c r="Q250" s="1"/>
      <c r="R250" s="1"/>
    </row>
    <row r="251" spans="10:18" x14ac:dyDescent="0.2">
      <c r="J251" s="42">
        <v>536</v>
      </c>
      <c r="K251" s="46"/>
      <c r="L251" s="44">
        <f t="shared" si="4"/>
        <v>0</v>
      </c>
      <c r="M251" s="1"/>
      <c r="N251" s="1"/>
      <c r="O251" s="1"/>
      <c r="P251" s="1"/>
      <c r="Q251" s="1"/>
      <c r="R251" s="1"/>
    </row>
    <row r="252" spans="10:18" x14ac:dyDescent="0.2">
      <c r="J252" s="42">
        <v>537</v>
      </c>
      <c r="K252" s="46"/>
      <c r="L252" s="44">
        <f t="shared" si="4"/>
        <v>0</v>
      </c>
      <c r="M252" s="1"/>
      <c r="N252" s="1"/>
      <c r="O252" s="1"/>
      <c r="P252" s="1"/>
      <c r="Q252" s="1"/>
      <c r="R252" s="1"/>
    </row>
    <row r="253" spans="10:18" x14ac:dyDescent="0.2">
      <c r="J253" s="42">
        <v>538</v>
      </c>
      <c r="K253" s="46"/>
      <c r="L253" s="44">
        <f t="shared" si="4"/>
        <v>0</v>
      </c>
      <c r="M253" s="1"/>
      <c r="N253" s="1"/>
      <c r="O253" s="1"/>
      <c r="P253" s="1"/>
      <c r="Q253" s="1"/>
      <c r="R253" s="1"/>
    </row>
    <row r="254" spans="10:18" x14ac:dyDescent="0.2">
      <c r="J254" s="42">
        <v>539</v>
      </c>
      <c r="K254" s="46"/>
      <c r="L254" s="44">
        <f t="shared" si="4"/>
        <v>0</v>
      </c>
      <c r="M254" s="1"/>
      <c r="N254" s="1"/>
      <c r="O254" s="1"/>
      <c r="P254" s="1"/>
      <c r="Q254" s="1"/>
      <c r="R254" s="1"/>
    </row>
    <row r="255" spans="10:18" x14ac:dyDescent="0.2">
      <c r="J255" s="42">
        <v>540</v>
      </c>
      <c r="K255" s="46"/>
      <c r="L255" s="44">
        <f t="shared" si="4"/>
        <v>0</v>
      </c>
      <c r="M255" s="1"/>
      <c r="N255" s="1"/>
      <c r="O255" s="1"/>
      <c r="P255" s="1"/>
      <c r="Q255" s="1"/>
      <c r="R255" s="1"/>
    </row>
    <row r="256" spans="10:18" x14ac:dyDescent="0.2">
      <c r="J256" s="42">
        <v>541</v>
      </c>
      <c r="K256" s="46"/>
      <c r="L256" s="44">
        <f t="shared" si="4"/>
        <v>0</v>
      </c>
      <c r="M256" s="1"/>
      <c r="N256" s="1"/>
      <c r="O256" s="1"/>
      <c r="P256" s="1"/>
      <c r="Q256" s="1"/>
      <c r="R256" s="1"/>
    </row>
    <row r="257" spans="10:18" x14ac:dyDescent="0.2">
      <c r="J257" s="42">
        <v>542</v>
      </c>
      <c r="K257" s="46"/>
      <c r="L257" s="44">
        <f t="shared" si="4"/>
        <v>0</v>
      </c>
      <c r="M257" s="1"/>
      <c r="N257" s="1"/>
      <c r="O257" s="1"/>
      <c r="P257" s="1"/>
      <c r="Q257" s="1"/>
      <c r="R257" s="1"/>
    </row>
    <row r="258" spans="10:18" x14ac:dyDescent="0.2">
      <c r="J258" s="42">
        <v>543</v>
      </c>
      <c r="K258" s="46"/>
      <c r="L258" s="44">
        <f t="shared" si="4"/>
        <v>0</v>
      </c>
      <c r="M258" s="1"/>
      <c r="N258" s="1"/>
      <c r="O258" s="1"/>
      <c r="P258" s="1"/>
      <c r="Q258" s="1"/>
      <c r="R258" s="1"/>
    </row>
    <row r="259" spans="10:18" x14ac:dyDescent="0.2">
      <c r="J259" s="42">
        <v>544</v>
      </c>
      <c r="K259" s="46"/>
      <c r="L259" s="44">
        <f t="shared" si="4"/>
        <v>0</v>
      </c>
      <c r="M259" s="1"/>
      <c r="N259" s="1"/>
      <c r="O259" s="1"/>
      <c r="P259" s="1"/>
      <c r="Q259" s="1"/>
      <c r="R259" s="1"/>
    </row>
    <row r="260" spans="10:18" x14ac:dyDescent="0.2">
      <c r="J260" s="42">
        <v>545</v>
      </c>
      <c r="K260" s="46"/>
      <c r="L260" s="44">
        <f t="shared" ref="L260:L323" si="5">(J260*$C$4)/12</f>
        <v>0</v>
      </c>
      <c r="M260" s="1"/>
      <c r="N260" s="1"/>
      <c r="O260" s="1"/>
      <c r="P260" s="1"/>
      <c r="Q260" s="1"/>
      <c r="R260" s="1"/>
    </row>
    <row r="261" spans="10:18" x14ac:dyDescent="0.2">
      <c r="J261" s="42">
        <v>546</v>
      </c>
      <c r="K261" s="46"/>
      <c r="L261" s="44">
        <f t="shared" si="5"/>
        <v>0</v>
      </c>
      <c r="M261" s="1"/>
      <c r="N261" s="1"/>
      <c r="O261" s="1"/>
      <c r="P261" s="1"/>
      <c r="Q261" s="1"/>
      <c r="R261" s="1"/>
    </row>
    <row r="262" spans="10:18" x14ac:dyDescent="0.2">
      <c r="J262" s="42">
        <v>547</v>
      </c>
      <c r="K262" s="46"/>
      <c r="L262" s="44">
        <f t="shared" si="5"/>
        <v>0</v>
      </c>
      <c r="M262" s="1"/>
      <c r="N262" s="1"/>
      <c r="O262" s="1"/>
      <c r="P262" s="1"/>
      <c r="Q262" s="1"/>
      <c r="R262" s="1"/>
    </row>
    <row r="263" spans="10:18" x14ac:dyDescent="0.2">
      <c r="J263" s="42">
        <v>548</v>
      </c>
      <c r="K263" s="46"/>
      <c r="L263" s="44">
        <f t="shared" si="5"/>
        <v>0</v>
      </c>
      <c r="M263" s="1"/>
      <c r="N263" s="1"/>
      <c r="O263" s="1"/>
      <c r="P263" s="1"/>
      <c r="Q263" s="1"/>
      <c r="R263" s="1"/>
    </row>
    <row r="264" spans="10:18" x14ac:dyDescent="0.2">
      <c r="J264" s="42">
        <v>549</v>
      </c>
      <c r="K264" s="46"/>
      <c r="L264" s="44">
        <f t="shared" si="5"/>
        <v>0</v>
      </c>
      <c r="M264" s="1"/>
      <c r="N264" s="1"/>
      <c r="O264" s="1"/>
      <c r="P264" s="1"/>
      <c r="Q264" s="1"/>
      <c r="R264" s="1"/>
    </row>
    <row r="265" spans="10:18" x14ac:dyDescent="0.2">
      <c r="J265" s="42">
        <v>550</v>
      </c>
      <c r="K265" s="46"/>
      <c r="L265" s="44">
        <f t="shared" si="5"/>
        <v>0</v>
      </c>
      <c r="M265" s="1"/>
      <c r="N265" s="1"/>
      <c r="O265" s="1"/>
      <c r="P265" s="1"/>
      <c r="Q265" s="1"/>
      <c r="R265" s="1"/>
    </row>
    <row r="266" spans="10:18" x14ac:dyDescent="0.2">
      <c r="J266" s="42">
        <v>551</v>
      </c>
      <c r="K266" s="46"/>
      <c r="L266" s="44">
        <f t="shared" si="5"/>
        <v>0</v>
      </c>
      <c r="M266" s="1"/>
      <c r="N266" s="1"/>
      <c r="O266" s="1"/>
      <c r="P266" s="1"/>
      <c r="Q266" s="1"/>
      <c r="R266" s="1"/>
    </row>
    <row r="267" spans="10:18" x14ac:dyDescent="0.2">
      <c r="J267" s="42">
        <v>552</v>
      </c>
      <c r="K267" s="46"/>
      <c r="L267" s="44">
        <f t="shared" si="5"/>
        <v>0</v>
      </c>
      <c r="M267" s="1"/>
      <c r="N267" s="1"/>
      <c r="O267" s="1"/>
      <c r="P267" s="1"/>
      <c r="Q267" s="1"/>
      <c r="R267" s="1"/>
    </row>
    <row r="268" spans="10:18" x14ac:dyDescent="0.2">
      <c r="J268" s="42">
        <v>553</v>
      </c>
      <c r="K268" s="46"/>
      <c r="L268" s="44">
        <f t="shared" si="5"/>
        <v>0</v>
      </c>
      <c r="M268" s="1"/>
      <c r="N268" s="1"/>
      <c r="O268" s="1"/>
      <c r="P268" s="1"/>
      <c r="Q268" s="1"/>
      <c r="R268" s="1"/>
    </row>
    <row r="269" spans="10:18" x14ac:dyDescent="0.2">
      <c r="J269" s="42">
        <v>554</v>
      </c>
      <c r="K269" s="46"/>
      <c r="L269" s="44">
        <f t="shared" si="5"/>
        <v>0</v>
      </c>
      <c r="M269" s="1"/>
      <c r="N269" s="1"/>
      <c r="O269" s="1"/>
      <c r="P269" s="1"/>
      <c r="Q269" s="1"/>
      <c r="R269" s="1"/>
    </row>
    <row r="270" spans="10:18" x14ac:dyDescent="0.2">
      <c r="J270" s="42">
        <v>555</v>
      </c>
      <c r="K270" s="46"/>
      <c r="L270" s="44">
        <f t="shared" si="5"/>
        <v>0</v>
      </c>
      <c r="M270" s="1"/>
      <c r="N270" s="1"/>
      <c r="O270" s="1"/>
      <c r="P270" s="1"/>
      <c r="Q270" s="1"/>
      <c r="R270" s="1"/>
    </row>
    <row r="271" spans="10:18" x14ac:dyDescent="0.2">
      <c r="J271" s="42">
        <v>556</v>
      </c>
      <c r="K271" s="46"/>
      <c r="L271" s="44">
        <f t="shared" si="5"/>
        <v>0</v>
      </c>
      <c r="M271" s="1"/>
      <c r="N271" s="1"/>
      <c r="O271" s="1"/>
      <c r="P271" s="1"/>
      <c r="Q271" s="1"/>
      <c r="R271" s="1"/>
    </row>
    <row r="272" spans="10:18" x14ac:dyDescent="0.2">
      <c r="J272" s="42">
        <v>557</v>
      </c>
      <c r="K272" s="46"/>
      <c r="L272" s="44">
        <f t="shared" si="5"/>
        <v>0</v>
      </c>
      <c r="M272" s="1"/>
      <c r="N272" s="1"/>
      <c r="O272" s="1"/>
      <c r="P272" s="1"/>
      <c r="Q272" s="1"/>
      <c r="R272" s="1"/>
    </row>
    <row r="273" spans="10:18" x14ac:dyDescent="0.2">
      <c r="J273" s="42">
        <v>558</v>
      </c>
      <c r="K273" s="46"/>
      <c r="L273" s="44">
        <f t="shared" si="5"/>
        <v>0</v>
      </c>
      <c r="M273" s="1"/>
      <c r="N273" s="1"/>
      <c r="O273" s="1"/>
      <c r="P273" s="1"/>
      <c r="Q273" s="1"/>
      <c r="R273" s="1"/>
    </row>
    <row r="274" spans="10:18" x14ac:dyDescent="0.2">
      <c r="J274" s="42">
        <v>559</v>
      </c>
      <c r="K274" s="46"/>
      <c r="L274" s="44">
        <f t="shared" si="5"/>
        <v>0</v>
      </c>
      <c r="M274" s="1"/>
      <c r="N274" s="1"/>
      <c r="O274" s="1"/>
      <c r="P274" s="1"/>
      <c r="Q274" s="1"/>
      <c r="R274" s="1"/>
    </row>
    <row r="275" spans="10:18" x14ac:dyDescent="0.2">
      <c r="J275" s="42">
        <v>560</v>
      </c>
      <c r="K275" s="46"/>
      <c r="L275" s="44">
        <f t="shared" si="5"/>
        <v>0</v>
      </c>
      <c r="M275" s="1"/>
      <c r="N275" s="1"/>
      <c r="O275" s="1"/>
      <c r="P275" s="1"/>
      <c r="Q275" s="1"/>
      <c r="R275" s="1"/>
    </row>
    <row r="276" spans="10:18" x14ac:dyDescent="0.2">
      <c r="J276" s="42">
        <v>561</v>
      </c>
      <c r="K276" s="46"/>
      <c r="L276" s="44">
        <f t="shared" si="5"/>
        <v>0</v>
      </c>
      <c r="M276" s="1"/>
      <c r="N276" s="1"/>
      <c r="O276" s="1"/>
      <c r="P276" s="1"/>
      <c r="Q276" s="1"/>
      <c r="R276" s="1"/>
    </row>
    <row r="277" spans="10:18" x14ac:dyDescent="0.2">
      <c r="J277" s="42">
        <v>562</v>
      </c>
      <c r="K277" s="46"/>
      <c r="L277" s="44">
        <f t="shared" si="5"/>
        <v>0</v>
      </c>
      <c r="M277" s="1"/>
      <c r="N277" s="1"/>
      <c r="O277" s="1"/>
      <c r="P277" s="1"/>
      <c r="Q277" s="1"/>
      <c r="R277" s="1"/>
    </row>
    <row r="278" spans="10:18" x14ac:dyDescent="0.2">
      <c r="J278" s="42">
        <v>563</v>
      </c>
      <c r="K278" s="46"/>
      <c r="L278" s="44">
        <f t="shared" si="5"/>
        <v>0</v>
      </c>
      <c r="M278" s="1"/>
      <c r="N278" s="1"/>
      <c r="O278" s="1"/>
      <c r="P278" s="1"/>
      <c r="Q278" s="1"/>
      <c r="R278" s="1"/>
    </row>
    <row r="279" spans="10:18" x14ac:dyDescent="0.2">
      <c r="J279" s="42">
        <v>564</v>
      </c>
      <c r="K279" s="46"/>
      <c r="L279" s="44">
        <f t="shared" si="5"/>
        <v>0</v>
      </c>
      <c r="M279" s="1"/>
      <c r="N279" s="1"/>
      <c r="O279" s="1"/>
      <c r="P279" s="1"/>
      <c r="Q279" s="1"/>
      <c r="R279" s="1"/>
    </row>
    <row r="280" spans="10:18" x14ac:dyDescent="0.2">
      <c r="J280" s="42">
        <v>565</v>
      </c>
      <c r="K280" s="46"/>
      <c r="L280" s="44">
        <f t="shared" si="5"/>
        <v>0</v>
      </c>
      <c r="M280" s="1"/>
      <c r="N280" s="1"/>
      <c r="O280" s="1"/>
      <c r="P280" s="1"/>
      <c r="Q280" s="1"/>
      <c r="R280" s="1"/>
    </row>
    <row r="281" spans="10:18" x14ac:dyDescent="0.2">
      <c r="J281" s="42">
        <v>566</v>
      </c>
      <c r="K281" s="46"/>
      <c r="L281" s="44">
        <f t="shared" si="5"/>
        <v>0</v>
      </c>
      <c r="M281" s="1"/>
      <c r="N281" s="1"/>
      <c r="O281" s="1"/>
      <c r="P281" s="1"/>
      <c r="Q281" s="1"/>
      <c r="R281" s="1"/>
    </row>
    <row r="282" spans="10:18" x14ac:dyDescent="0.2">
      <c r="J282" s="42">
        <v>567</v>
      </c>
      <c r="K282" s="46"/>
      <c r="L282" s="44">
        <f t="shared" si="5"/>
        <v>0</v>
      </c>
      <c r="M282" s="1"/>
      <c r="N282" s="1"/>
      <c r="O282" s="1"/>
      <c r="P282" s="1"/>
      <c r="Q282" s="1"/>
      <c r="R282" s="1"/>
    </row>
    <row r="283" spans="10:18" x14ac:dyDescent="0.2">
      <c r="J283" s="42">
        <v>568</v>
      </c>
      <c r="K283" s="46"/>
      <c r="L283" s="44">
        <f t="shared" si="5"/>
        <v>0</v>
      </c>
      <c r="M283" s="1"/>
      <c r="N283" s="1"/>
      <c r="O283" s="1"/>
      <c r="P283" s="1"/>
      <c r="Q283" s="1"/>
      <c r="R283" s="1"/>
    </row>
    <row r="284" spans="10:18" x14ac:dyDescent="0.2">
      <c r="J284" s="42">
        <v>569</v>
      </c>
      <c r="K284" s="46"/>
      <c r="L284" s="44">
        <f t="shared" si="5"/>
        <v>0</v>
      </c>
      <c r="M284" s="1"/>
      <c r="N284" s="1"/>
      <c r="O284" s="1"/>
      <c r="P284" s="1"/>
      <c r="Q284" s="1"/>
      <c r="R284" s="1"/>
    </row>
    <row r="285" spans="10:18" x14ac:dyDescent="0.2">
      <c r="J285" s="42">
        <v>570</v>
      </c>
      <c r="K285" s="46"/>
      <c r="L285" s="44">
        <f t="shared" si="5"/>
        <v>0</v>
      </c>
      <c r="M285" s="1"/>
      <c r="N285" s="1"/>
      <c r="O285" s="1"/>
      <c r="P285" s="1"/>
      <c r="Q285" s="1"/>
      <c r="R285" s="1"/>
    </row>
    <row r="286" spans="10:18" x14ac:dyDescent="0.2">
      <c r="J286" s="42">
        <v>571</v>
      </c>
      <c r="K286" s="46"/>
      <c r="L286" s="44">
        <f t="shared" si="5"/>
        <v>0</v>
      </c>
      <c r="M286" s="1"/>
      <c r="N286" s="1"/>
      <c r="O286" s="1"/>
      <c r="P286" s="1"/>
      <c r="Q286" s="1"/>
      <c r="R286" s="1"/>
    </row>
    <row r="287" spans="10:18" x14ac:dyDescent="0.2">
      <c r="J287" s="42">
        <v>572</v>
      </c>
      <c r="K287" s="46"/>
      <c r="L287" s="44">
        <f t="shared" si="5"/>
        <v>0</v>
      </c>
      <c r="M287" s="1"/>
      <c r="N287" s="1"/>
      <c r="O287" s="1"/>
      <c r="P287" s="1"/>
      <c r="Q287" s="1"/>
      <c r="R287" s="1"/>
    </row>
    <row r="288" spans="10:18" x14ac:dyDescent="0.2">
      <c r="J288" s="42">
        <v>573</v>
      </c>
      <c r="K288" s="46"/>
      <c r="L288" s="44">
        <f t="shared" si="5"/>
        <v>0</v>
      </c>
      <c r="M288" s="1"/>
      <c r="N288" s="1"/>
      <c r="O288" s="1"/>
      <c r="P288" s="1"/>
      <c r="Q288" s="1"/>
      <c r="R288" s="1"/>
    </row>
    <row r="289" spans="10:18" x14ac:dyDescent="0.2">
      <c r="J289" s="42">
        <v>574</v>
      </c>
      <c r="K289" s="46"/>
      <c r="L289" s="44">
        <f t="shared" si="5"/>
        <v>0</v>
      </c>
      <c r="M289" s="1"/>
      <c r="N289" s="1"/>
      <c r="O289" s="1"/>
      <c r="P289" s="1"/>
      <c r="Q289" s="1"/>
      <c r="R289" s="1"/>
    </row>
    <row r="290" spans="10:18" x14ac:dyDescent="0.2">
      <c r="J290" s="42">
        <v>575</v>
      </c>
      <c r="K290" s="46"/>
      <c r="L290" s="44">
        <f t="shared" si="5"/>
        <v>0</v>
      </c>
      <c r="M290" s="1"/>
      <c r="N290" s="1"/>
      <c r="O290" s="1"/>
      <c r="P290" s="1"/>
      <c r="Q290" s="1"/>
      <c r="R290" s="1"/>
    </row>
    <row r="291" spans="10:18" x14ac:dyDescent="0.2">
      <c r="J291" s="42">
        <v>576</v>
      </c>
      <c r="K291" s="46"/>
      <c r="L291" s="44">
        <f t="shared" si="5"/>
        <v>0</v>
      </c>
      <c r="M291" s="1"/>
      <c r="N291" s="1"/>
      <c r="O291" s="1"/>
      <c r="P291" s="1"/>
      <c r="Q291" s="1"/>
      <c r="R291" s="1"/>
    </row>
    <row r="292" spans="10:18" x14ac:dyDescent="0.2">
      <c r="J292" s="42">
        <v>577</v>
      </c>
      <c r="K292" s="46"/>
      <c r="L292" s="44">
        <f t="shared" si="5"/>
        <v>0</v>
      </c>
      <c r="M292" s="1"/>
      <c r="N292" s="1"/>
      <c r="O292" s="1"/>
      <c r="P292" s="1"/>
      <c r="Q292" s="1"/>
      <c r="R292" s="1"/>
    </row>
    <row r="293" spans="10:18" x14ac:dyDescent="0.2">
      <c r="J293" s="42">
        <v>578</v>
      </c>
      <c r="K293" s="46"/>
      <c r="L293" s="44">
        <f t="shared" si="5"/>
        <v>0</v>
      </c>
      <c r="M293" s="1"/>
      <c r="N293" s="1"/>
      <c r="O293" s="1"/>
      <c r="P293" s="1"/>
      <c r="Q293" s="1"/>
      <c r="R293" s="1"/>
    </row>
    <row r="294" spans="10:18" x14ac:dyDescent="0.2">
      <c r="J294" s="42">
        <v>579</v>
      </c>
      <c r="K294" s="46"/>
      <c r="L294" s="44">
        <f t="shared" si="5"/>
        <v>0</v>
      </c>
      <c r="M294" s="1"/>
      <c r="N294" s="1"/>
      <c r="O294" s="1"/>
      <c r="P294" s="1"/>
      <c r="Q294" s="1"/>
      <c r="R294" s="1"/>
    </row>
    <row r="295" spans="10:18" x14ac:dyDescent="0.2">
      <c r="J295" s="42">
        <v>580</v>
      </c>
      <c r="K295" s="46"/>
      <c r="L295" s="44">
        <f t="shared" si="5"/>
        <v>0</v>
      </c>
      <c r="M295" s="1"/>
      <c r="N295" s="1"/>
      <c r="O295" s="1"/>
      <c r="P295" s="1"/>
      <c r="Q295" s="1"/>
      <c r="R295" s="1"/>
    </row>
    <row r="296" spans="10:18" x14ac:dyDescent="0.2">
      <c r="J296" s="42">
        <v>581</v>
      </c>
      <c r="K296" s="46"/>
      <c r="L296" s="44">
        <f t="shared" si="5"/>
        <v>0</v>
      </c>
      <c r="M296" s="1"/>
      <c r="N296" s="1"/>
      <c r="O296" s="1"/>
      <c r="P296" s="1"/>
      <c r="Q296" s="1"/>
      <c r="R296" s="1"/>
    </row>
    <row r="297" spans="10:18" x14ac:dyDescent="0.2">
      <c r="J297" s="42">
        <v>582</v>
      </c>
      <c r="K297" s="46"/>
      <c r="L297" s="44">
        <f t="shared" si="5"/>
        <v>0</v>
      </c>
      <c r="M297" s="1"/>
      <c r="N297" s="1"/>
      <c r="O297" s="1"/>
      <c r="P297" s="1"/>
      <c r="Q297" s="1"/>
      <c r="R297" s="1"/>
    </row>
    <row r="298" spans="10:18" x14ac:dyDescent="0.2">
      <c r="J298" s="42">
        <v>583</v>
      </c>
      <c r="K298" s="46"/>
      <c r="L298" s="44">
        <f t="shared" si="5"/>
        <v>0</v>
      </c>
      <c r="M298" s="1"/>
      <c r="N298" s="1"/>
      <c r="O298" s="1"/>
      <c r="P298" s="1"/>
      <c r="Q298" s="1"/>
      <c r="R298" s="1"/>
    </row>
    <row r="299" spans="10:18" x14ac:dyDescent="0.2">
      <c r="J299" s="42">
        <v>584</v>
      </c>
      <c r="K299" s="46"/>
      <c r="L299" s="44">
        <f t="shared" si="5"/>
        <v>0</v>
      </c>
      <c r="M299" s="1"/>
      <c r="N299" s="1"/>
      <c r="O299" s="1"/>
      <c r="P299" s="1"/>
      <c r="Q299" s="1"/>
      <c r="R299" s="1"/>
    </row>
    <row r="300" spans="10:18" x14ac:dyDescent="0.2">
      <c r="J300" s="42">
        <v>585</v>
      </c>
      <c r="K300" s="46"/>
      <c r="L300" s="44">
        <f t="shared" si="5"/>
        <v>0</v>
      </c>
      <c r="M300" s="1"/>
      <c r="N300" s="1"/>
      <c r="O300" s="1"/>
      <c r="P300" s="1"/>
      <c r="Q300" s="1"/>
      <c r="R300" s="1"/>
    </row>
    <row r="301" spans="10:18" x14ac:dyDescent="0.2">
      <c r="J301" s="42">
        <v>586</v>
      </c>
      <c r="K301" s="46"/>
      <c r="L301" s="44">
        <f t="shared" si="5"/>
        <v>0</v>
      </c>
      <c r="M301" s="1"/>
      <c r="N301" s="1"/>
      <c r="O301" s="1"/>
      <c r="P301" s="1"/>
      <c r="Q301" s="1"/>
      <c r="R301" s="1"/>
    </row>
    <row r="302" spans="10:18" x14ac:dyDescent="0.2">
      <c r="J302" s="42">
        <v>587</v>
      </c>
      <c r="K302" s="46"/>
      <c r="L302" s="44">
        <f t="shared" si="5"/>
        <v>0</v>
      </c>
      <c r="M302" s="1"/>
      <c r="N302" s="1"/>
      <c r="O302" s="1"/>
      <c r="P302" s="1"/>
      <c r="Q302" s="1"/>
      <c r="R302" s="1"/>
    </row>
    <row r="303" spans="10:18" x14ac:dyDescent="0.2">
      <c r="J303" s="42">
        <v>588</v>
      </c>
      <c r="K303" s="46"/>
      <c r="L303" s="44">
        <f t="shared" si="5"/>
        <v>0</v>
      </c>
      <c r="M303" s="1"/>
      <c r="N303" s="1"/>
      <c r="O303" s="1"/>
      <c r="P303" s="1"/>
      <c r="Q303" s="1"/>
      <c r="R303" s="1"/>
    </row>
    <row r="304" spans="10:18" x14ac:dyDescent="0.2">
      <c r="J304" s="42">
        <v>589</v>
      </c>
      <c r="K304" s="46"/>
      <c r="L304" s="44">
        <f t="shared" si="5"/>
        <v>0</v>
      </c>
      <c r="M304" s="1"/>
      <c r="N304" s="1"/>
      <c r="O304" s="1"/>
      <c r="P304" s="1"/>
      <c r="Q304" s="1"/>
      <c r="R304" s="1"/>
    </row>
    <row r="305" spans="10:18" x14ac:dyDescent="0.2">
      <c r="J305" s="42">
        <v>590</v>
      </c>
      <c r="K305" s="46"/>
      <c r="L305" s="44">
        <f t="shared" si="5"/>
        <v>0</v>
      </c>
      <c r="M305" s="1"/>
      <c r="N305" s="1"/>
      <c r="O305" s="1"/>
      <c r="P305" s="1"/>
      <c r="Q305" s="1"/>
      <c r="R305" s="1"/>
    </row>
    <row r="306" spans="10:18" x14ac:dyDescent="0.2">
      <c r="J306" s="42">
        <v>591</v>
      </c>
      <c r="K306" s="46"/>
      <c r="L306" s="44">
        <f t="shared" si="5"/>
        <v>0</v>
      </c>
      <c r="M306" s="1"/>
      <c r="N306" s="1"/>
      <c r="O306" s="1"/>
      <c r="P306" s="1"/>
      <c r="Q306" s="1"/>
      <c r="R306" s="1"/>
    </row>
    <row r="307" spans="10:18" x14ac:dyDescent="0.2">
      <c r="J307" s="42">
        <v>592</v>
      </c>
      <c r="K307" s="46"/>
      <c r="L307" s="44">
        <f t="shared" si="5"/>
        <v>0</v>
      </c>
      <c r="M307" s="1"/>
      <c r="N307" s="1"/>
      <c r="O307" s="1"/>
      <c r="P307" s="1"/>
      <c r="Q307" s="1"/>
      <c r="R307" s="1"/>
    </row>
    <row r="308" spans="10:18" x14ac:dyDescent="0.2">
      <c r="J308" s="42">
        <v>593</v>
      </c>
      <c r="K308" s="46"/>
      <c r="L308" s="44">
        <f t="shared" si="5"/>
        <v>0</v>
      </c>
      <c r="M308" s="1"/>
      <c r="N308" s="1"/>
      <c r="O308" s="1"/>
      <c r="P308" s="1"/>
      <c r="Q308" s="1"/>
      <c r="R308" s="1"/>
    </row>
    <row r="309" spans="10:18" x14ac:dyDescent="0.2">
      <c r="J309" s="42">
        <v>594</v>
      </c>
      <c r="K309" s="46"/>
      <c r="L309" s="44">
        <f t="shared" si="5"/>
        <v>0</v>
      </c>
      <c r="M309" s="1"/>
      <c r="N309" s="1"/>
      <c r="O309" s="1"/>
      <c r="P309" s="1"/>
      <c r="Q309" s="1"/>
      <c r="R309" s="1"/>
    </row>
    <row r="310" spans="10:18" x14ac:dyDescent="0.2">
      <c r="J310" s="42">
        <v>595</v>
      </c>
      <c r="K310" s="46"/>
      <c r="L310" s="44">
        <f t="shared" si="5"/>
        <v>0</v>
      </c>
      <c r="M310" s="1"/>
      <c r="N310" s="1"/>
      <c r="O310" s="1"/>
      <c r="P310" s="1"/>
      <c r="Q310" s="1"/>
      <c r="R310" s="1"/>
    </row>
    <row r="311" spans="10:18" x14ac:dyDescent="0.2">
      <c r="J311" s="42">
        <v>596</v>
      </c>
      <c r="K311" s="46"/>
      <c r="L311" s="44">
        <f t="shared" si="5"/>
        <v>0</v>
      </c>
      <c r="M311" s="1"/>
      <c r="N311" s="1"/>
      <c r="O311" s="1"/>
      <c r="P311" s="1"/>
      <c r="Q311" s="1"/>
      <c r="R311" s="1"/>
    </row>
    <row r="312" spans="10:18" x14ac:dyDescent="0.2">
      <c r="J312" s="42">
        <v>597</v>
      </c>
      <c r="K312" s="46"/>
      <c r="L312" s="44">
        <f t="shared" si="5"/>
        <v>0</v>
      </c>
      <c r="M312" s="1"/>
      <c r="N312" s="1"/>
      <c r="O312" s="1"/>
      <c r="P312" s="1"/>
      <c r="Q312" s="1"/>
      <c r="R312" s="1"/>
    </row>
    <row r="313" spans="10:18" x14ac:dyDescent="0.2">
      <c r="J313" s="42">
        <v>598</v>
      </c>
      <c r="K313" s="46"/>
      <c r="L313" s="44">
        <f t="shared" si="5"/>
        <v>0</v>
      </c>
      <c r="M313" s="1"/>
      <c r="N313" s="1"/>
      <c r="O313" s="1"/>
      <c r="P313" s="1"/>
      <c r="Q313" s="1"/>
      <c r="R313" s="1"/>
    </row>
    <row r="314" spans="10:18" x14ac:dyDescent="0.2">
      <c r="J314" s="42">
        <v>599</v>
      </c>
      <c r="K314" s="46"/>
      <c r="L314" s="44">
        <f t="shared" si="5"/>
        <v>0</v>
      </c>
      <c r="M314" s="1"/>
      <c r="N314" s="1"/>
      <c r="O314" s="1"/>
      <c r="P314" s="1"/>
      <c r="Q314" s="1"/>
      <c r="R314" s="1"/>
    </row>
    <row r="315" spans="10:18" x14ac:dyDescent="0.2">
      <c r="J315" s="42">
        <v>600</v>
      </c>
      <c r="K315" s="46"/>
      <c r="L315" s="44">
        <f t="shared" si="5"/>
        <v>0</v>
      </c>
      <c r="M315" s="1"/>
      <c r="N315" s="1"/>
      <c r="O315" s="1"/>
      <c r="P315" s="1"/>
      <c r="Q315" s="1"/>
      <c r="R315" s="1"/>
    </row>
    <row r="316" spans="10:18" x14ac:dyDescent="0.2">
      <c r="J316" s="42">
        <v>601</v>
      </c>
      <c r="K316" s="46"/>
      <c r="L316" s="44">
        <f t="shared" si="5"/>
        <v>0</v>
      </c>
      <c r="M316" s="1"/>
      <c r="N316" s="1"/>
      <c r="O316" s="1"/>
      <c r="P316" s="1"/>
      <c r="Q316" s="1"/>
      <c r="R316" s="1"/>
    </row>
    <row r="317" spans="10:18" x14ac:dyDescent="0.2">
      <c r="J317" s="42">
        <v>602</v>
      </c>
      <c r="K317" s="46"/>
      <c r="L317" s="44">
        <f t="shared" si="5"/>
        <v>0</v>
      </c>
      <c r="M317" s="1"/>
      <c r="N317" s="1"/>
      <c r="O317" s="1"/>
      <c r="P317" s="1"/>
      <c r="Q317" s="1"/>
      <c r="R317" s="1"/>
    </row>
    <row r="318" spans="10:18" x14ac:dyDescent="0.2">
      <c r="J318" s="42">
        <v>603</v>
      </c>
      <c r="K318" s="46"/>
      <c r="L318" s="44">
        <f t="shared" si="5"/>
        <v>0</v>
      </c>
      <c r="M318" s="1"/>
      <c r="N318" s="1"/>
      <c r="O318" s="1"/>
      <c r="P318" s="1"/>
      <c r="Q318" s="1"/>
      <c r="R318" s="1"/>
    </row>
    <row r="319" spans="10:18" x14ac:dyDescent="0.2">
      <c r="J319" s="42">
        <v>604</v>
      </c>
      <c r="K319" s="46"/>
      <c r="L319" s="44">
        <f t="shared" si="5"/>
        <v>0</v>
      </c>
      <c r="M319" s="1"/>
      <c r="N319" s="1"/>
      <c r="O319" s="1"/>
      <c r="P319" s="1"/>
      <c r="Q319" s="1"/>
      <c r="R319" s="1"/>
    </row>
    <row r="320" spans="10:18" x14ac:dyDescent="0.2">
      <c r="J320" s="42">
        <v>605</v>
      </c>
      <c r="K320" s="46"/>
      <c r="L320" s="44">
        <f t="shared" si="5"/>
        <v>0</v>
      </c>
      <c r="M320" s="1"/>
      <c r="N320" s="1"/>
      <c r="O320" s="1"/>
      <c r="P320" s="1"/>
      <c r="Q320" s="1"/>
      <c r="R320" s="1"/>
    </row>
    <row r="321" spans="10:18" x14ac:dyDescent="0.2">
      <c r="J321" s="42">
        <v>606</v>
      </c>
      <c r="K321" s="46"/>
      <c r="L321" s="44">
        <f t="shared" si="5"/>
        <v>0</v>
      </c>
      <c r="M321" s="1"/>
      <c r="N321" s="1"/>
      <c r="O321" s="1"/>
      <c r="P321" s="1"/>
      <c r="Q321" s="1"/>
      <c r="R321" s="1"/>
    </row>
    <row r="322" spans="10:18" x14ac:dyDescent="0.2">
      <c r="J322" s="42">
        <v>607</v>
      </c>
      <c r="K322" s="46"/>
      <c r="L322" s="44">
        <f t="shared" si="5"/>
        <v>0</v>
      </c>
      <c r="M322" s="1"/>
      <c r="N322" s="1"/>
      <c r="O322" s="1"/>
      <c r="P322" s="1"/>
      <c r="Q322" s="1"/>
      <c r="R322" s="1"/>
    </row>
    <row r="323" spans="10:18" x14ac:dyDescent="0.2">
      <c r="J323" s="42">
        <v>608</v>
      </c>
      <c r="K323" s="46"/>
      <c r="L323" s="44">
        <f t="shared" si="5"/>
        <v>0</v>
      </c>
      <c r="M323" s="1"/>
      <c r="N323" s="1"/>
      <c r="O323" s="1"/>
      <c r="P323" s="1"/>
      <c r="Q323" s="1"/>
      <c r="R323" s="1"/>
    </row>
    <row r="324" spans="10:18" x14ac:dyDescent="0.2">
      <c r="J324" s="42">
        <v>609</v>
      </c>
      <c r="K324" s="46"/>
      <c r="L324" s="44">
        <f t="shared" ref="L324:L387" si="6">(J324*$C$4)/12</f>
        <v>0</v>
      </c>
      <c r="M324" s="1"/>
      <c r="N324" s="1"/>
      <c r="O324" s="1"/>
      <c r="P324" s="1"/>
      <c r="Q324" s="1"/>
      <c r="R324" s="1"/>
    </row>
    <row r="325" spans="10:18" x14ac:dyDescent="0.2">
      <c r="J325" s="42">
        <v>610</v>
      </c>
      <c r="K325" s="46"/>
      <c r="L325" s="44">
        <f t="shared" si="6"/>
        <v>0</v>
      </c>
      <c r="M325" s="1"/>
      <c r="N325" s="1"/>
      <c r="O325" s="1"/>
      <c r="P325" s="1"/>
      <c r="Q325" s="1"/>
      <c r="R325" s="1"/>
    </row>
    <row r="326" spans="10:18" x14ac:dyDescent="0.2">
      <c r="J326" s="42">
        <v>611</v>
      </c>
      <c r="K326" s="46"/>
      <c r="L326" s="44">
        <f t="shared" si="6"/>
        <v>0</v>
      </c>
      <c r="M326" s="1"/>
      <c r="N326" s="1"/>
      <c r="O326" s="1"/>
      <c r="P326" s="1"/>
      <c r="Q326" s="1"/>
      <c r="R326" s="1"/>
    </row>
    <row r="327" spans="10:18" x14ac:dyDescent="0.2">
      <c r="J327" s="42">
        <v>612</v>
      </c>
      <c r="K327" s="46"/>
      <c r="L327" s="44">
        <f t="shared" si="6"/>
        <v>0</v>
      </c>
      <c r="M327" s="1"/>
      <c r="N327" s="1"/>
      <c r="O327" s="1"/>
      <c r="P327" s="1"/>
      <c r="Q327" s="1"/>
      <c r="R327" s="1"/>
    </row>
    <row r="328" spans="10:18" x14ac:dyDescent="0.2">
      <c r="J328" s="42">
        <v>613</v>
      </c>
      <c r="K328" s="46"/>
      <c r="L328" s="44">
        <f t="shared" si="6"/>
        <v>0</v>
      </c>
      <c r="M328" s="1"/>
      <c r="N328" s="1"/>
      <c r="O328" s="1"/>
      <c r="P328" s="1"/>
      <c r="Q328" s="1"/>
      <c r="R328" s="1"/>
    </row>
    <row r="329" spans="10:18" x14ac:dyDescent="0.2">
      <c r="J329" s="42">
        <v>614</v>
      </c>
      <c r="K329" s="46"/>
      <c r="L329" s="44">
        <f t="shared" si="6"/>
        <v>0</v>
      </c>
      <c r="M329" s="1"/>
      <c r="N329" s="1"/>
      <c r="O329" s="1"/>
      <c r="P329" s="1"/>
      <c r="Q329" s="1"/>
      <c r="R329" s="1"/>
    </row>
    <row r="330" spans="10:18" x14ac:dyDescent="0.2">
      <c r="J330" s="42">
        <v>615</v>
      </c>
      <c r="K330" s="46"/>
      <c r="L330" s="44">
        <f t="shared" si="6"/>
        <v>0</v>
      </c>
      <c r="M330" s="1"/>
      <c r="N330" s="1"/>
      <c r="O330" s="1"/>
      <c r="P330" s="1"/>
      <c r="Q330" s="1"/>
      <c r="R330" s="1"/>
    </row>
    <row r="331" spans="10:18" x14ac:dyDescent="0.2">
      <c r="J331" s="42">
        <v>616</v>
      </c>
      <c r="K331" s="46"/>
      <c r="L331" s="44">
        <f t="shared" si="6"/>
        <v>0</v>
      </c>
      <c r="M331" s="1"/>
      <c r="N331" s="1"/>
      <c r="O331" s="1"/>
      <c r="P331" s="1"/>
      <c r="Q331" s="1"/>
      <c r="R331" s="1"/>
    </row>
    <row r="332" spans="10:18" x14ac:dyDescent="0.2">
      <c r="J332" s="42">
        <v>617</v>
      </c>
      <c r="K332" s="46"/>
      <c r="L332" s="44">
        <f t="shared" si="6"/>
        <v>0</v>
      </c>
      <c r="M332" s="1"/>
      <c r="N332" s="1"/>
      <c r="O332" s="1"/>
      <c r="P332" s="1"/>
      <c r="Q332" s="1"/>
      <c r="R332" s="1"/>
    </row>
    <row r="333" spans="10:18" x14ac:dyDescent="0.2">
      <c r="J333" s="42">
        <v>618</v>
      </c>
      <c r="K333" s="46"/>
      <c r="L333" s="44">
        <f t="shared" si="6"/>
        <v>0</v>
      </c>
      <c r="M333" s="1"/>
      <c r="N333" s="1"/>
      <c r="O333" s="1"/>
      <c r="P333" s="1"/>
      <c r="Q333" s="1"/>
      <c r="R333" s="1"/>
    </row>
    <row r="334" spans="10:18" x14ac:dyDescent="0.2">
      <c r="J334" s="42">
        <v>619</v>
      </c>
      <c r="K334" s="46"/>
      <c r="L334" s="44">
        <f t="shared" si="6"/>
        <v>0</v>
      </c>
      <c r="M334" s="1"/>
      <c r="N334" s="1"/>
      <c r="O334" s="1"/>
      <c r="P334" s="1"/>
      <c r="Q334" s="1"/>
      <c r="R334" s="1"/>
    </row>
    <row r="335" spans="10:18" x14ac:dyDescent="0.2">
      <c r="J335" s="42">
        <v>620</v>
      </c>
      <c r="K335" s="46"/>
      <c r="L335" s="44">
        <f t="shared" si="6"/>
        <v>0</v>
      </c>
      <c r="M335" s="1"/>
      <c r="N335" s="1"/>
      <c r="O335" s="1"/>
      <c r="P335" s="1"/>
      <c r="Q335" s="1"/>
      <c r="R335" s="1"/>
    </row>
    <row r="336" spans="10:18" x14ac:dyDescent="0.2">
      <c r="J336" s="42">
        <v>621</v>
      </c>
      <c r="K336" s="46"/>
      <c r="L336" s="44">
        <f t="shared" si="6"/>
        <v>0</v>
      </c>
      <c r="M336" s="1"/>
      <c r="N336" s="1"/>
      <c r="O336" s="1"/>
      <c r="P336" s="1"/>
      <c r="Q336" s="1"/>
      <c r="R336" s="1"/>
    </row>
    <row r="337" spans="10:18" x14ac:dyDescent="0.2">
      <c r="J337" s="42">
        <v>622</v>
      </c>
      <c r="K337" s="46"/>
      <c r="L337" s="44">
        <f t="shared" si="6"/>
        <v>0</v>
      </c>
      <c r="M337" s="1"/>
      <c r="N337" s="1"/>
      <c r="O337" s="1"/>
      <c r="P337" s="1"/>
      <c r="Q337" s="1"/>
      <c r="R337" s="1"/>
    </row>
    <row r="338" spans="10:18" x14ac:dyDescent="0.2">
      <c r="J338" s="42">
        <v>623</v>
      </c>
      <c r="K338" s="46"/>
      <c r="L338" s="44">
        <f t="shared" si="6"/>
        <v>0</v>
      </c>
      <c r="M338" s="1"/>
      <c r="N338" s="1"/>
      <c r="O338" s="1"/>
      <c r="P338" s="1"/>
      <c r="Q338" s="1"/>
      <c r="R338" s="1"/>
    </row>
    <row r="339" spans="10:18" x14ac:dyDescent="0.2">
      <c r="J339" s="42">
        <v>624</v>
      </c>
      <c r="K339" s="46"/>
      <c r="L339" s="44">
        <f t="shared" si="6"/>
        <v>0</v>
      </c>
      <c r="M339" s="1"/>
      <c r="N339" s="1"/>
      <c r="O339" s="1"/>
      <c r="P339" s="1"/>
      <c r="Q339" s="1"/>
      <c r="R339" s="1"/>
    </row>
    <row r="340" spans="10:18" x14ac:dyDescent="0.2">
      <c r="J340" s="42">
        <v>625</v>
      </c>
      <c r="K340" s="46"/>
      <c r="L340" s="44">
        <f t="shared" si="6"/>
        <v>0</v>
      </c>
      <c r="M340" s="1"/>
      <c r="N340" s="1"/>
      <c r="O340" s="1"/>
      <c r="P340" s="1"/>
      <c r="Q340" s="1"/>
      <c r="R340" s="1"/>
    </row>
    <row r="341" spans="10:18" x14ac:dyDescent="0.2">
      <c r="J341" s="42">
        <v>626</v>
      </c>
      <c r="K341" s="46"/>
      <c r="L341" s="44">
        <f t="shared" si="6"/>
        <v>0</v>
      </c>
      <c r="M341" s="1"/>
      <c r="N341" s="1"/>
      <c r="O341" s="1"/>
      <c r="P341" s="1"/>
      <c r="Q341" s="1"/>
      <c r="R341" s="1"/>
    </row>
    <row r="342" spans="10:18" x14ac:dyDescent="0.2">
      <c r="J342" s="42">
        <v>627</v>
      </c>
      <c r="K342" s="46"/>
      <c r="L342" s="44">
        <f t="shared" si="6"/>
        <v>0</v>
      </c>
      <c r="M342" s="1"/>
      <c r="N342" s="1"/>
      <c r="O342" s="1"/>
      <c r="P342" s="1"/>
      <c r="Q342" s="1"/>
      <c r="R342" s="1"/>
    </row>
    <row r="343" spans="10:18" x14ac:dyDescent="0.2">
      <c r="J343" s="42">
        <v>628</v>
      </c>
      <c r="K343" s="46"/>
      <c r="L343" s="44">
        <f t="shared" si="6"/>
        <v>0</v>
      </c>
      <c r="M343" s="1"/>
      <c r="N343" s="1"/>
      <c r="O343" s="1"/>
      <c r="P343" s="1"/>
      <c r="Q343" s="1"/>
      <c r="R343" s="1"/>
    </row>
    <row r="344" spans="10:18" x14ac:dyDescent="0.2">
      <c r="J344" s="42">
        <v>629</v>
      </c>
      <c r="K344" s="46"/>
      <c r="L344" s="44">
        <f t="shared" si="6"/>
        <v>0</v>
      </c>
      <c r="M344" s="1"/>
      <c r="N344" s="1"/>
      <c r="O344" s="1"/>
      <c r="P344" s="1"/>
      <c r="Q344" s="1"/>
      <c r="R344" s="1"/>
    </row>
    <row r="345" spans="10:18" x14ac:dyDescent="0.2">
      <c r="J345" s="42">
        <v>630</v>
      </c>
      <c r="K345" s="46"/>
      <c r="L345" s="44">
        <f t="shared" si="6"/>
        <v>0</v>
      </c>
      <c r="M345" s="1"/>
      <c r="N345" s="1"/>
      <c r="O345" s="1"/>
      <c r="P345" s="1"/>
      <c r="Q345" s="1"/>
      <c r="R345" s="1"/>
    </row>
    <row r="346" spans="10:18" x14ac:dyDescent="0.2">
      <c r="J346" s="42">
        <v>631</v>
      </c>
      <c r="K346" s="46"/>
      <c r="L346" s="44">
        <f t="shared" si="6"/>
        <v>0</v>
      </c>
      <c r="M346" s="1"/>
      <c r="N346" s="1"/>
      <c r="O346" s="1"/>
      <c r="P346" s="1"/>
      <c r="Q346" s="1"/>
      <c r="R346" s="1"/>
    </row>
    <row r="347" spans="10:18" x14ac:dyDescent="0.2">
      <c r="J347" s="42">
        <v>632</v>
      </c>
      <c r="K347" s="46"/>
      <c r="L347" s="44">
        <f t="shared" si="6"/>
        <v>0</v>
      </c>
      <c r="M347" s="1"/>
      <c r="N347" s="1"/>
      <c r="O347" s="1"/>
      <c r="P347" s="1"/>
      <c r="Q347" s="1"/>
      <c r="R347" s="1"/>
    </row>
    <row r="348" spans="10:18" x14ac:dyDescent="0.2">
      <c r="J348" s="42">
        <v>633</v>
      </c>
      <c r="K348" s="46"/>
      <c r="L348" s="44">
        <f t="shared" si="6"/>
        <v>0</v>
      </c>
      <c r="M348" s="1"/>
      <c r="N348" s="1"/>
      <c r="O348" s="1"/>
      <c r="P348" s="1"/>
      <c r="Q348" s="1"/>
      <c r="R348" s="1"/>
    </row>
    <row r="349" spans="10:18" x14ac:dyDescent="0.2">
      <c r="J349" s="42">
        <v>634</v>
      </c>
      <c r="K349" s="46"/>
      <c r="L349" s="44">
        <f t="shared" si="6"/>
        <v>0</v>
      </c>
      <c r="M349" s="1"/>
      <c r="N349" s="1"/>
      <c r="O349" s="1"/>
      <c r="P349" s="1"/>
      <c r="Q349" s="1"/>
      <c r="R349" s="1"/>
    </row>
    <row r="350" spans="10:18" x14ac:dyDescent="0.2">
      <c r="J350" s="42">
        <v>635</v>
      </c>
      <c r="K350" s="46"/>
      <c r="L350" s="44">
        <f t="shared" si="6"/>
        <v>0</v>
      </c>
      <c r="M350" s="1"/>
      <c r="N350" s="1"/>
      <c r="O350" s="1"/>
      <c r="P350" s="1"/>
      <c r="Q350" s="1"/>
      <c r="R350" s="1"/>
    </row>
    <row r="351" spans="10:18" x14ac:dyDescent="0.2">
      <c r="J351" s="42">
        <v>636</v>
      </c>
      <c r="K351" s="46"/>
      <c r="L351" s="44">
        <f t="shared" si="6"/>
        <v>0</v>
      </c>
      <c r="M351" s="1"/>
      <c r="N351" s="1"/>
      <c r="O351" s="1"/>
      <c r="P351" s="1"/>
      <c r="Q351" s="1"/>
      <c r="R351" s="1"/>
    </row>
    <row r="352" spans="10:18" x14ac:dyDescent="0.2">
      <c r="J352" s="42">
        <v>637</v>
      </c>
      <c r="K352" s="46"/>
      <c r="L352" s="44">
        <f t="shared" si="6"/>
        <v>0</v>
      </c>
      <c r="M352" s="1"/>
      <c r="N352" s="1"/>
      <c r="O352" s="1"/>
      <c r="P352" s="1"/>
      <c r="Q352" s="1"/>
      <c r="R352" s="1"/>
    </row>
    <row r="353" spans="10:18" x14ac:dyDescent="0.2">
      <c r="J353" s="42">
        <v>638</v>
      </c>
      <c r="K353" s="46"/>
      <c r="L353" s="44">
        <f t="shared" si="6"/>
        <v>0</v>
      </c>
      <c r="M353" s="1"/>
      <c r="N353" s="1"/>
      <c r="O353" s="1"/>
      <c r="P353" s="1"/>
      <c r="Q353" s="1"/>
      <c r="R353" s="1"/>
    </row>
    <row r="354" spans="10:18" x14ac:dyDescent="0.2">
      <c r="J354" s="42">
        <v>639</v>
      </c>
      <c r="K354" s="46"/>
      <c r="L354" s="44">
        <f t="shared" si="6"/>
        <v>0</v>
      </c>
      <c r="M354" s="1"/>
      <c r="N354" s="1"/>
      <c r="O354" s="1"/>
      <c r="P354" s="1"/>
      <c r="Q354" s="1"/>
      <c r="R354" s="1"/>
    </row>
    <row r="355" spans="10:18" x14ac:dyDescent="0.2">
      <c r="J355" s="42">
        <v>640</v>
      </c>
      <c r="K355" s="46"/>
      <c r="L355" s="44">
        <f t="shared" si="6"/>
        <v>0</v>
      </c>
      <c r="M355" s="1"/>
      <c r="N355" s="1"/>
      <c r="O355" s="1"/>
      <c r="P355" s="1"/>
      <c r="Q355" s="1"/>
      <c r="R355" s="1"/>
    </row>
    <row r="356" spans="10:18" x14ac:dyDescent="0.2">
      <c r="J356" s="42">
        <v>641</v>
      </c>
      <c r="K356" s="46"/>
      <c r="L356" s="44">
        <f t="shared" si="6"/>
        <v>0</v>
      </c>
      <c r="M356" s="1"/>
      <c r="N356" s="1"/>
      <c r="O356" s="1"/>
      <c r="P356" s="1"/>
      <c r="Q356" s="1"/>
      <c r="R356" s="1"/>
    </row>
    <row r="357" spans="10:18" x14ac:dyDescent="0.2">
      <c r="J357" s="42">
        <v>642</v>
      </c>
      <c r="K357" s="46"/>
      <c r="L357" s="44">
        <f t="shared" si="6"/>
        <v>0</v>
      </c>
      <c r="M357" s="1"/>
      <c r="N357" s="1"/>
      <c r="O357" s="1"/>
      <c r="P357" s="1"/>
      <c r="Q357" s="1"/>
      <c r="R357" s="1"/>
    </row>
    <row r="358" spans="10:18" x14ac:dyDescent="0.2">
      <c r="J358" s="42">
        <v>643</v>
      </c>
      <c r="K358" s="46"/>
      <c r="L358" s="44">
        <f t="shared" si="6"/>
        <v>0</v>
      </c>
      <c r="M358" s="1"/>
      <c r="N358" s="1"/>
      <c r="O358" s="1"/>
      <c r="P358" s="1"/>
      <c r="Q358" s="1"/>
      <c r="R358" s="1"/>
    </row>
    <row r="359" spans="10:18" x14ac:dyDescent="0.2">
      <c r="J359" s="42">
        <v>644</v>
      </c>
      <c r="K359" s="46"/>
      <c r="L359" s="44">
        <f t="shared" si="6"/>
        <v>0</v>
      </c>
      <c r="M359" s="1"/>
      <c r="N359" s="1"/>
      <c r="O359" s="1"/>
      <c r="P359" s="1"/>
      <c r="Q359" s="1"/>
      <c r="R359" s="1"/>
    </row>
    <row r="360" spans="10:18" x14ac:dyDescent="0.2">
      <c r="J360" s="42">
        <v>645</v>
      </c>
      <c r="K360" s="46"/>
      <c r="L360" s="44">
        <f t="shared" si="6"/>
        <v>0</v>
      </c>
      <c r="M360" s="1"/>
      <c r="N360" s="1"/>
      <c r="O360" s="1"/>
      <c r="P360" s="1"/>
      <c r="Q360" s="1"/>
      <c r="R360" s="1"/>
    </row>
    <row r="361" spans="10:18" x14ac:dyDescent="0.2">
      <c r="J361" s="42">
        <v>646</v>
      </c>
      <c r="K361" s="46"/>
      <c r="L361" s="44">
        <f t="shared" si="6"/>
        <v>0</v>
      </c>
      <c r="M361" s="1"/>
      <c r="N361" s="1"/>
      <c r="O361" s="1"/>
      <c r="P361" s="1"/>
      <c r="Q361" s="1"/>
      <c r="R361" s="1"/>
    </row>
    <row r="362" spans="10:18" x14ac:dyDescent="0.2">
      <c r="J362" s="42">
        <v>647</v>
      </c>
      <c r="K362" s="46"/>
      <c r="L362" s="44">
        <f t="shared" si="6"/>
        <v>0</v>
      </c>
      <c r="M362" s="1"/>
      <c r="N362" s="1"/>
      <c r="O362" s="1"/>
      <c r="P362" s="1"/>
      <c r="Q362" s="1"/>
      <c r="R362" s="1"/>
    </row>
    <row r="363" spans="10:18" x14ac:dyDescent="0.2">
      <c r="J363" s="42">
        <v>648</v>
      </c>
      <c r="K363" s="46"/>
      <c r="L363" s="44">
        <f t="shared" si="6"/>
        <v>0</v>
      </c>
      <c r="M363" s="1"/>
      <c r="N363" s="1"/>
      <c r="O363" s="1"/>
      <c r="P363" s="1"/>
      <c r="Q363" s="1"/>
      <c r="R363" s="1"/>
    </row>
    <row r="364" spans="10:18" x14ac:dyDescent="0.2">
      <c r="J364" s="42">
        <v>649</v>
      </c>
      <c r="K364" s="46"/>
      <c r="L364" s="44">
        <f t="shared" si="6"/>
        <v>0</v>
      </c>
      <c r="M364" s="1"/>
      <c r="N364" s="1"/>
      <c r="O364" s="1"/>
      <c r="P364" s="1"/>
      <c r="Q364" s="1"/>
      <c r="R364" s="1"/>
    </row>
    <row r="365" spans="10:18" x14ac:dyDescent="0.2">
      <c r="J365" s="42">
        <v>650</v>
      </c>
      <c r="K365" s="46"/>
      <c r="L365" s="44">
        <f t="shared" si="6"/>
        <v>0</v>
      </c>
      <c r="M365" s="1"/>
      <c r="N365" s="1"/>
      <c r="O365" s="1"/>
      <c r="P365" s="1"/>
      <c r="Q365" s="1"/>
      <c r="R365" s="1"/>
    </row>
    <row r="366" spans="10:18" x14ac:dyDescent="0.2">
      <c r="J366" s="42">
        <v>651</v>
      </c>
      <c r="K366" s="46"/>
      <c r="L366" s="44">
        <f t="shared" si="6"/>
        <v>0</v>
      </c>
      <c r="M366" s="1"/>
      <c r="N366" s="1"/>
      <c r="O366" s="1"/>
      <c r="P366" s="1"/>
      <c r="Q366" s="1"/>
      <c r="R366" s="1"/>
    </row>
    <row r="367" spans="10:18" x14ac:dyDescent="0.2">
      <c r="J367" s="42">
        <v>652</v>
      </c>
      <c r="K367" s="46"/>
      <c r="L367" s="44">
        <f t="shared" si="6"/>
        <v>0</v>
      </c>
      <c r="M367" s="1"/>
      <c r="N367" s="1"/>
      <c r="O367" s="1"/>
      <c r="P367" s="1"/>
      <c r="Q367" s="1"/>
      <c r="R367" s="1"/>
    </row>
    <row r="368" spans="10:18" x14ac:dyDescent="0.2">
      <c r="J368" s="42">
        <v>653</v>
      </c>
      <c r="K368" s="46"/>
      <c r="L368" s="44">
        <f t="shared" si="6"/>
        <v>0</v>
      </c>
      <c r="M368" s="1"/>
      <c r="N368" s="1"/>
      <c r="O368" s="1"/>
      <c r="P368" s="1"/>
      <c r="Q368" s="1"/>
      <c r="R368" s="1"/>
    </row>
    <row r="369" spans="10:18" x14ac:dyDescent="0.2">
      <c r="J369" s="42">
        <v>654</v>
      </c>
      <c r="K369" s="46"/>
      <c r="L369" s="44">
        <f t="shared" si="6"/>
        <v>0</v>
      </c>
      <c r="M369" s="1"/>
      <c r="N369" s="1"/>
      <c r="O369" s="1"/>
      <c r="P369" s="1"/>
      <c r="Q369" s="1"/>
      <c r="R369" s="1"/>
    </row>
    <row r="370" spans="10:18" x14ac:dyDescent="0.2">
      <c r="J370" s="42">
        <v>655</v>
      </c>
      <c r="K370" s="46"/>
      <c r="L370" s="44">
        <f t="shared" si="6"/>
        <v>0</v>
      </c>
      <c r="M370" s="1"/>
      <c r="N370" s="1"/>
      <c r="O370" s="1"/>
      <c r="P370" s="1"/>
      <c r="Q370" s="1"/>
      <c r="R370" s="1"/>
    </row>
    <row r="371" spans="10:18" x14ac:dyDescent="0.2">
      <c r="J371" s="42">
        <v>656</v>
      </c>
      <c r="K371" s="46"/>
      <c r="L371" s="44">
        <f t="shared" si="6"/>
        <v>0</v>
      </c>
      <c r="M371" s="1"/>
      <c r="N371" s="1"/>
      <c r="O371" s="1"/>
      <c r="P371" s="1"/>
      <c r="Q371" s="1"/>
      <c r="R371" s="1"/>
    </row>
    <row r="372" spans="10:18" x14ac:dyDescent="0.2">
      <c r="J372" s="42">
        <v>657</v>
      </c>
      <c r="K372" s="46"/>
      <c r="L372" s="44">
        <f t="shared" si="6"/>
        <v>0</v>
      </c>
      <c r="M372" s="1"/>
      <c r="N372" s="1"/>
      <c r="O372" s="1"/>
      <c r="P372" s="1"/>
      <c r="Q372" s="1"/>
      <c r="R372" s="1"/>
    </row>
    <row r="373" spans="10:18" x14ac:dyDescent="0.2">
      <c r="J373" s="42">
        <v>658</v>
      </c>
      <c r="K373" s="46"/>
      <c r="L373" s="44">
        <f t="shared" si="6"/>
        <v>0</v>
      </c>
      <c r="M373" s="1"/>
      <c r="N373" s="1"/>
      <c r="O373" s="1"/>
      <c r="P373" s="1"/>
      <c r="Q373" s="1"/>
      <c r="R373" s="1"/>
    </row>
    <row r="374" spans="10:18" x14ac:dyDescent="0.2">
      <c r="J374" s="42">
        <v>659</v>
      </c>
      <c r="K374" s="46"/>
      <c r="L374" s="44">
        <f t="shared" si="6"/>
        <v>0</v>
      </c>
      <c r="M374" s="1"/>
      <c r="N374" s="1"/>
      <c r="O374" s="1"/>
      <c r="P374" s="1"/>
      <c r="Q374" s="1"/>
      <c r="R374" s="1"/>
    </row>
    <row r="375" spans="10:18" x14ac:dyDescent="0.2">
      <c r="J375" s="42">
        <v>660</v>
      </c>
      <c r="K375" s="46"/>
      <c r="L375" s="44">
        <f t="shared" si="6"/>
        <v>0</v>
      </c>
      <c r="M375" s="1"/>
      <c r="N375" s="1"/>
      <c r="O375" s="1"/>
      <c r="P375" s="1"/>
      <c r="Q375" s="1"/>
      <c r="R375" s="1"/>
    </row>
    <row r="376" spans="10:18" x14ac:dyDescent="0.2">
      <c r="J376" s="42">
        <v>661</v>
      </c>
      <c r="K376" s="46"/>
      <c r="L376" s="44">
        <f t="shared" si="6"/>
        <v>0</v>
      </c>
      <c r="M376" s="1"/>
      <c r="N376" s="1"/>
      <c r="O376" s="1"/>
      <c r="P376" s="1"/>
      <c r="Q376" s="1"/>
      <c r="R376" s="1"/>
    </row>
    <row r="377" spans="10:18" x14ac:dyDescent="0.2">
      <c r="J377" s="42">
        <v>662</v>
      </c>
      <c r="K377" s="46"/>
      <c r="L377" s="44">
        <f t="shared" si="6"/>
        <v>0</v>
      </c>
      <c r="M377" s="1"/>
      <c r="N377" s="1"/>
      <c r="O377" s="1"/>
      <c r="P377" s="1"/>
      <c r="Q377" s="1"/>
      <c r="R377" s="1"/>
    </row>
    <row r="378" spans="10:18" x14ac:dyDescent="0.2">
      <c r="J378" s="42">
        <v>663</v>
      </c>
      <c r="K378" s="46"/>
      <c r="L378" s="44">
        <f t="shared" si="6"/>
        <v>0</v>
      </c>
      <c r="M378" s="1"/>
      <c r="N378" s="1"/>
      <c r="O378" s="1"/>
      <c r="P378" s="1"/>
      <c r="Q378" s="1"/>
      <c r="R378" s="1"/>
    </row>
    <row r="379" spans="10:18" x14ac:dyDescent="0.2">
      <c r="J379" s="42">
        <v>664</v>
      </c>
      <c r="K379" s="46"/>
      <c r="L379" s="44">
        <f t="shared" si="6"/>
        <v>0</v>
      </c>
      <c r="M379" s="1"/>
      <c r="N379" s="1"/>
      <c r="O379" s="1"/>
      <c r="P379" s="1"/>
      <c r="Q379" s="1"/>
      <c r="R379" s="1"/>
    </row>
    <row r="380" spans="10:18" x14ac:dyDescent="0.2">
      <c r="J380" s="42">
        <v>665</v>
      </c>
      <c r="K380" s="46"/>
      <c r="L380" s="44">
        <f t="shared" si="6"/>
        <v>0</v>
      </c>
      <c r="M380" s="1"/>
      <c r="N380" s="1"/>
      <c r="O380" s="1"/>
      <c r="P380" s="1"/>
      <c r="Q380" s="1"/>
      <c r="R380" s="1"/>
    </row>
    <row r="381" spans="10:18" x14ac:dyDescent="0.2">
      <c r="J381" s="42">
        <v>666</v>
      </c>
      <c r="K381" s="46"/>
      <c r="L381" s="44">
        <f t="shared" si="6"/>
        <v>0</v>
      </c>
      <c r="M381" s="1"/>
      <c r="N381" s="1"/>
      <c r="O381" s="1"/>
      <c r="P381" s="1"/>
      <c r="Q381" s="1"/>
      <c r="R381" s="1"/>
    </row>
    <row r="382" spans="10:18" x14ac:dyDescent="0.2">
      <c r="J382" s="42">
        <v>667</v>
      </c>
      <c r="K382" s="46"/>
      <c r="L382" s="44">
        <f t="shared" si="6"/>
        <v>0</v>
      </c>
      <c r="M382" s="1"/>
      <c r="N382" s="1"/>
      <c r="O382" s="1"/>
      <c r="P382" s="1"/>
      <c r="Q382" s="1"/>
      <c r="R382" s="1"/>
    </row>
    <row r="383" spans="10:18" x14ac:dyDescent="0.2">
      <c r="J383" s="42">
        <v>668</v>
      </c>
      <c r="K383" s="46"/>
      <c r="L383" s="44">
        <f t="shared" si="6"/>
        <v>0</v>
      </c>
      <c r="M383" s="1"/>
      <c r="N383" s="1"/>
      <c r="O383" s="1"/>
      <c r="P383" s="1"/>
      <c r="Q383" s="1"/>
      <c r="R383" s="1"/>
    </row>
    <row r="384" spans="10:18" x14ac:dyDescent="0.2">
      <c r="J384" s="42">
        <v>669</v>
      </c>
      <c r="K384" s="46"/>
      <c r="L384" s="44">
        <f t="shared" si="6"/>
        <v>0</v>
      </c>
      <c r="M384" s="1"/>
      <c r="N384" s="1"/>
      <c r="O384" s="1"/>
      <c r="P384" s="1"/>
      <c r="Q384" s="1"/>
      <c r="R384" s="1"/>
    </row>
    <row r="385" spans="10:18" x14ac:dyDescent="0.2">
      <c r="J385" s="42">
        <v>670</v>
      </c>
      <c r="K385" s="46"/>
      <c r="L385" s="44">
        <f t="shared" si="6"/>
        <v>0</v>
      </c>
      <c r="M385" s="1"/>
      <c r="N385" s="1"/>
      <c r="O385" s="1"/>
      <c r="P385" s="1"/>
      <c r="Q385" s="1"/>
      <c r="R385" s="1"/>
    </row>
    <row r="386" spans="10:18" x14ac:dyDescent="0.2">
      <c r="J386" s="42">
        <v>671</v>
      </c>
      <c r="K386" s="46"/>
      <c r="L386" s="44">
        <f t="shared" si="6"/>
        <v>0</v>
      </c>
      <c r="M386" s="1"/>
      <c r="N386" s="1"/>
      <c r="O386" s="1"/>
      <c r="P386" s="1"/>
      <c r="Q386" s="1"/>
      <c r="R386" s="1"/>
    </row>
    <row r="387" spans="10:18" x14ac:dyDescent="0.2">
      <c r="J387" s="42">
        <v>672</v>
      </c>
      <c r="K387" s="46"/>
      <c r="L387" s="44">
        <f t="shared" si="6"/>
        <v>0</v>
      </c>
      <c r="M387" s="1"/>
      <c r="N387" s="1"/>
      <c r="O387" s="1"/>
      <c r="P387" s="1"/>
      <c r="Q387" s="1"/>
      <c r="R387" s="1"/>
    </row>
    <row r="388" spans="10:18" x14ac:dyDescent="0.2">
      <c r="J388" s="42">
        <v>673</v>
      </c>
      <c r="K388" s="46"/>
      <c r="L388" s="44">
        <f t="shared" ref="L388:L451" si="7">(J388*$C$4)/12</f>
        <v>0</v>
      </c>
      <c r="M388" s="1"/>
      <c r="N388" s="1"/>
      <c r="O388" s="1"/>
      <c r="P388" s="1"/>
      <c r="Q388" s="1"/>
      <c r="R388" s="1"/>
    </row>
    <row r="389" spans="10:18" x14ac:dyDescent="0.2">
      <c r="J389" s="42">
        <v>674</v>
      </c>
      <c r="K389" s="46"/>
      <c r="L389" s="44">
        <f t="shared" si="7"/>
        <v>0</v>
      </c>
      <c r="M389" s="1"/>
      <c r="N389" s="1"/>
      <c r="O389" s="1"/>
      <c r="P389" s="1"/>
      <c r="Q389" s="1"/>
      <c r="R389" s="1"/>
    </row>
    <row r="390" spans="10:18" x14ac:dyDescent="0.2">
      <c r="J390" s="42">
        <v>675</v>
      </c>
      <c r="K390" s="46"/>
      <c r="L390" s="44">
        <f t="shared" si="7"/>
        <v>0</v>
      </c>
      <c r="M390" s="1"/>
      <c r="N390" s="1"/>
      <c r="O390" s="1"/>
      <c r="P390" s="1"/>
      <c r="Q390" s="1"/>
      <c r="R390" s="1"/>
    </row>
    <row r="391" spans="10:18" x14ac:dyDescent="0.2">
      <c r="J391" s="42">
        <v>676</v>
      </c>
      <c r="K391" s="46"/>
      <c r="L391" s="44">
        <f t="shared" si="7"/>
        <v>0</v>
      </c>
      <c r="M391" s="1"/>
      <c r="N391" s="1"/>
      <c r="O391" s="1"/>
      <c r="P391" s="1"/>
      <c r="Q391" s="1"/>
      <c r="R391" s="1"/>
    </row>
    <row r="392" spans="10:18" x14ac:dyDescent="0.2">
      <c r="J392" s="42">
        <v>677</v>
      </c>
      <c r="K392" s="46"/>
      <c r="L392" s="44">
        <f t="shared" si="7"/>
        <v>0</v>
      </c>
      <c r="M392" s="1"/>
      <c r="N392" s="1"/>
      <c r="O392" s="1"/>
      <c r="P392" s="1"/>
      <c r="Q392" s="1"/>
      <c r="R392" s="1"/>
    </row>
    <row r="393" spans="10:18" x14ac:dyDescent="0.2">
      <c r="J393" s="42">
        <v>678</v>
      </c>
      <c r="K393" s="46"/>
      <c r="L393" s="44">
        <f t="shared" si="7"/>
        <v>0</v>
      </c>
      <c r="M393" s="1"/>
      <c r="N393" s="1"/>
      <c r="O393" s="1"/>
      <c r="P393" s="1"/>
      <c r="Q393" s="1"/>
      <c r="R393" s="1"/>
    </row>
    <row r="394" spans="10:18" x14ac:dyDescent="0.2">
      <c r="J394" s="42">
        <v>679</v>
      </c>
      <c r="K394" s="46"/>
      <c r="L394" s="44">
        <f t="shared" si="7"/>
        <v>0</v>
      </c>
      <c r="M394" s="1"/>
      <c r="N394" s="1"/>
      <c r="O394" s="1"/>
      <c r="P394" s="1"/>
      <c r="Q394" s="1"/>
      <c r="R394" s="1"/>
    </row>
    <row r="395" spans="10:18" x14ac:dyDescent="0.2">
      <c r="J395" s="42">
        <v>680</v>
      </c>
      <c r="K395" s="46"/>
      <c r="L395" s="44">
        <f t="shared" si="7"/>
        <v>0</v>
      </c>
      <c r="M395" s="1"/>
      <c r="N395" s="1"/>
      <c r="O395" s="1"/>
      <c r="P395" s="1"/>
      <c r="Q395" s="1"/>
      <c r="R395" s="1"/>
    </row>
    <row r="396" spans="10:18" x14ac:dyDescent="0.2">
      <c r="J396" s="42">
        <v>681</v>
      </c>
      <c r="K396" s="46"/>
      <c r="L396" s="44">
        <f t="shared" si="7"/>
        <v>0</v>
      </c>
      <c r="M396" s="1"/>
      <c r="N396" s="1"/>
      <c r="O396" s="1"/>
      <c r="P396" s="1"/>
      <c r="Q396" s="1"/>
      <c r="R396" s="1"/>
    </row>
    <row r="397" spans="10:18" x14ac:dyDescent="0.2">
      <c r="J397" s="42">
        <v>682</v>
      </c>
      <c r="K397" s="46"/>
      <c r="L397" s="44">
        <f t="shared" si="7"/>
        <v>0</v>
      </c>
      <c r="M397" s="1"/>
      <c r="N397" s="1"/>
      <c r="O397" s="1"/>
      <c r="P397" s="1"/>
      <c r="Q397" s="1"/>
      <c r="R397" s="1"/>
    </row>
    <row r="398" spans="10:18" x14ac:dyDescent="0.2">
      <c r="J398" s="42">
        <v>683</v>
      </c>
      <c r="K398" s="46"/>
      <c r="L398" s="44">
        <f t="shared" si="7"/>
        <v>0</v>
      </c>
      <c r="M398" s="1"/>
      <c r="N398" s="1"/>
      <c r="O398" s="1"/>
      <c r="P398" s="1"/>
      <c r="Q398" s="1"/>
      <c r="R398" s="1"/>
    </row>
    <row r="399" spans="10:18" x14ac:dyDescent="0.2">
      <c r="J399" s="42">
        <v>684</v>
      </c>
      <c r="K399" s="46"/>
      <c r="L399" s="44">
        <f t="shared" si="7"/>
        <v>0</v>
      </c>
      <c r="M399" s="1"/>
      <c r="N399" s="1"/>
      <c r="O399" s="1"/>
      <c r="P399" s="1"/>
      <c r="Q399" s="1"/>
      <c r="R399" s="1"/>
    </row>
    <row r="400" spans="10:18" x14ac:dyDescent="0.2">
      <c r="J400" s="42">
        <v>685</v>
      </c>
      <c r="K400" s="46"/>
      <c r="L400" s="44">
        <f t="shared" si="7"/>
        <v>0</v>
      </c>
      <c r="M400" s="1"/>
      <c r="N400" s="1"/>
      <c r="O400" s="1"/>
      <c r="P400" s="1"/>
      <c r="Q400" s="1"/>
      <c r="R400" s="1"/>
    </row>
    <row r="401" spans="10:18" x14ac:dyDescent="0.2">
      <c r="J401" s="42">
        <v>686</v>
      </c>
      <c r="K401" s="46"/>
      <c r="L401" s="44">
        <f t="shared" si="7"/>
        <v>0</v>
      </c>
      <c r="M401" s="1"/>
      <c r="N401" s="1"/>
      <c r="O401" s="1"/>
      <c r="P401" s="1"/>
      <c r="Q401" s="1"/>
      <c r="R401" s="1"/>
    </row>
    <row r="402" spans="10:18" x14ac:dyDescent="0.2">
      <c r="J402" s="42">
        <v>687</v>
      </c>
      <c r="K402" s="46"/>
      <c r="L402" s="44">
        <f t="shared" si="7"/>
        <v>0</v>
      </c>
      <c r="M402" s="1"/>
      <c r="N402" s="1"/>
      <c r="O402" s="1"/>
      <c r="P402" s="1"/>
      <c r="Q402" s="1"/>
      <c r="R402" s="1"/>
    </row>
    <row r="403" spans="10:18" x14ac:dyDescent="0.2">
      <c r="J403" s="42">
        <v>688</v>
      </c>
      <c r="K403" s="46"/>
      <c r="L403" s="44">
        <f t="shared" si="7"/>
        <v>0</v>
      </c>
      <c r="M403" s="1"/>
      <c r="N403" s="1"/>
      <c r="O403" s="1"/>
      <c r="P403" s="1"/>
      <c r="Q403" s="1"/>
      <c r="R403" s="1"/>
    </row>
    <row r="404" spans="10:18" x14ac:dyDescent="0.2">
      <c r="J404" s="42">
        <v>689</v>
      </c>
      <c r="K404" s="46"/>
      <c r="L404" s="44">
        <f t="shared" si="7"/>
        <v>0</v>
      </c>
      <c r="M404" s="1"/>
      <c r="N404" s="1"/>
      <c r="O404" s="1"/>
      <c r="P404" s="1"/>
      <c r="Q404" s="1"/>
      <c r="R404" s="1"/>
    </row>
    <row r="405" spans="10:18" x14ac:dyDescent="0.2">
      <c r="J405" s="42">
        <v>690</v>
      </c>
      <c r="K405" s="46"/>
      <c r="L405" s="44">
        <f t="shared" si="7"/>
        <v>0</v>
      </c>
      <c r="M405" s="1"/>
      <c r="N405" s="1"/>
      <c r="O405" s="1"/>
      <c r="P405" s="1"/>
      <c r="Q405" s="1"/>
      <c r="R405" s="1"/>
    </row>
    <row r="406" spans="10:18" x14ac:dyDescent="0.2">
      <c r="J406" s="42">
        <v>691</v>
      </c>
      <c r="K406" s="46"/>
      <c r="L406" s="44">
        <f t="shared" si="7"/>
        <v>0</v>
      </c>
      <c r="M406" s="1"/>
      <c r="N406" s="1"/>
      <c r="O406" s="1"/>
      <c r="P406" s="1"/>
      <c r="Q406" s="1"/>
      <c r="R406" s="1"/>
    </row>
    <row r="407" spans="10:18" x14ac:dyDescent="0.2">
      <c r="J407" s="42">
        <v>692</v>
      </c>
      <c r="K407" s="46"/>
      <c r="L407" s="44">
        <f t="shared" si="7"/>
        <v>0</v>
      </c>
      <c r="M407" s="1"/>
      <c r="N407" s="1"/>
      <c r="O407" s="1"/>
      <c r="P407" s="1"/>
      <c r="Q407" s="1"/>
      <c r="R407" s="1"/>
    </row>
    <row r="408" spans="10:18" x14ac:dyDescent="0.2">
      <c r="J408" s="42">
        <v>693</v>
      </c>
      <c r="K408" s="46"/>
      <c r="L408" s="44">
        <f t="shared" si="7"/>
        <v>0</v>
      </c>
      <c r="M408" s="1"/>
      <c r="N408" s="1"/>
      <c r="O408" s="1"/>
      <c r="P408" s="1"/>
      <c r="Q408" s="1"/>
      <c r="R408" s="1"/>
    </row>
    <row r="409" spans="10:18" x14ac:dyDescent="0.2">
      <c r="J409" s="42">
        <v>694</v>
      </c>
      <c r="K409" s="46"/>
      <c r="L409" s="44">
        <f t="shared" si="7"/>
        <v>0</v>
      </c>
      <c r="M409" s="1"/>
      <c r="N409" s="1"/>
      <c r="O409" s="1"/>
      <c r="P409" s="1"/>
      <c r="Q409" s="1"/>
      <c r="R409" s="1"/>
    </row>
    <row r="410" spans="10:18" x14ac:dyDescent="0.2">
      <c r="J410" s="42">
        <v>695</v>
      </c>
      <c r="K410" s="46"/>
      <c r="L410" s="44">
        <f t="shared" si="7"/>
        <v>0</v>
      </c>
      <c r="M410" s="1"/>
      <c r="N410" s="1"/>
      <c r="O410" s="1"/>
      <c r="P410" s="1"/>
      <c r="Q410" s="1"/>
      <c r="R410" s="1"/>
    </row>
    <row r="411" spans="10:18" x14ac:dyDescent="0.2">
      <c r="J411" s="42">
        <v>696</v>
      </c>
      <c r="K411" s="46"/>
      <c r="L411" s="44">
        <f t="shared" si="7"/>
        <v>0</v>
      </c>
      <c r="M411" s="1"/>
      <c r="N411" s="1"/>
      <c r="O411" s="1"/>
      <c r="P411" s="1"/>
      <c r="Q411" s="1"/>
      <c r="R411" s="1"/>
    </row>
    <row r="412" spans="10:18" x14ac:dyDescent="0.2">
      <c r="J412" s="42">
        <v>697</v>
      </c>
      <c r="K412" s="46"/>
      <c r="L412" s="44">
        <f t="shared" si="7"/>
        <v>0</v>
      </c>
      <c r="M412" s="1"/>
      <c r="N412" s="1"/>
      <c r="O412" s="1"/>
      <c r="P412" s="1"/>
      <c r="Q412" s="1"/>
      <c r="R412" s="1"/>
    </row>
    <row r="413" spans="10:18" x14ac:dyDescent="0.2">
      <c r="J413" s="42">
        <v>698</v>
      </c>
      <c r="K413" s="46"/>
      <c r="L413" s="44">
        <f t="shared" si="7"/>
        <v>0</v>
      </c>
      <c r="M413" s="1"/>
      <c r="N413" s="1"/>
      <c r="O413" s="1"/>
      <c r="P413" s="1"/>
      <c r="Q413" s="1"/>
      <c r="R413" s="1"/>
    </row>
    <row r="414" spans="10:18" x14ac:dyDescent="0.2">
      <c r="J414" s="42">
        <v>699</v>
      </c>
      <c r="K414" s="46"/>
      <c r="L414" s="44">
        <f t="shared" si="7"/>
        <v>0</v>
      </c>
      <c r="M414" s="1"/>
      <c r="N414" s="1"/>
      <c r="O414" s="1"/>
      <c r="P414" s="1"/>
      <c r="Q414" s="1"/>
      <c r="R414" s="1"/>
    </row>
    <row r="415" spans="10:18" x14ac:dyDescent="0.2">
      <c r="J415" s="42">
        <v>700</v>
      </c>
      <c r="K415" s="46"/>
      <c r="L415" s="44">
        <f t="shared" si="7"/>
        <v>0</v>
      </c>
      <c r="M415" s="1"/>
      <c r="N415" s="1"/>
      <c r="O415" s="1"/>
      <c r="P415" s="1"/>
      <c r="Q415" s="1"/>
      <c r="R415" s="1"/>
    </row>
    <row r="416" spans="10:18" x14ac:dyDescent="0.2">
      <c r="J416" s="42">
        <v>701</v>
      </c>
      <c r="K416" s="46"/>
      <c r="L416" s="44">
        <f t="shared" si="7"/>
        <v>0</v>
      </c>
      <c r="M416" s="1"/>
      <c r="N416" s="1"/>
      <c r="O416" s="1"/>
      <c r="P416" s="1"/>
      <c r="Q416" s="1"/>
      <c r="R416" s="1"/>
    </row>
    <row r="417" spans="10:18" x14ac:dyDescent="0.2">
      <c r="J417" s="42">
        <v>702</v>
      </c>
      <c r="K417" s="46"/>
      <c r="L417" s="44">
        <f t="shared" si="7"/>
        <v>0</v>
      </c>
      <c r="M417" s="1"/>
      <c r="N417" s="1"/>
      <c r="O417" s="1"/>
      <c r="P417" s="1"/>
      <c r="Q417" s="1"/>
      <c r="R417" s="1"/>
    </row>
    <row r="418" spans="10:18" x14ac:dyDescent="0.2">
      <c r="J418" s="42">
        <v>703</v>
      </c>
      <c r="K418" s="46"/>
      <c r="L418" s="44">
        <f t="shared" si="7"/>
        <v>0</v>
      </c>
      <c r="M418" s="1"/>
      <c r="N418" s="1"/>
      <c r="O418" s="1"/>
      <c r="P418" s="1"/>
      <c r="Q418" s="1"/>
      <c r="R418" s="1"/>
    </row>
    <row r="419" spans="10:18" x14ac:dyDescent="0.2">
      <c r="J419" s="42">
        <v>704</v>
      </c>
      <c r="K419" s="46"/>
      <c r="L419" s="44">
        <f t="shared" si="7"/>
        <v>0</v>
      </c>
      <c r="M419" s="1"/>
      <c r="N419" s="1"/>
      <c r="O419" s="1"/>
      <c r="P419" s="1"/>
      <c r="Q419" s="1"/>
      <c r="R419" s="1"/>
    </row>
    <row r="420" spans="10:18" x14ac:dyDescent="0.2">
      <c r="J420" s="42">
        <v>705</v>
      </c>
      <c r="K420" s="46"/>
      <c r="L420" s="44">
        <f t="shared" si="7"/>
        <v>0</v>
      </c>
      <c r="M420" s="1"/>
      <c r="N420" s="1"/>
      <c r="O420" s="1"/>
      <c r="P420" s="1"/>
      <c r="Q420" s="1"/>
      <c r="R420" s="1"/>
    </row>
    <row r="421" spans="10:18" x14ac:dyDescent="0.2">
      <c r="J421" s="42">
        <v>706</v>
      </c>
      <c r="K421" s="46"/>
      <c r="L421" s="44">
        <f t="shared" si="7"/>
        <v>0</v>
      </c>
      <c r="M421" s="1"/>
      <c r="N421" s="1"/>
      <c r="O421" s="1"/>
      <c r="P421" s="1"/>
      <c r="Q421" s="1"/>
      <c r="R421" s="1"/>
    </row>
    <row r="422" spans="10:18" x14ac:dyDescent="0.2">
      <c r="J422" s="42">
        <v>707</v>
      </c>
      <c r="K422" s="46"/>
      <c r="L422" s="44">
        <f t="shared" si="7"/>
        <v>0</v>
      </c>
      <c r="M422" s="1"/>
      <c r="N422" s="1"/>
      <c r="O422" s="1"/>
      <c r="P422" s="1"/>
      <c r="Q422" s="1"/>
      <c r="R422" s="1"/>
    </row>
    <row r="423" spans="10:18" x14ac:dyDescent="0.2">
      <c r="J423" s="42">
        <v>708</v>
      </c>
      <c r="K423" s="46"/>
      <c r="L423" s="44">
        <f t="shared" si="7"/>
        <v>0</v>
      </c>
      <c r="M423" s="1"/>
      <c r="N423" s="1"/>
      <c r="O423" s="1"/>
      <c r="P423" s="1"/>
      <c r="Q423" s="1"/>
      <c r="R423" s="1"/>
    </row>
    <row r="424" spans="10:18" x14ac:dyDescent="0.2">
      <c r="J424" s="42">
        <v>709</v>
      </c>
      <c r="K424" s="46"/>
      <c r="L424" s="44">
        <f t="shared" si="7"/>
        <v>0</v>
      </c>
      <c r="M424" s="1"/>
      <c r="N424" s="1"/>
      <c r="O424" s="1"/>
      <c r="P424" s="1"/>
      <c r="Q424" s="1"/>
      <c r="R424" s="1"/>
    </row>
    <row r="425" spans="10:18" x14ac:dyDescent="0.2">
      <c r="J425" s="42">
        <v>710</v>
      </c>
      <c r="K425" s="46"/>
      <c r="L425" s="44">
        <f t="shared" si="7"/>
        <v>0</v>
      </c>
      <c r="M425" s="1"/>
      <c r="N425" s="1"/>
      <c r="O425" s="1"/>
      <c r="P425" s="1"/>
      <c r="Q425" s="1"/>
      <c r="R425" s="1"/>
    </row>
    <row r="426" spans="10:18" x14ac:dyDescent="0.2">
      <c r="J426" s="42">
        <v>711</v>
      </c>
      <c r="K426" s="46"/>
      <c r="L426" s="44">
        <f t="shared" si="7"/>
        <v>0</v>
      </c>
      <c r="M426" s="1"/>
      <c r="N426" s="1"/>
      <c r="O426" s="1"/>
      <c r="P426" s="1"/>
      <c r="Q426" s="1"/>
      <c r="R426" s="1"/>
    </row>
    <row r="427" spans="10:18" x14ac:dyDescent="0.2">
      <c r="J427" s="42">
        <v>712</v>
      </c>
      <c r="K427" s="46"/>
      <c r="L427" s="44">
        <f t="shared" si="7"/>
        <v>0</v>
      </c>
      <c r="M427" s="1"/>
      <c r="N427" s="1"/>
      <c r="O427" s="1"/>
      <c r="P427" s="1"/>
      <c r="Q427" s="1"/>
      <c r="R427" s="1"/>
    </row>
    <row r="428" spans="10:18" x14ac:dyDescent="0.2">
      <c r="J428" s="42">
        <v>713</v>
      </c>
      <c r="K428" s="46"/>
      <c r="L428" s="44">
        <f t="shared" si="7"/>
        <v>0</v>
      </c>
      <c r="M428" s="1"/>
      <c r="N428" s="1"/>
      <c r="O428" s="1"/>
      <c r="P428" s="1"/>
      <c r="Q428" s="1"/>
      <c r="R428" s="1"/>
    </row>
    <row r="429" spans="10:18" x14ac:dyDescent="0.2">
      <c r="J429" s="42">
        <v>714</v>
      </c>
      <c r="K429" s="46"/>
      <c r="L429" s="44">
        <f t="shared" si="7"/>
        <v>0</v>
      </c>
      <c r="M429" s="1"/>
      <c r="N429" s="1"/>
      <c r="O429" s="1"/>
      <c r="P429" s="1"/>
      <c r="Q429" s="1"/>
      <c r="R429" s="1"/>
    </row>
    <row r="430" spans="10:18" x14ac:dyDescent="0.2">
      <c r="J430" s="42">
        <v>715</v>
      </c>
      <c r="K430" s="46"/>
      <c r="L430" s="44">
        <f t="shared" si="7"/>
        <v>0</v>
      </c>
      <c r="M430" s="1"/>
      <c r="N430" s="1"/>
      <c r="O430" s="1"/>
      <c r="P430" s="1"/>
      <c r="Q430" s="1"/>
      <c r="R430" s="1"/>
    </row>
    <row r="431" spans="10:18" x14ac:dyDescent="0.2">
      <c r="J431" s="42">
        <v>716</v>
      </c>
      <c r="K431" s="46"/>
      <c r="L431" s="44">
        <f t="shared" si="7"/>
        <v>0</v>
      </c>
      <c r="M431" s="1"/>
      <c r="N431" s="1"/>
      <c r="O431" s="1"/>
      <c r="P431" s="1"/>
      <c r="Q431" s="1"/>
      <c r="R431" s="1"/>
    </row>
    <row r="432" spans="10:18" x14ac:dyDescent="0.2">
      <c r="J432" s="42">
        <v>717</v>
      </c>
      <c r="K432" s="46"/>
      <c r="L432" s="44">
        <f t="shared" si="7"/>
        <v>0</v>
      </c>
      <c r="M432" s="1"/>
      <c r="N432" s="1"/>
      <c r="O432" s="1"/>
      <c r="P432" s="1"/>
      <c r="Q432" s="1"/>
      <c r="R432" s="1"/>
    </row>
    <row r="433" spans="10:18" x14ac:dyDescent="0.2">
      <c r="J433" s="42">
        <v>718</v>
      </c>
      <c r="K433" s="46"/>
      <c r="L433" s="44">
        <f t="shared" si="7"/>
        <v>0</v>
      </c>
      <c r="M433" s="1"/>
      <c r="N433" s="1"/>
      <c r="O433" s="1"/>
      <c r="P433" s="1"/>
      <c r="Q433" s="1"/>
      <c r="R433" s="1"/>
    </row>
    <row r="434" spans="10:18" x14ac:dyDescent="0.2">
      <c r="J434" s="42">
        <v>719</v>
      </c>
      <c r="K434" s="46"/>
      <c r="L434" s="44">
        <f t="shared" si="7"/>
        <v>0</v>
      </c>
      <c r="M434" s="1"/>
      <c r="N434" s="1"/>
      <c r="O434" s="1"/>
      <c r="P434" s="1"/>
      <c r="Q434" s="1"/>
      <c r="R434" s="1"/>
    </row>
    <row r="435" spans="10:18" x14ac:dyDescent="0.2">
      <c r="J435" s="42">
        <v>720</v>
      </c>
      <c r="K435" s="46"/>
      <c r="L435" s="44">
        <f t="shared" si="7"/>
        <v>0</v>
      </c>
      <c r="M435" s="1"/>
      <c r="N435" s="1"/>
      <c r="O435" s="1"/>
      <c r="P435" s="1"/>
      <c r="Q435" s="1"/>
      <c r="R435" s="1"/>
    </row>
    <row r="436" spans="10:18" x14ac:dyDescent="0.2">
      <c r="J436" s="42">
        <v>721</v>
      </c>
      <c r="K436" s="46"/>
      <c r="L436" s="44">
        <f t="shared" si="7"/>
        <v>0</v>
      </c>
      <c r="M436" s="1"/>
      <c r="N436" s="1"/>
      <c r="O436" s="1"/>
      <c r="P436" s="1"/>
      <c r="Q436" s="1"/>
      <c r="R436" s="1"/>
    </row>
    <row r="437" spans="10:18" x14ac:dyDescent="0.2">
      <c r="J437" s="42">
        <v>722</v>
      </c>
      <c r="K437" s="46"/>
      <c r="L437" s="44">
        <f t="shared" si="7"/>
        <v>0</v>
      </c>
      <c r="M437" s="1"/>
      <c r="N437" s="1"/>
      <c r="O437" s="1"/>
      <c r="P437" s="1"/>
      <c r="Q437" s="1"/>
      <c r="R437" s="1"/>
    </row>
    <row r="438" spans="10:18" x14ac:dyDescent="0.2">
      <c r="J438" s="42">
        <v>723</v>
      </c>
      <c r="K438" s="46"/>
      <c r="L438" s="44">
        <f t="shared" si="7"/>
        <v>0</v>
      </c>
      <c r="M438" s="1"/>
      <c r="N438" s="1"/>
      <c r="O438" s="1"/>
      <c r="P438" s="1"/>
      <c r="Q438" s="1"/>
      <c r="R438" s="1"/>
    </row>
    <row r="439" spans="10:18" x14ac:dyDescent="0.2">
      <c r="J439" s="42">
        <v>724</v>
      </c>
      <c r="K439" s="46"/>
      <c r="L439" s="44">
        <f t="shared" si="7"/>
        <v>0</v>
      </c>
      <c r="M439" s="1"/>
      <c r="N439" s="1"/>
      <c r="O439" s="1"/>
      <c r="P439" s="1"/>
      <c r="Q439" s="1"/>
      <c r="R439" s="1"/>
    </row>
    <row r="440" spans="10:18" x14ac:dyDescent="0.2">
      <c r="J440" s="42">
        <v>725</v>
      </c>
      <c r="K440" s="46"/>
      <c r="L440" s="44">
        <f t="shared" si="7"/>
        <v>0</v>
      </c>
      <c r="M440" s="1"/>
      <c r="N440" s="1"/>
      <c r="O440" s="1"/>
      <c r="P440" s="1"/>
      <c r="Q440" s="1"/>
      <c r="R440" s="1"/>
    </row>
    <row r="441" spans="10:18" x14ac:dyDescent="0.2">
      <c r="J441" s="42">
        <v>726</v>
      </c>
      <c r="K441" s="46"/>
      <c r="L441" s="44">
        <f t="shared" si="7"/>
        <v>0</v>
      </c>
      <c r="M441" s="1"/>
      <c r="N441" s="1"/>
      <c r="O441" s="1"/>
      <c r="P441" s="1"/>
      <c r="Q441" s="1"/>
      <c r="R441" s="1"/>
    </row>
    <row r="442" spans="10:18" x14ac:dyDescent="0.2">
      <c r="J442" s="42">
        <v>727</v>
      </c>
      <c r="K442" s="46"/>
      <c r="L442" s="44">
        <f t="shared" si="7"/>
        <v>0</v>
      </c>
      <c r="M442" s="1"/>
      <c r="N442" s="1"/>
      <c r="O442" s="1"/>
      <c r="P442" s="1"/>
      <c r="Q442" s="1"/>
      <c r="R442" s="1"/>
    </row>
    <row r="443" spans="10:18" x14ac:dyDescent="0.2">
      <c r="J443" s="42">
        <v>728</v>
      </c>
      <c r="K443" s="46"/>
      <c r="L443" s="44">
        <f t="shared" si="7"/>
        <v>0</v>
      </c>
      <c r="M443" s="1"/>
      <c r="N443" s="1"/>
      <c r="O443" s="1"/>
      <c r="P443" s="1"/>
      <c r="Q443" s="1"/>
      <c r="R443" s="1"/>
    </row>
    <row r="444" spans="10:18" x14ac:dyDescent="0.2">
      <c r="J444" s="42">
        <v>729</v>
      </c>
      <c r="K444" s="46"/>
      <c r="L444" s="44">
        <f t="shared" si="7"/>
        <v>0</v>
      </c>
      <c r="M444" s="1"/>
      <c r="N444" s="1"/>
      <c r="O444" s="1"/>
      <c r="P444" s="1"/>
      <c r="Q444" s="1"/>
      <c r="R444" s="1"/>
    </row>
    <row r="445" spans="10:18" x14ac:dyDescent="0.2">
      <c r="J445" s="42">
        <v>730</v>
      </c>
      <c r="K445" s="46"/>
      <c r="L445" s="44">
        <f t="shared" si="7"/>
        <v>0</v>
      </c>
      <c r="M445" s="1"/>
      <c r="N445" s="1"/>
      <c r="O445" s="1"/>
      <c r="P445" s="1"/>
      <c r="Q445" s="1"/>
      <c r="R445" s="1"/>
    </row>
    <row r="446" spans="10:18" x14ac:dyDescent="0.2">
      <c r="J446" s="42">
        <v>731</v>
      </c>
      <c r="K446" s="46"/>
      <c r="L446" s="44">
        <f t="shared" si="7"/>
        <v>0</v>
      </c>
      <c r="M446" s="1"/>
      <c r="N446" s="1"/>
      <c r="O446" s="1"/>
      <c r="P446" s="1"/>
      <c r="Q446" s="1"/>
      <c r="R446" s="1"/>
    </row>
    <row r="447" spans="10:18" x14ac:dyDescent="0.2">
      <c r="J447" s="42">
        <v>732</v>
      </c>
      <c r="K447" s="46"/>
      <c r="L447" s="44">
        <f t="shared" si="7"/>
        <v>0</v>
      </c>
      <c r="M447" s="1"/>
      <c r="N447" s="1"/>
      <c r="O447" s="1"/>
      <c r="P447" s="1"/>
      <c r="Q447" s="1"/>
      <c r="R447" s="1"/>
    </row>
    <row r="448" spans="10:18" x14ac:dyDescent="0.2">
      <c r="J448" s="42">
        <v>733</v>
      </c>
      <c r="K448" s="46"/>
      <c r="L448" s="44">
        <f t="shared" si="7"/>
        <v>0</v>
      </c>
      <c r="M448" s="1"/>
      <c r="N448" s="1"/>
      <c r="O448" s="1"/>
      <c r="P448" s="1"/>
      <c r="Q448" s="1"/>
      <c r="R448" s="1"/>
    </row>
    <row r="449" spans="10:18" x14ac:dyDescent="0.2">
      <c r="J449" s="42">
        <v>734</v>
      </c>
      <c r="K449" s="46"/>
      <c r="L449" s="44">
        <f t="shared" si="7"/>
        <v>0</v>
      </c>
      <c r="M449" s="1"/>
      <c r="N449" s="1"/>
      <c r="O449" s="1"/>
      <c r="P449" s="1"/>
      <c r="Q449" s="1"/>
      <c r="R449" s="1"/>
    </row>
    <row r="450" spans="10:18" x14ac:dyDescent="0.2">
      <c r="J450" s="42">
        <v>735</v>
      </c>
      <c r="K450" s="46"/>
      <c r="L450" s="44">
        <f t="shared" si="7"/>
        <v>0</v>
      </c>
      <c r="M450" s="1"/>
      <c r="N450" s="1"/>
      <c r="O450" s="1"/>
      <c r="P450" s="1"/>
      <c r="Q450" s="1"/>
      <c r="R450" s="1"/>
    </row>
    <row r="451" spans="10:18" x14ac:dyDescent="0.2">
      <c r="J451" s="42">
        <v>736</v>
      </c>
      <c r="K451" s="46"/>
      <c r="L451" s="44">
        <f t="shared" si="7"/>
        <v>0</v>
      </c>
      <c r="M451" s="1"/>
      <c r="N451" s="1"/>
      <c r="O451" s="1"/>
      <c r="P451" s="1"/>
      <c r="Q451" s="1"/>
      <c r="R451" s="1"/>
    </row>
    <row r="452" spans="10:18" x14ac:dyDescent="0.2">
      <c r="J452" s="42">
        <v>737</v>
      </c>
      <c r="K452" s="46"/>
      <c r="L452" s="44">
        <f t="shared" ref="L452:L515" si="8">(J452*$C$4)/12</f>
        <v>0</v>
      </c>
      <c r="M452" s="1"/>
      <c r="N452" s="1"/>
      <c r="O452" s="1"/>
      <c r="P452" s="1"/>
      <c r="Q452" s="1"/>
      <c r="R452" s="1"/>
    </row>
    <row r="453" spans="10:18" x14ac:dyDescent="0.2">
      <c r="J453" s="42">
        <v>738</v>
      </c>
      <c r="K453" s="46"/>
      <c r="L453" s="44">
        <f t="shared" si="8"/>
        <v>0</v>
      </c>
      <c r="M453" s="1"/>
      <c r="N453" s="1"/>
      <c r="O453" s="1"/>
      <c r="P453" s="1"/>
      <c r="Q453" s="1"/>
      <c r="R453" s="1"/>
    </row>
    <row r="454" spans="10:18" x14ac:dyDescent="0.2">
      <c r="J454" s="42">
        <v>739</v>
      </c>
      <c r="K454" s="46"/>
      <c r="L454" s="44">
        <f t="shared" si="8"/>
        <v>0</v>
      </c>
      <c r="M454" s="1"/>
      <c r="N454" s="1"/>
      <c r="O454" s="1"/>
      <c r="P454" s="1"/>
      <c r="Q454" s="1"/>
      <c r="R454" s="1"/>
    </row>
    <row r="455" spans="10:18" x14ac:dyDescent="0.2">
      <c r="J455" s="42">
        <v>740</v>
      </c>
      <c r="K455" s="46"/>
      <c r="L455" s="44">
        <f t="shared" si="8"/>
        <v>0</v>
      </c>
      <c r="M455" s="1"/>
      <c r="N455" s="1"/>
      <c r="O455" s="1"/>
      <c r="P455" s="1"/>
      <c r="Q455" s="1"/>
      <c r="R455" s="1"/>
    </row>
    <row r="456" spans="10:18" x14ac:dyDescent="0.2">
      <c r="J456" s="42">
        <v>741</v>
      </c>
      <c r="K456" s="46"/>
      <c r="L456" s="44">
        <f t="shared" si="8"/>
        <v>0</v>
      </c>
      <c r="M456" s="1"/>
      <c r="N456" s="1"/>
      <c r="O456" s="1"/>
      <c r="P456" s="1"/>
      <c r="Q456" s="1"/>
      <c r="R456" s="1"/>
    </row>
    <row r="457" spans="10:18" x14ac:dyDescent="0.2">
      <c r="J457" s="42">
        <v>742</v>
      </c>
      <c r="K457" s="46"/>
      <c r="L457" s="44">
        <f t="shared" si="8"/>
        <v>0</v>
      </c>
      <c r="M457" s="1"/>
      <c r="N457" s="1"/>
      <c r="O457" s="1"/>
      <c r="P457" s="1"/>
      <c r="Q457" s="1"/>
      <c r="R457" s="1"/>
    </row>
    <row r="458" spans="10:18" x14ac:dyDescent="0.2">
      <c r="J458" s="42">
        <v>743</v>
      </c>
      <c r="K458" s="46"/>
      <c r="L458" s="44">
        <f t="shared" si="8"/>
        <v>0</v>
      </c>
      <c r="M458" s="1"/>
      <c r="N458" s="1"/>
      <c r="O458" s="1"/>
      <c r="P458" s="1"/>
      <c r="Q458" s="1"/>
      <c r="R458" s="1"/>
    </row>
    <row r="459" spans="10:18" x14ac:dyDescent="0.2">
      <c r="J459" s="42">
        <v>744</v>
      </c>
      <c r="K459" s="46"/>
      <c r="L459" s="44">
        <f t="shared" si="8"/>
        <v>0</v>
      </c>
      <c r="M459" s="1"/>
      <c r="N459" s="1"/>
      <c r="O459" s="1"/>
      <c r="P459" s="1"/>
      <c r="Q459" s="1"/>
      <c r="R459" s="1"/>
    </row>
    <row r="460" spans="10:18" x14ac:dyDescent="0.2">
      <c r="J460" s="42">
        <v>745</v>
      </c>
      <c r="K460" s="46"/>
      <c r="L460" s="44">
        <f t="shared" si="8"/>
        <v>0</v>
      </c>
      <c r="M460" s="1"/>
      <c r="N460" s="1"/>
      <c r="O460" s="1"/>
      <c r="P460" s="1"/>
      <c r="Q460" s="1"/>
      <c r="R460" s="1"/>
    </row>
    <row r="461" spans="10:18" x14ac:dyDescent="0.2">
      <c r="J461" s="42">
        <v>746</v>
      </c>
      <c r="K461" s="46"/>
      <c r="L461" s="44">
        <f t="shared" si="8"/>
        <v>0</v>
      </c>
      <c r="M461" s="1"/>
      <c r="N461" s="1"/>
      <c r="O461" s="1"/>
      <c r="P461" s="1"/>
      <c r="Q461" s="1"/>
      <c r="R461" s="1"/>
    </row>
    <row r="462" spans="10:18" x14ac:dyDescent="0.2">
      <c r="J462" s="42">
        <v>747</v>
      </c>
      <c r="K462" s="46"/>
      <c r="L462" s="44">
        <f t="shared" si="8"/>
        <v>0</v>
      </c>
      <c r="M462" s="1"/>
      <c r="N462" s="1"/>
      <c r="O462" s="1"/>
      <c r="P462" s="1"/>
      <c r="Q462" s="1"/>
      <c r="R462" s="1"/>
    </row>
    <row r="463" spans="10:18" x14ac:dyDescent="0.2">
      <c r="J463" s="42">
        <v>748</v>
      </c>
      <c r="K463" s="46"/>
      <c r="L463" s="44">
        <f t="shared" si="8"/>
        <v>0</v>
      </c>
      <c r="M463" s="1"/>
      <c r="N463" s="1"/>
      <c r="O463" s="1"/>
      <c r="P463" s="1"/>
      <c r="Q463" s="1"/>
      <c r="R463" s="1"/>
    </row>
    <row r="464" spans="10:18" x14ac:dyDescent="0.2">
      <c r="J464" s="42">
        <v>749</v>
      </c>
      <c r="K464" s="46"/>
      <c r="L464" s="44">
        <f t="shared" si="8"/>
        <v>0</v>
      </c>
      <c r="M464" s="1"/>
      <c r="N464" s="1"/>
      <c r="O464" s="1"/>
      <c r="P464" s="1"/>
      <c r="Q464" s="1"/>
      <c r="R464" s="1"/>
    </row>
    <row r="465" spans="10:18" x14ac:dyDescent="0.2">
      <c r="J465" s="42">
        <v>750</v>
      </c>
      <c r="K465" s="46"/>
      <c r="L465" s="44">
        <f t="shared" si="8"/>
        <v>0</v>
      </c>
      <c r="M465" s="1"/>
      <c r="N465" s="1"/>
      <c r="O465" s="1"/>
      <c r="P465" s="1"/>
      <c r="Q465" s="1"/>
      <c r="R465" s="1"/>
    </row>
    <row r="466" spans="10:18" x14ac:dyDescent="0.2">
      <c r="J466" s="42">
        <v>751</v>
      </c>
      <c r="K466" s="46"/>
      <c r="L466" s="44">
        <f t="shared" si="8"/>
        <v>0</v>
      </c>
      <c r="M466" s="1"/>
      <c r="N466" s="1"/>
      <c r="O466" s="1"/>
      <c r="P466" s="1"/>
      <c r="Q466" s="1"/>
      <c r="R466" s="1"/>
    </row>
    <row r="467" spans="10:18" x14ac:dyDescent="0.2">
      <c r="J467" s="42">
        <v>752</v>
      </c>
      <c r="K467" s="46"/>
      <c r="L467" s="44">
        <f t="shared" si="8"/>
        <v>0</v>
      </c>
      <c r="M467" s="1"/>
      <c r="N467" s="1"/>
      <c r="O467" s="1"/>
      <c r="P467" s="1"/>
      <c r="Q467" s="1"/>
      <c r="R467" s="1"/>
    </row>
    <row r="468" spans="10:18" x14ac:dyDescent="0.2">
      <c r="J468" s="42">
        <v>753</v>
      </c>
      <c r="K468" s="46"/>
      <c r="L468" s="44">
        <f t="shared" si="8"/>
        <v>0</v>
      </c>
      <c r="M468" s="1"/>
      <c r="N468" s="1"/>
      <c r="O468" s="1"/>
      <c r="P468" s="1"/>
      <c r="Q468" s="1"/>
      <c r="R468" s="1"/>
    </row>
    <row r="469" spans="10:18" x14ac:dyDescent="0.2">
      <c r="J469" s="42">
        <v>754</v>
      </c>
      <c r="K469" s="46"/>
      <c r="L469" s="44">
        <f t="shared" si="8"/>
        <v>0</v>
      </c>
      <c r="M469" s="1"/>
      <c r="N469" s="1"/>
      <c r="O469" s="1"/>
      <c r="P469" s="1"/>
      <c r="Q469" s="1"/>
      <c r="R469" s="1"/>
    </row>
    <row r="470" spans="10:18" x14ac:dyDescent="0.2">
      <c r="J470" s="42">
        <v>755</v>
      </c>
      <c r="K470" s="46"/>
      <c r="L470" s="44">
        <f t="shared" si="8"/>
        <v>0</v>
      </c>
      <c r="M470" s="1"/>
      <c r="N470" s="1"/>
      <c r="O470" s="1"/>
      <c r="P470" s="1"/>
      <c r="Q470" s="1"/>
      <c r="R470" s="1"/>
    </row>
    <row r="471" spans="10:18" x14ac:dyDescent="0.2">
      <c r="J471" s="42">
        <v>756</v>
      </c>
      <c r="K471" s="46"/>
      <c r="L471" s="44">
        <f t="shared" si="8"/>
        <v>0</v>
      </c>
      <c r="M471" s="1"/>
      <c r="N471" s="1"/>
      <c r="O471" s="1"/>
      <c r="P471" s="1"/>
      <c r="Q471" s="1"/>
      <c r="R471" s="1"/>
    </row>
    <row r="472" spans="10:18" x14ac:dyDescent="0.2">
      <c r="J472" s="42">
        <v>757</v>
      </c>
      <c r="K472" s="46"/>
      <c r="L472" s="44">
        <f t="shared" si="8"/>
        <v>0</v>
      </c>
      <c r="M472" s="1"/>
      <c r="N472" s="1"/>
      <c r="O472" s="1"/>
      <c r="P472" s="1"/>
      <c r="Q472" s="1"/>
      <c r="R472" s="1"/>
    </row>
    <row r="473" spans="10:18" x14ac:dyDescent="0.2">
      <c r="J473" s="42">
        <v>758</v>
      </c>
      <c r="K473" s="46"/>
      <c r="L473" s="44">
        <f t="shared" si="8"/>
        <v>0</v>
      </c>
      <c r="M473" s="1"/>
      <c r="N473" s="1"/>
      <c r="O473" s="1"/>
      <c r="P473" s="1"/>
      <c r="Q473" s="1"/>
      <c r="R473" s="1"/>
    </row>
    <row r="474" spans="10:18" x14ac:dyDescent="0.2">
      <c r="J474" s="42">
        <v>759</v>
      </c>
      <c r="K474" s="46"/>
      <c r="L474" s="44">
        <f t="shared" si="8"/>
        <v>0</v>
      </c>
      <c r="M474" s="1"/>
      <c r="N474" s="1"/>
      <c r="O474" s="1"/>
      <c r="P474" s="1"/>
      <c r="Q474" s="1"/>
      <c r="R474" s="1"/>
    </row>
    <row r="475" spans="10:18" x14ac:dyDescent="0.2">
      <c r="J475" s="42">
        <v>760</v>
      </c>
      <c r="K475" s="46"/>
      <c r="L475" s="44">
        <f t="shared" si="8"/>
        <v>0</v>
      </c>
      <c r="M475" s="1"/>
      <c r="N475" s="1"/>
      <c r="O475" s="1"/>
      <c r="P475" s="1"/>
      <c r="Q475" s="1"/>
      <c r="R475" s="1"/>
    </row>
    <row r="476" spans="10:18" x14ac:dyDescent="0.2">
      <c r="J476" s="42">
        <v>761</v>
      </c>
      <c r="K476" s="46"/>
      <c r="L476" s="44">
        <f t="shared" si="8"/>
        <v>0</v>
      </c>
      <c r="M476" s="1"/>
      <c r="N476" s="1"/>
      <c r="O476" s="1"/>
      <c r="P476" s="1"/>
      <c r="Q476" s="1"/>
      <c r="R476" s="1"/>
    </row>
    <row r="477" spans="10:18" x14ac:dyDescent="0.2">
      <c r="J477" s="42">
        <v>762</v>
      </c>
      <c r="K477" s="46"/>
      <c r="L477" s="44">
        <f t="shared" si="8"/>
        <v>0</v>
      </c>
      <c r="M477" s="1"/>
      <c r="N477" s="1"/>
      <c r="O477" s="1"/>
      <c r="P477" s="1"/>
      <c r="Q477" s="1"/>
      <c r="R477" s="1"/>
    </row>
    <row r="478" spans="10:18" x14ac:dyDescent="0.2">
      <c r="J478" s="42">
        <v>763</v>
      </c>
      <c r="K478" s="46"/>
      <c r="L478" s="44">
        <f t="shared" si="8"/>
        <v>0</v>
      </c>
      <c r="M478" s="1"/>
      <c r="N478" s="1"/>
      <c r="O478" s="1"/>
      <c r="P478" s="1"/>
      <c r="Q478" s="1"/>
      <c r="R478" s="1"/>
    </row>
    <row r="479" spans="10:18" x14ac:dyDescent="0.2">
      <c r="J479" s="42">
        <v>764</v>
      </c>
      <c r="K479" s="46"/>
      <c r="L479" s="44">
        <f t="shared" si="8"/>
        <v>0</v>
      </c>
      <c r="M479" s="1"/>
      <c r="N479" s="1"/>
      <c r="O479" s="1"/>
      <c r="P479" s="1"/>
      <c r="Q479" s="1"/>
      <c r="R479" s="1"/>
    </row>
    <row r="480" spans="10:18" x14ac:dyDescent="0.2">
      <c r="J480" s="42">
        <v>765</v>
      </c>
      <c r="K480" s="46"/>
      <c r="L480" s="44">
        <f t="shared" si="8"/>
        <v>0</v>
      </c>
      <c r="M480" s="1"/>
      <c r="N480" s="1"/>
      <c r="O480" s="1"/>
      <c r="P480" s="1"/>
      <c r="Q480" s="1"/>
      <c r="R480" s="1"/>
    </row>
    <row r="481" spans="10:18" x14ac:dyDescent="0.2">
      <c r="J481" s="42">
        <v>766</v>
      </c>
      <c r="K481" s="46"/>
      <c r="L481" s="44">
        <f t="shared" si="8"/>
        <v>0</v>
      </c>
      <c r="M481" s="1"/>
      <c r="N481" s="1"/>
      <c r="O481" s="1"/>
      <c r="P481" s="1"/>
      <c r="Q481" s="1"/>
      <c r="R481" s="1"/>
    </row>
    <row r="482" spans="10:18" x14ac:dyDescent="0.2">
      <c r="J482" s="42">
        <v>767</v>
      </c>
      <c r="K482" s="46"/>
      <c r="L482" s="44">
        <f t="shared" si="8"/>
        <v>0</v>
      </c>
      <c r="M482" s="1"/>
      <c r="N482" s="1"/>
      <c r="O482" s="1"/>
      <c r="P482" s="1"/>
      <c r="Q482" s="1"/>
      <c r="R482" s="1"/>
    </row>
    <row r="483" spans="10:18" x14ac:dyDescent="0.2">
      <c r="J483" s="42">
        <v>768</v>
      </c>
      <c r="K483" s="46"/>
      <c r="L483" s="44">
        <f t="shared" si="8"/>
        <v>0</v>
      </c>
      <c r="M483" s="1"/>
      <c r="N483" s="1"/>
      <c r="O483" s="1"/>
      <c r="P483" s="1"/>
      <c r="Q483" s="1"/>
      <c r="R483" s="1"/>
    </row>
    <row r="484" spans="10:18" x14ac:dyDescent="0.2">
      <c r="J484" s="42">
        <v>769</v>
      </c>
      <c r="K484" s="46"/>
      <c r="L484" s="44">
        <f t="shared" si="8"/>
        <v>0</v>
      </c>
      <c r="M484" s="1"/>
      <c r="N484" s="1"/>
      <c r="O484" s="1"/>
      <c r="P484" s="1"/>
      <c r="Q484" s="1"/>
      <c r="R484" s="1"/>
    </row>
    <row r="485" spans="10:18" x14ac:dyDescent="0.2">
      <c r="J485" s="42">
        <v>770</v>
      </c>
      <c r="K485" s="46"/>
      <c r="L485" s="44">
        <f t="shared" si="8"/>
        <v>0</v>
      </c>
      <c r="M485" s="1"/>
      <c r="N485" s="1"/>
      <c r="O485" s="1"/>
      <c r="P485" s="1"/>
      <c r="Q485" s="1"/>
      <c r="R485" s="1"/>
    </row>
    <row r="486" spans="10:18" x14ac:dyDescent="0.2">
      <c r="J486" s="42">
        <v>771</v>
      </c>
      <c r="K486" s="46"/>
      <c r="L486" s="44">
        <f t="shared" si="8"/>
        <v>0</v>
      </c>
      <c r="M486" s="1"/>
      <c r="N486" s="1"/>
      <c r="O486" s="1"/>
      <c r="P486" s="1"/>
      <c r="Q486" s="1"/>
      <c r="R486" s="1"/>
    </row>
    <row r="487" spans="10:18" x14ac:dyDescent="0.2">
      <c r="J487" s="42">
        <v>772</v>
      </c>
      <c r="K487" s="46"/>
      <c r="L487" s="44">
        <f t="shared" si="8"/>
        <v>0</v>
      </c>
      <c r="M487" s="1"/>
      <c r="N487" s="1"/>
      <c r="O487" s="1"/>
      <c r="P487" s="1"/>
      <c r="Q487" s="1"/>
      <c r="R487" s="1"/>
    </row>
    <row r="488" spans="10:18" x14ac:dyDescent="0.2">
      <c r="J488" s="42">
        <v>773</v>
      </c>
      <c r="K488" s="46"/>
      <c r="L488" s="44">
        <f t="shared" si="8"/>
        <v>0</v>
      </c>
      <c r="M488" s="1"/>
      <c r="N488" s="1"/>
      <c r="O488" s="1"/>
      <c r="P488" s="1"/>
      <c r="Q488" s="1"/>
      <c r="R488" s="1"/>
    </row>
    <row r="489" spans="10:18" x14ac:dyDescent="0.2">
      <c r="J489" s="42">
        <v>774</v>
      </c>
      <c r="K489" s="46"/>
      <c r="L489" s="44">
        <f t="shared" si="8"/>
        <v>0</v>
      </c>
      <c r="M489" s="1"/>
      <c r="N489" s="1"/>
      <c r="O489" s="1"/>
      <c r="P489" s="1"/>
      <c r="Q489" s="1"/>
      <c r="R489" s="1"/>
    </row>
    <row r="490" spans="10:18" x14ac:dyDescent="0.2">
      <c r="J490" s="42">
        <v>775</v>
      </c>
      <c r="K490" s="46"/>
      <c r="L490" s="44">
        <f t="shared" si="8"/>
        <v>0</v>
      </c>
      <c r="M490" s="1"/>
      <c r="N490" s="1"/>
      <c r="O490" s="1"/>
      <c r="P490" s="1"/>
      <c r="Q490" s="1"/>
      <c r="R490" s="1"/>
    </row>
    <row r="491" spans="10:18" x14ac:dyDescent="0.2">
      <c r="J491" s="42">
        <v>776</v>
      </c>
      <c r="K491" s="46"/>
      <c r="L491" s="44">
        <f t="shared" si="8"/>
        <v>0</v>
      </c>
      <c r="M491" s="1"/>
      <c r="N491" s="1"/>
      <c r="O491" s="1"/>
      <c r="P491" s="1"/>
      <c r="Q491" s="1"/>
      <c r="R491" s="1"/>
    </row>
    <row r="492" spans="10:18" x14ac:dyDescent="0.2">
      <c r="J492" s="42">
        <v>777</v>
      </c>
      <c r="K492" s="46"/>
      <c r="L492" s="44">
        <f t="shared" si="8"/>
        <v>0</v>
      </c>
      <c r="M492" s="1"/>
      <c r="N492" s="1"/>
      <c r="O492" s="1"/>
      <c r="P492" s="1"/>
      <c r="Q492" s="1"/>
      <c r="R492" s="1"/>
    </row>
    <row r="493" spans="10:18" x14ac:dyDescent="0.2">
      <c r="J493" s="42">
        <v>778</v>
      </c>
      <c r="K493" s="46"/>
      <c r="L493" s="44">
        <f t="shared" si="8"/>
        <v>0</v>
      </c>
      <c r="M493" s="1"/>
      <c r="N493" s="1"/>
      <c r="O493" s="1"/>
      <c r="P493" s="1"/>
      <c r="Q493" s="1"/>
      <c r="R493" s="1"/>
    </row>
    <row r="494" spans="10:18" x14ac:dyDescent="0.2">
      <c r="J494" s="42">
        <v>779</v>
      </c>
      <c r="K494" s="46"/>
      <c r="L494" s="44">
        <f t="shared" si="8"/>
        <v>0</v>
      </c>
      <c r="M494" s="1"/>
      <c r="N494" s="1"/>
      <c r="O494" s="1"/>
      <c r="P494" s="1"/>
      <c r="Q494" s="1"/>
      <c r="R494" s="1"/>
    </row>
    <row r="495" spans="10:18" x14ac:dyDescent="0.2">
      <c r="J495" s="42">
        <v>780</v>
      </c>
      <c r="K495" s="46"/>
      <c r="L495" s="44">
        <f t="shared" si="8"/>
        <v>0</v>
      </c>
      <c r="M495" s="1"/>
      <c r="N495" s="1"/>
      <c r="O495" s="1"/>
      <c r="P495" s="1"/>
      <c r="Q495" s="1"/>
      <c r="R495" s="1"/>
    </row>
    <row r="496" spans="10:18" x14ac:dyDescent="0.2">
      <c r="J496" s="42">
        <v>781</v>
      </c>
      <c r="K496" s="46"/>
      <c r="L496" s="44">
        <f t="shared" si="8"/>
        <v>0</v>
      </c>
      <c r="M496" s="1"/>
      <c r="N496" s="1"/>
      <c r="O496" s="1"/>
      <c r="P496" s="1"/>
      <c r="Q496" s="1"/>
      <c r="R496" s="1"/>
    </row>
    <row r="497" spans="10:18" x14ac:dyDescent="0.2">
      <c r="J497" s="42">
        <v>782</v>
      </c>
      <c r="K497" s="46"/>
      <c r="L497" s="44">
        <f t="shared" si="8"/>
        <v>0</v>
      </c>
      <c r="M497" s="1"/>
      <c r="N497" s="1"/>
      <c r="O497" s="1"/>
      <c r="P497" s="1"/>
      <c r="Q497" s="1"/>
      <c r="R497" s="1"/>
    </row>
    <row r="498" spans="10:18" x14ac:dyDescent="0.2">
      <c r="J498" s="42">
        <v>783</v>
      </c>
      <c r="K498" s="46"/>
      <c r="L498" s="44">
        <f t="shared" si="8"/>
        <v>0</v>
      </c>
      <c r="M498" s="1"/>
      <c r="N498" s="1"/>
      <c r="O498" s="1"/>
      <c r="P498" s="1"/>
      <c r="Q498" s="1"/>
      <c r="R498" s="1"/>
    </row>
    <row r="499" spans="10:18" x14ac:dyDescent="0.2">
      <c r="J499" s="42">
        <v>784</v>
      </c>
      <c r="K499" s="46"/>
      <c r="L499" s="44">
        <f t="shared" si="8"/>
        <v>0</v>
      </c>
      <c r="M499" s="1"/>
      <c r="N499" s="1"/>
      <c r="O499" s="1"/>
      <c r="P499" s="1"/>
      <c r="Q499" s="1"/>
      <c r="R499" s="1"/>
    </row>
    <row r="500" spans="10:18" x14ac:dyDescent="0.2">
      <c r="J500" s="42">
        <v>785</v>
      </c>
      <c r="K500" s="46"/>
      <c r="L500" s="44">
        <f t="shared" si="8"/>
        <v>0</v>
      </c>
      <c r="M500" s="1"/>
      <c r="N500" s="1"/>
      <c r="O500" s="1"/>
      <c r="P500" s="1"/>
      <c r="Q500" s="1"/>
      <c r="R500" s="1"/>
    </row>
    <row r="501" spans="10:18" x14ac:dyDescent="0.2">
      <c r="J501" s="42">
        <v>786</v>
      </c>
      <c r="K501" s="46"/>
      <c r="L501" s="44">
        <f t="shared" si="8"/>
        <v>0</v>
      </c>
      <c r="M501" s="1"/>
      <c r="N501" s="1"/>
      <c r="O501" s="1"/>
      <c r="P501" s="1"/>
      <c r="Q501" s="1"/>
      <c r="R501" s="1"/>
    </row>
    <row r="502" spans="10:18" x14ac:dyDescent="0.2">
      <c r="J502" s="42">
        <v>787</v>
      </c>
      <c r="K502" s="46"/>
      <c r="L502" s="44">
        <f t="shared" si="8"/>
        <v>0</v>
      </c>
      <c r="M502" s="1"/>
      <c r="N502" s="1"/>
      <c r="O502" s="1"/>
      <c r="P502" s="1"/>
      <c r="Q502" s="1"/>
      <c r="R502" s="1"/>
    </row>
    <row r="503" spans="10:18" x14ac:dyDescent="0.2">
      <c r="J503" s="42">
        <v>788</v>
      </c>
      <c r="K503" s="46"/>
      <c r="L503" s="44">
        <f t="shared" si="8"/>
        <v>0</v>
      </c>
      <c r="M503" s="1"/>
      <c r="N503" s="1"/>
      <c r="O503" s="1"/>
      <c r="P503" s="1"/>
      <c r="Q503" s="1"/>
      <c r="R503" s="1"/>
    </row>
    <row r="504" spans="10:18" x14ac:dyDescent="0.2">
      <c r="J504" s="42">
        <v>789</v>
      </c>
      <c r="K504" s="46"/>
      <c r="L504" s="44">
        <f t="shared" si="8"/>
        <v>0</v>
      </c>
      <c r="M504" s="1"/>
      <c r="N504" s="1"/>
      <c r="O504" s="1"/>
      <c r="P504" s="1"/>
      <c r="Q504" s="1"/>
      <c r="R504" s="1"/>
    </row>
    <row r="505" spans="10:18" x14ac:dyDescent="0.2">
      <c r="J505" s="42">
        <v>790</v>
      </c>
      <c r="K505" s="46"/>
      <c r="L505" s="44">
        <f t="shared" si="8"/>
        <v>0</v>
      </c>
      <c r="M505" s="1"/>
      <c r="N505" s="1"/>
      <c r="O505" s="1"/>
      <c r="P505" s="1"/>
      <c r="Q505" s="1"/>
      <c r="R505" s="1"/>
    </row>
    <row r="506" spans="10:18" x14ac:dyDescent="0.2">
      <c r="J506" s="42">
        <v>791</v>
      </c>
      <c r="K506" s="46"/>
      <c r="L506" s="44">
        <f t="shared" si="8"/>
        <v>0</v>
      </c>
      <c r="M506" s="1"/>
      <c r="N506" s="1"/>
      <c r="O506" s="1"/>
      <c r="P506" s="1"/>
      <c r="Q506" s="1"/>
      <c r="R506" s="1"/>
    </row>
    <row r="507" spans="10:18" x14ac:dyDescent="0.2">
      <c r="J507" s="42">
        <v>792</v>
      </c>
      <c r="K507" s="46"/>
      <c r="L507" s="44">
        <f t="shared" si="8"/>
        <v>0</v>
      </c>
      <c r="M507" s="1"/>
      <c r="N507" s="1"/>
      <c r="O507" s="1"/>
      <c r="P507" s="1"/>
      <c r="Q507" s="1"/>
      <c r="R507" s="1"/>
    </row>
    <row r="508" spans="10:18" x14ac:dyDescent="0.2">
      <c r="J508" s="42">
        <v>793</v>
      </c>
      <c r="K508" s="46"/>
      <c r="L508" s="44">
        <f t="shared" si="8"/>
        <v>0</v>
      </c>
      <c r="M508" s="1"/>
      <c r="N508" s="1"/>
      <c r="O508" s="1"/>
      <c r="P508" s="1"/>
      <c r="Q508" s="1"/>
      <c r="R508" s="1"/>
    </row>
    <row r="509" spans="10:18" x14ac:dyDescent="0.2">
      <c r="J509" s="42">
        <v>794</v>
      </c>
      <c r="K509" s="46"/>
      <c r="L509" s="44">
        <f t="shared" si="8"/>
        <v>0</v>
      </c>
      <c r="M509" s="1"/>
      <c r="N509" s="1"/>
      <c r="O509" s="1"/>
      <c r="P509" s="1"/>
      <c r="Q509" s="1"/>
      <c r="R509" s="1"/>
    </row>
    <row r="510" spans="10:18" x14ac:dyDescent="0.2">
      <c r="J510" s="42">
        <v>795</v>
      </c>
      <c r="K510" s="46"/>
      <c r="L510" s="44">
        <f t="shared" si="8"/>
        <v>0</v>
      </c>
      <c r="M510" s="1"/>
      <c r="N510" s="1"/>
      <c r="O510" s="1"/>
      <c r="P510" s="1"/>
      <c r="Q510" s="1"/>
      <c r="R510" s="1"/>
    </row>
    <row r="511" spans="10:18" x14ac:dyDescent="0.2">
      <c r="J511" s="42">
        <v>796</v>
      </c>
      <c r="K511" s="46"/>
      <c r="L511" s="44">
        <f t="shared" si="8"/>
        <v>0</v>
      </c>
      <c r="M511" s="1"/>
      <c r="N511" s="1"/>
      <c r="O511" s="1"/>
      <c r="P511" s="1"/>
      <c r="Q511" s="1"/>
      <c r="R511" s="1"/>
    </row>
    <row r="512" spans="10:18" x14ac:dyDescent="0.2">
      <c r="J512" s="42">
        <v>797</v>
      </c>
      <c r="K512" s="46"/>
      <c r="L512" s="44">
        <f t="shared" si="8"/>
        <v>0</v>
      </c>
      <c r="M512" s="1"/>
      <c r="N512" s="1"/>
      <c r="O512" s="1"/>
      <c r="P512" s="1"/>
      <c r="Q512" s="1"/>
      <c r="R512" s="1"/>
    </row>
    <row r="513" spans="10:18" x14ac:dyDescent="0.2">
      <c r="J513" s="42">
        <v>798</v>
      </c>
      <c r="K513" s="46"/>
      <c r="L513" s="44">
        <f t="shared" si="8"/>
        <v>0</v>
      </c>
      <c r="M513" s="1"/>
      <c r="N513" s="1"/>
      <c r="O513" s="1"/>
      <c r="P513" s="1"/>
      <c r="Q513" s="1"/>
      <c r="R513" s="1"/>
    </row>
    <row r="514" spans="10:18" x14ac:dyDescent="0.2">
      <c r="J514" s="42">
        <v>799</v>
      </c>
      <c r="K514" s="46"/>
      <c r="L514" s="44">
        <f t="shared" si="8"/>
        <v>0</v>
      </c>
      <c r="M514" s="1"/>
      <c r="N514" s="1"/>
      <c r="O514" s="1"/>
      <c r="P514" s="1"/>
      <c r="Q514" s="1"/>
      <c r="R514" s="1"/>
    </row>
    <row r="515" spans="10:18" ht="13.5" thickBot="1" x14ac:dyDescent="0.25">
      <c r="J515" s="39">
        <v>800</v>
      </c>
      <c r="K515" s="41"/>
      <c r="L515" s="36">
        <f t="shared" si="8"/>
        <v>0</v>
      </c>
      <c r="M515" s="1"/>
      <c r="N515" s="1"/>
      <c r="O515" s="1"/>
      <c r="P515" s="1"/>
      <c r="Q515" s="1"/>
      <c r="R515" s="1"/>
    </row>
    <row r="516" spans="10:18" ht="13.5" thickTop="1" x14ac:dyDescent="0.2"/>
  </sheetData>
  <mergeCells count="16">
    <mergeCell ref="J4:K4"/>
    <mergeCell ref="N4:O4"/>
    <mergeCell ref="N6:O6"/>
    <mergeCell ref="D1:H1"/>
    <mergeCell ref="D23:E23"/>
    <mergeCell ref="G3:H3"/>
    <mergeCell ref="G7:H7"/>
    <mergeCell ref="G11:H11"/>
    <mergeCell ref="G15:H15"/>
    <mergeCell ref="G19:H19"/>
    <mergeCell ref="G23:H23"/>
    <mergeCell ref="D3:E3"/>
    <mergeCell ref="D7:E7"/>
    <mergeCell ref="D11:E11"/>
    <mergeCell ref="D15:E15"/>
    <mergeCell ref="D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Accueil</vt:lpstr>
      <vt:lpstr>BD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SYNTHESE</vt:lpstr>
      <vt:lpstr>INDIVIDUEL</vt:lpstr>
      <vt:lpstr>SUVI ACOMPTES</vt:lpstr>
      <vt:lpstr>SUIVI ATD</vt:lpstr>
      <vt:lpstr>SUIVI TENUES</vt:lpstr>
      <vt:lpstr>NOMENCLATURE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gg</cp:lastModifiedBy>
  <cp:lastPrinted>2018-10-07T14:54:54Z</cp:lastPrinted>
  <dcterms:created xsi:type="dcterms:W3CDTF">2005-12-02T12:01:02Z</dcterms:created>
  <dcterms:modified xsi:type="dcterms:W3CDTF">2018-10-26T13:59:44Z</dcterms:modified>
</cp:coreProperties>
</file>