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zj0f\Downloads\"/>
    </mc:Choice>
  </mc:AlternateContent>
  <xr:revisionPtr revIDLastSave="0" documentId="13_ncr:1_{4E9F2655-06E0-495B-A8CE-BDEA9D3F0637}" xr6:coauthVersionLast="45" xr6:coauthVersionMax="45" xr10:uidLastSave="{00000000-0000-0000-0000-000000000000}"/>
  <bookViews>
    <workbookView xWindow="-108" yWindow="-108" windowWidth="23256" windowHeight="12576" xr2:uid="{A6A7EE35-443C-4B98-A032-AF93CE738ABF}"/>
  </bookViews>
  <sheets>
    <sheet name="BDD DU 2020" sheetId="1" r:id="rId1"/>
    <sheet name="Nouvelle matrice" sheetId="2" r:id="rId2"/>
  </sheets>
  <definedNames>
    <definedName name="_D">'Nouvelle matrice'!$C$5</definedName>
    <definedName name="_D1">'Nouvelle matrice'!$C$6:$C$11</definedName>
    <definedName name="_D2">'Nouvelle matrice'!$C$12:$C$17</definedName>
    <definedName name="_D3">'Nouvelle matrice'!$C$18:$C$23</definedName>
    <definedName name="_D4">'Nouvelle matrice'!$C$24:$C$30</definedName>
    <definedName name="_F">'Nouvelle matrice'!$AC$2</definedName>
    <definedName name="_F1">'Nouvelle matrice'!$AC$3:$AC$4</definedName>
    <definedName name="_F2">'Nouvelle matrice'!$AC$5:$AC$6</definedName>
    <definedName name="_F3">'Nouvelle matrice'!$AC$7:$AC$9</definedName>
    <definedName name="_F4">'Nouvelle matrice'!$AC$10:$AC$11</definedName>
    <definedName name="_L5">'BDD DU 2020'!$AA$5:$AH$5</definedName>
    <definedName name="_L6">'BDD DU 2020'!$AA$6:$AH$6</definedName>
    <definedName name="_L7">'BDD DU 2020'!$AA$7:$AH$7</definedName>
    <definedName name="_O">'Nouvelle matrice'!$AA$2</definedName>
    <definedName name="_O1">'Nouvelle matrice'!$AA$3:$AA$6</definedName>
    <definedName name="_O2">'Nouvelle matrice'!$AA$7:$AA$9</definedName>
    <definedName name="_O3">'Nouvelle matrice'!$AA$10:$AA$11</definedName>
    <definedName name="_O4">'Nouvelle matrice'!$AA$12:$AA$13</definedName>
    <definedName name="Conséquences">'Nouvelle matrice'!$C$3:$E$3</definedName>
    <definedName name="Fréquence">'Nouvelle matrice'!$B$34:$B$38</definedName>
    <definedName name="FREQUENCE_col1">'Nouvelle matrice'!$A$34:$A$38</definedName>
    <definedName name="Gravité">'Nouvelle matrice'!$Y$2:$Y$6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5" i="1" l="1" a="1"/>
  <c r="AA5" i="1" s="1"/>
  <c r="AA6" i="1" a="1"/>
  <c r="AA6" i="1" s="1"/>
  <c r="AA7" i="1" a="1"/>
  <c r="AA7" i="1" s="1"/>
  <c r="AA13" i="2"/>
  <c r="AA12" i="2"/>
  <c r="AC11" i="2"/>
  <c r="AA11" i="2"/>
  <c r="AC10" i="2"/>
  <c r="AA10" i="2"/>
  <c r="AC9" i="2"/>
  <c r="AA9" i="2"/>
  <c r="AC8" i="2"/>
  <c r="AA8" i="2"/>
  <c r="AC7" i="2"/>
  <c r="AA7" i="2"/>
  <c r="AC6" i="2"/>
  <c r="AA6" i="2"/>
  <c r="Y6" i="2"/>
  <c r="AC5" i="2"/>
  <c r="AA5" i="2"/>
  <c r="Y5" i="2"/>
  <c r="AC4" i="2"/>
  <c r="AA4" i="2"/>
  <c r="Y4" i="2"/>
  <c r="AC3" i="2"/>
  <c r="AA3" i="2"/>
  <c r="Y3" i="2"/>
  <c r="AC2" i="2"/>
  <c r="AA2" i="2"/>
  <c r="Y2" i="2"/>
  <c r="I7" i="1"/>
  <c r="O7" i="1" s="1"/>
  <c r="Q7" i="1" s="1"/>
  <c r="I6" i="1"/>
  <c r="O6" i="1" s="1"/>
  <c r="Q6" i="1" s="1"/>
  <c r="I5" i="1"/>
  <c r="O5" i="1" s="1"/>
  <c r="Q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<sst xmlns="http://schemas.openxmlformats.org/spreadsheetml/2006/main" count="154" uniqueCount="114">
  <si>
    <t xml:space="preserve"> </t>
  </si>
  <si>
    <t>RISQUE</t>
  </si>
  <si>
    <t>ÉVALUATION DU RISQUE</t>
  </si>
  <si>
    <t>Unité de travail</t>
  </si>
  <si>
    <t>Poste de travail</t>
  </si>
  <si>
    <t>Tâche</t>
  </si>
  <si>
    <t>Action</t>
  </si>
  <si>
    <t>Situation de danger</t>
  </si>
  <si>
    <t>Type de risque associé au poste</t>
  </si>
  <si>
    <t>Conséquences</t>
  </si>
  <si>
    <t>Indicatif</t>
  </si>
  <si>
    <t>Note 1</t>
  </si>
  <si>
    <t>Gravité</t>
  </si>
  <si>
    <t>Fréquence d'exposition</t>
  </si>
  <si>
    <t>Note 2</t>
  </si>
  <si>
    <t>Durée de la situation de danger</t>
  </si>
  <si>
    <t>Note 3</t>
  </si>
  <si>
    <t>NOTE RISQ.</t>
  </si>
  <si>
    <t>Historique Accident</t>
  </si>
  <si>
    <t>Note 4</t>
  </si>
  <si>
    <t xml:space="preserve">SIEGE SOCIAL </t>
  </si>
  <si>
    <t>SIEGE SOCIAL</t>
  </si>
  <si>
    <t>GENERAL SIEGE SOCIAL</t>
  </si>
  <si>
    <t xml:space="preserve">GENERAL SIEGE SOCIAL </t>
  </si>
  <si>
    <t xml:space="preserve">Présence au travail </t>
  </si>
  <si>
    <t>Impression de documents en-cours</t>
  </si>
  <si>
    <t xml:space="preserve">Evaporation de produits toxiques </t>
  </si>
  <si>
    <t xml:space="preserve">7- PRODUITS CHIMIQUES, ÉMISSIONS, DÉCHETS DANGEREUX </t>
  </si>
  <si>
    <t>Organisme</t>
  </si>
  <si>
    <t>G_1</t>
  </si>
  <si>
    <t>Maux de ventre et autre symptomes passagés</t>
  </si>
  <si>
    <t>COURANT
(1 à 5 fois/jour)</t>
  </si>
  <si>
    <t>&lt;5min</t>
  </si>
  <si>
    <t>Non</t>
  </si>
  <si>
    <t xml:space="preserve">Bruits altérants la concentration </t>
  </si>
  <si>
    <t>11- BRUIT : surdité, perturbation de la perception</t>
  </si>
  <si>
    <t>Fatigue</t>
  </si>
  <si>
    <t>G_3</t>
  </si>
  <si>
    <t>Maux de tête chronique</t>
  </si>
  <si>
    <t xml:space="preserve">Déplacement dans le siège social </t>
  </si>
  <si>
    <t xml:space="preserve">Présence de meubles / angle de mur dans le couloir </t>
  </si>
  <si>
    <t>1- TRÉBUCHEMENT, HEURT OU AUTRE PERTURBATION DE MOUVEMENT</t>
  </si>
  <si>
    <t>Dommages_corporels</t>
  </si>
  <si>
    <t>Ecchymose / Hématôme / bosse sans gravité</t>
  </si>
  <si>
    <t>Entre 30min et 1h</t>
  </si>
  <si>
    <t>Critère de cotation : GRAVITE</t>
  </si>
  <si>
    <t>G_10</t>
  </si>
  <si>
    <t>Table de gravité</t>
  </si>
  <si>
    <t>Description</t>
  </si>
  <si>
    <t>G_8</t>
  </si>
  <si>
    <t xml:space="preserve"> (Virus, intoxication, pathologie grave...)</t>
  </si>
  <si>
    <t xml:space="preserve"> (visuelle, physique, auditive, mentale)</t>
  </si>
  <si>
    <t>DECES</t>
  </si>
  <si>
    <t xml:space="preserve">DECES </t>
  </si>
  <si>
    <t>N.a</t>
  </si>
  <si>
    <t>G_5</t>
  </si>
  <si>
    <t>DOMMAGE IRREVERSIBLE</t>
  </si>
  <si>
    <t>Brûlure au troisième degré</t>
  </si>
  <si>
    <t>Amputation d'un membre</t>
  </si>
  <si>
    <t>Perte totale de la vue (cataracte)</t>
  </si>
  <si>
    <t>Surdité total / trouble cardio-vasculaire / stress</t>
  </si>
  <si>
    <t>Brûlure irreversible provoquant des lésions musculaires et ou nerveuses du à l'électricité</t>
  </si>
  <si>
    <t>Perte d'un ou deux yeux / perte de la vue</t>
  </si>
  <si>
    <t>Cancer dû aux rayonnements UV</t>
  </si>
  <si>
    <t>Dommages/traumatisme irréversibles (membre écrasée, fracture avec conséquences irréversibles)</t>
  </si>
  <si>
    <t>Cancer dû aux rayonnements électromagnétique</t>
  </si>
  <si>
    <t>RPS, dépression</t>
  </si>
  <si>
    <t>TMS entraînant une incapacité à travailler à son poste</t>
  </si>
  <si>
    <t>Effets irréversibles sur l'organisme</t>
  </si>
  <si>
    <t>ARRET &gt; 3 JOURS</t>
  </si>
  <si>
    <t>Lésions graves entraînant une opération chirurgicale d'urgence</t>
  </si>
  <si>
    <t>Perte de connaissance</t>
  </si>
  <si>
    <t>Hospitalisation</t>
  </si>
  <si>
    <t>Dommages corporels impliquant une hospitalisation</t>
  </si>
  <si>
    <t>Surdité partielle</t>
  </si>
  <si>
    <t>Entorse / fracture</t>
  </si>
  <si>
    <t>Conjonctivite / inflammation de la membrane muqueuse "coup d'arc" dû à la soudure</t>
  </si>
  <si>
    <t>Perforation</t>
  </si>
  <si>
    <t>Harcèlement</t>
  </si>
  <si>
    <t xml:space="preserve">TMS n'entraînant pas d'incapacité à travailler à son poste </t>
  </si>
  <si>
    <t>Forme grave, covid-19</t>
  </si>
  <si>
    <t>ARRET &lt; 3 JOURS</t>
  </si>
  <si>
    <t>Brûlure au deuxieme degré (deux à trois semaines de guérisons)</t>
  </si>
  <si>
    <t>Coupure pouvant entraîner quelques points de suture</t>
  </si>
  <si>
    <t>Maladie n'impliquant pas une hospitalisation</t>
  </si>
  <si>
    <t>Présence d'un corps étranger dans les yeux</t>
  </si>
  <si>
    <t>Douleurs corporelle persistante (Mal de tête / jambes / épaules / ....)</t>
  </si>
  <si>
    <t>Virus hivernaux</t>
  </si>
  <si>
    <t>Douleur persistante (nuque, dos etc...)</t>
  </si>
  <si>
    <t>Foulure</t>
  </si>
  <si>
    <t>Mal de tête suite à l'exposition au bruit / acouphènes</t>
  </si>
  <si>
    <t xml:space="preserve">BLESSURE BÉNINE
</t>
  </si>
  <si>
    <t>Brûlure au premier degré (pas de cicatrice)</t>
  </si>
  <si>
    <t>Coupure légère sans intervention médicale (agrafeuse, papier, enveloppe etc..)</t>
  </si>
  <si>
    <t>Picotement des yeux, vision floue, yeux rouges, éblouissements</t>
  </si>
  <si>
    <t>Petite secousse / faible spasmes musculaire</t>
  </si>
  <si>
    <t>Légère douleur passagère au niveau du membre pincé</t>
  </si>
  <si>
    <t>Virus/maladie n'impliquant pas d'arrêt</t>
  </si>
  <si>
    <t>Courbature légères</t>
  </si>
  <si>
    <t>Blessure légère à l'endroit de la chute (genoux, coude etc..)</t>
  </si>
  <si>
    <t>Irritation légère des yeux</t>
  </si>
  <si>
    <t>FRÉQUENCE D'EXPOSITION</t>
  </si>
  <si>
    <t>DUREE DE LA TACHE</t>
  </si>
  <si>
    <t>TRÈS FRÉQUENT - Plusieurs fois/jour (&gt; 5 fois/jour) OU situation en continue</t>
  </si>
  <si>
    <t>&gt;2h</t>
  </si>
  <si>
    <t>Entre 1h à 2h</t>
  </si>
  <si>
    <t>OCCASIONNEL - Plusieurs fois/semaine
(1 à 3 fois/semaine)</t>
  </si>
  <si>
    <t>RARE - Plusieurs fois/mois
(1 à 3 fois/mois)</t>
  </si>
  <si>
    <t>Entre 5min et 30min</t>
  </si>
  <si>
    <t>TRÈS RARE - Plusieurs fois/an
(1 à 6 fois/ans)</t>
  </si>
  <si>
    <t>HISTORIQUE ACCIDENT</t>
  </si>
  <si>
    <t>Accident lié à cette tache</t>
  </si>
  <si>
    <t>Oui</t>
  </si>
  <si>
    <t>(VOIR COLONNE Y Z etc… pour les autres listes. J'ai fais ça pour éviter les espaces dans les listes déroulantes)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</si>
</sst>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4"/>
      <color rgb="FF000000"/>
      <name val="Nunito Sans"/>
    </font>
    <font>
      <sz val="10"/>
      <name val="Arial"/>
    </font>
    <font>
      <b/>
      <sz val="14"/>
      <color theme="1"/>
      <name val="Nunito Sans"/>
    </font>
    <font>
      <b/>
      <sz val="11"/>
      <color rgb="FF000000"/>
      <name val="Nunito Sans"/>
    </font>
    <font>
      <b/>
      <sz val="11"/>
      <color rgb="FF000000"/>
      <name val="Arial"/>
    </font>
    <font>
      <b/>
      <sz val="11"/>
      <color theme="1"/>
      <name val="Nunito Sans"/>
    </font>
    <font>
      <b/>
      <sz val="10"/>
      <color theme="1"/>
      <name val="Nunito Sans"/>
    </font>
    <font>
      <b/>
      <sz val="10"/>
      <color rgb="FF000000"/>
      <name val="Nunito Sans"/>
    </font>
    <font>
      <b/>
      <sz val="10"/>
      <color rgb="FF000000"/>
      <name val="Arial"/>
    </font>
    <font>
      <b/>
      <sz val="24"/>
      <color theme="1"/>
      <name val="Arial"/>
    </font>
    <font>
      <sz val="10"/>
      <color theme="1"/>
      <name val="Arial"/>
    </font>
    <font>
      <b/>
      <sz val="14"/>
      <color rgb="FFFFFFFF"/>
      <name val="Arial"/>
    </font>
    <font>
      <sz val="11"/>
      <color rgb="FF002060"/>
      <name val="Arial"/>
    </font>
    <font>
      <b/>
      <sz val="11"/>
      <color rgb="FFFFFFFF"/>
      <name val="Nunito Sans"/>
    </font>
    <font>
      <b/>
      <sz val="11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2E9"/>
        <bgColor rgb="FFD9D2E9"/>
      </patternFill>
    </fill>
    <fill>
      <patternFill patternType="solid">
        <fgColor rgb="FFE06666"/>
        <bgColor rgb="FFE06666"/>
      </patternFill>
    </fill>
    <fill>
      <patternFill patternType="solid">
        <fgColor rgb="FF6FA8DC"/>
        <bgColor rgb="FF6FA8DC"/>
      </patternFill>
    </fill>
    <fill>
      <patternFill patternType="solid">
        <fgColor rgb="FFFFF2CC"/>
        <bgColor rgb="FFFFF2CC"/>
      </patternFill>
    </fill>
    <fill>
      <patternFill patternType="solid">
        <fgColor rgb="FFBFBFBF"/>
        <bgColor rgb="FFBFBFBF"/>
      </patternFill>
    </fill>
    <fill>
      <patternFill patternType="solid">
        <fgColor rgb="FF3C509C"/>
        <bgColor rgb="FF3C509C"/>
      </patternFill>
    </fill>
    <fill>
      <patternFill patternType="solid">
        <fgColor rgb="FFEFEFEF"/>
        <bgColor rgb="FFEFEFEF"/>
      </patternFill>
    </fill>
    <fill>
      <patternFill patternType="solid">
        <fgColor rgb="FFF6B26B"/>
        <bgColor rgb="FFF6B26B"/>
      </patternFill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B6D7A8"/>
        <bgColor rgb="FFB6D7A8"/>
      </patternFill>
    </fill>
    <fill>
      <patternFill patternType="solid">
        <fgColor rgb="FF93C47D"/>
        <bgColor rgb="FF93C47D"/>
      </patternFill>
    </fill>
    <fill>
      <patternFill patternType="solid">
        <fgColor rgb="FF1C4587"/>
        <bgColor rgb="FF1C4587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textRotation="90" wrapText="1"/>
    </xf>
    <xf numFmtId="1" fontId="6" fillId="4" borderId="2" xfId="0" applyNumberFormat="1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0" fontId="2" fillId="0" borderId="0" xfId="0" applyFont="1"/>
    <xf numFmtId="0" fontId="11" fillId="0" borderId="0" xfId="0" applyFont="1" applyAlignment="1">
      <alignment vertical="center"/>
    </xf>
    <xf numFmtId="0" fontId="0" fillId="0" borderId="0" xfId="0"/>
    <xf numFmtId="0" fontId="2" fillId="0" borderId="8" xfId="0" applyFont="1" applyBorder="1"/>
    <xf numFmtId="0" fontId="11" fillId="0" borderId="5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2" fillId="8" borderId="9" xfId="0" applyFont="1" applyFill="1" applyBorder="1" applyAlignment="1">
      <alignment horizontal="center" wrapText="1"/>
    </xf>
    <xf numFmtId="0" fontId="12" fillId="8" borderId="10" xfId="0" applyFont="1" applyFill="1" applyBorder="1" applyAlignment="1">
      <alignment horizontal="center" wrapText="1"/>
    </xf>
    <xf numFmtId="0" fontId="12" fillId="8" borderId="11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2" fillId="8" borderId="12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top" wrapText="1"/>
    </xf>
    <xf numFmtId="0" fontId="12" fillId="8" borderId="14" xfId="0" applyFont="1" applyFill="1" applyBorder="1" applyAlignment="1">
      <alignment horizontal="center" vertical="top" wrapText="1"/>
    </xf>
    <xf numFmtId="0" fontId="5" fillId="4" borderId="15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0" fillId="0" borderId="5" xfId="0" applyBorder="1"/>
    <xf numFmtId="0" fontId="2" fillId="0" borderId="6" xfId="0" applyFont="1" applyBorder="1"/>
    <xf numFmtId="0" fontId="2" fillId="0" borderId="16" xfId="0" applyFont="1" applyBorder="1"/>
    <xf numFmtId="0" fontId="13" fillId="11" borderId="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3" fillId="11" borderId="6" xfId="0" applyFont="1" applyFill="1" applyBorder="1" applyAlignment="1">
      <alignment vertical="center" wrapText="1"/>
    </xf>
    <xf numFmtId="0" fontId="13" fillId="11" borderId="6" xfId="0" applyFont="1" applyFill="1" applyBorder="1" applyAlignment="1">
      <alignment horizontal="center" vertical="center" wrapText="1"/>
    </xf>
    <xf numFmtId="0" fontId="11" fillId="0" borderId="6" xfId="0" applyFont="1" applyBorder="1"/>
    <xf numFmtId="0" fontId="0" fillId="0" borderId="6" xfId="0" applyBorder="1"/>
    <xf numFmtId="0" fontId="2" fillId="0" borderId="15" xfId="0" applyFont="1" applyBorder="1"/>
    <xf numFmtId="0" fontId="2" fillId="0" borderId="12" xfId="0" applyFont="1" applyBorder="1"/>
    <xf numFmtId="0" fontId="5" fillId="12" borderId="5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13" fillId="11" borderId="16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0" fontId="11" fillId="0" borderId="16" xfId="0" applyFont="1" applyBorder="1"/>
    <xf numFmtId="0" fontId="13" fillId="11" borderId="6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3" fillId="11" borderId="12" xfId="0" applyFont="1" applyFill="1" applyBorder="1" applyAlignment="1">
      <alignment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/>
    </xf>
    <xf numFmtId="0" fontId="11" fillId="0" borderId="12" xfId="0" applyFont="1" applyBorder="1"/>
    <xf numFmtId="0" fontId="13" fillId="11" borderId="15" xfId="0" applyFont="1" applyFill="1" applyBorder="1" applyAlignment="1">
      <alignment vertical="center"/>
    </xf>
    <xf numFmtId="0" fontId="5" fillId="14" borderId="5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 wrapText="1"/>
    </xf>
    <xf numFmtId="0" fontId="13" fillId="11" borderId="12" xfId="0" applyFont="1" applyFill="1" applyBorder="1" applyAlignment="1">
      <alignment horizontal="center" vertical="center" wrapText="1"/>
    </xf>
    <xf numFmtId="0" fontId="11" fillId="0" borderId="15" xfId="0" applyFont="1" applyBorder="1"/>
    <xf numFmtId="0" fontId="14" fillId="15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15" fillId="16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9D1A6-7948-4D23-A8BF-634B058C93BB}">
  <dimension ref="A1:AG7"/>
  <sheetViews>
    <sheetView tabSelected="1" zoomScale="70" zoomScaleNormal="70" workbookViewId="0">
      <selection activeCell="J15" sqref="J15"/>
    </sheetView>
  </sheetViews>
  <sheetFormatPr baseColWidth="10" defaultRowHeight="14.4"/>
  <cols>
    <col min="1" max="1" width="24.109375" customWidth="1"/>
    <col min="2" max="2" width="23.77734375" customWidth="1"/>
    <col min="3" max="3" width="28.5546875" customWidth="1"/>
    <col min="4" max="4" width="28.6640625" customWidth="1"/>
    <col min="5" max="5" width="29.6640625" customWidth="1"/>
    <col min="6" max="6" width="27" customWidth="1"/>
    <col min="7" max="7" width="27.77734375" customWidth="1"/>
    <col min="8" max="8" width="11.5546875" customWidth="1"/>
    <col min="10" max="10" width="24.88671875" customWidth="1"/>
    <col min="11" max="11" width="23.6640625" customWidth="1"/>
    <col min="27" max="27" width="18.5546875" customWidth="1"/>
  </cols>
  <sheetData>
    <row r="1" spans="1:33" ht="56.4" customHeight="1">
      <c r="A1" s="1" t="s">
        <v>0</v>
      </c>
      <c r="B1" s="2"/>
      <c r="C1" s="3" t="s">
        <v>1</v>
      </c>
      <c r="D1" s="4"/>
      <c r="E1" s="2"/>
      <c r="F1" s="5" t="s">
        <v>2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33" ht="55.2">
      <c r="A2" s="6" t="s">
        <v>3</v>
      </c>
      <c r="B2" s="6" t="s">
        <v>4</v>
      </c>
      <c r="C2" s="7" t="s">
        <v>5</v>
      </c>
      <c r="D2" s="8" t="s">
        <v>6</v>
      </c>
      <c r="E2" s="7" t="s">
        <v>7</v>
      </c>
      <c r="F2" s="9" t="s">
        <v>8</v>
      </c>
      <c r="G2" s="9" t="s">
        <v>9</v>
      </c>
      <c r="H2" s="9" t="s">
        <v>10</v>
      </c>
      <c r="I2" s="9" t="s">
        <v>11</v>
      </c>
      <c r="J2" s="10" t="s">
        <v>12</v>
      </c>
      <c r="K2" s="10" t="s">
        <v>13</v>
      </c>
      <c r="L2" s="10" t="s">
        <v>14</v>
      </c>
      <c r="M2" s="10" t="s">
        <v>15</v>
      </c>
      <c r="N2" s="10" t="s">
        <v>16</v>
      </c>
      <c r="O2" s="11" t="s">
        <v>17</v>
      </c>
      <c r="P2" s="12" t="s">
        <v>18</v>
      </c>
      <c r="Q2" s="13" t="s">
        <v>19</v>
      </c>
    </row>
    <row r="3" spans="1:33" ht="26.4">
      <c r="A3" s="14" t="s">
        <v>20</v>
      </c>
      <c r="B3" s="14"/>
      <c r="C3" s="15"/>
      <c r="D3" s="15"/>
      <c r="E3" s="15"/>
      <c r="F3" s="14"/>
      <c r="G3" s="14"/>
      <c r="H3" s="14"/>
      <c r="I3" s="14"/>
      <c r="J3" s="14"/>
      <c r="K3" s="14"/>
      <c r="L3" s="16"/>
      <c r="M3" s="16"/>
      <c r="N3" s="16"/>
      <c r="O3" s="14"/>
      <c r="P3" s="17"/>
      <c r="Q3" s="18"/>
    </row>
    <row r="4" spans="1:33">
      <c r="A4" s="19" t="s">
        <v>21</v>
      </c>
      <c r="B4" s="19" t="s">
        <v>22</v>
      </c>
      <c r="C4" s="20" t="s">
        <v>23</v>
      </c>
      <c r="D4" s="4"/>
      <c r="E4" s="2"/>
      <c r="F4" s="19"/>
      <c r="G4" s="19"/>
      <c r="H4" s="19"/>
      <c r="I4" s="19"/>
      <c r="J4" s="19"/>
      <c r="K4" s="19"/>
      <c r="L4" s="21"/>
      <c r="M4" s="21"/>
      <c r="N4" s="21"/>
      <c r="O4" s="19"/>
      <c r="P4" s="19"/>
      <c r="Q4" s="19"/>
    </row>
    <row r="5" spans="1:33" ht="39.6">
      <c r="A5" s="22" t="s">
        <v>21</v>
      </c>
      <c r="B5" s="22" t="s">
        <v>23</v>
      </c>
      <c r="C5" s="23" t="s">
        <v>24</v>
      </c>
      <c r="D5" s="23" t="s">
        <v>25</v>
      </c>
      <c r="E5" s="23" t="s">
        <v>26</v>
      </c>
      <c r="F5" s="24" t="s">
        <v>27</v>
      </c>
      <c r="G5" s="24" t="s">
        <v>28</v>
      </c>
      <c r="H5" s="25" t="s">
        <v>29</v>
      </c>
      <c r="I5" s="24" t="str">
        <f t="shared" ref="I5:I7" si="0">MID(H5,3,2)</f>
        <v>1</v>
      </c>
      <c r="J5" s="24" t="s">
        <v>30</v>
      </c>
      <c r="K5" s="24" t="s">
        <v>31</v>
      </c>
      <c r="L5" s="24">
        <v>8</v>
      </c>
      <c r="M5" s="24" t="s">
        <v>32</v>
      </c>
      <c r="N5" s="24">
        <v>1</v>
      </c>
      <c r="O5" s="24">
        <f t="shared" ref="O5:O7" si="1">I5*L5*N5</f>
        <v>8</v>
      </c>
      <c r="P5" s="24" t="s">
        <v>33</v>
      </c>
      <c r="Q5" s="24">
        <f t="shared" ref="Q5:Q7" si="2">IF(P5="Oui",O5*1.5,IF(P5="Non",O5*1))</f>
        <v>8</v>
      </c>
      <c r="AA5" t="str" cm="1">
        <f t="array" ref="AA5:AB5">TRANSPOSE(IF(AND(G5="Dommages_corporels",H5="G_10"),_D,IF(AND(G5="Dommages_corporels",H5="G_8"),_D1,IF(AND(G5="Dommages_corporels",H5="G_5"),_D2,IF(AND(G5="Dommages_corporels",H5="G_3"),_D3,IF(AND(G5="Dommages_corporels",H5="G_1"),_D4,IF(AND(G5="Organisme",H5="G_10"),_O,IF(AND(G5="Organisme",H5="G_8"),_O1,IF(AND(G5="Organisme",H5="G_5"),_O2,IF(AND(G5="Organisme",H5="G_3"),_O3,IF(AND(G5="Organisme",H5="G_1"),_O4,IF(AND(G5="Fatigue",H5="G_10"),_F,IF(AND(G5="Fatigue",H5="G_8"),_F1,IF(AND(G5="Fatigue",H5="G_5"),_F2,IF(AND(G5="Fatigue",H5="G_3"),_F3,IF(AND(G5="Fatigue",H5="G_1"),_F4,0))))))))))))))))</f>
        <v>Maux de ventre et autre symptomes passagés</v>
      </c>
      <c r="AB5" t="str">
        <v>Virus/maladie n'impliquant pas d'arrêt</v>
      </c>
    </row>
    <row r="6" spans="1:33" ht="26.4">
      <c r="A6" s="22" t="s">
        <v>21</v>
      </c>
      <c r="B6" s="22" t="s">
        <v>23</v>
      </c>
      <c r="C6" s="23" t="s">
        <v>24</v>
      </c>
      <c r="D6" s="23" t="s">
        <v>25</v>
      </c>
      <c r="E6" s="23" t="s">
        <v>34</v>
      </c>
      <c r="F6" s="24" t="s">
        <v>35</v>
      </c>
      <c r="G6" s="26" t="s">
        <v>36</v>
      </c>
      <c r="H6" s="29" t="s">
        <v>37</v>
      </c>
      <c r="I6" s="24" t="str">
        <f t="shared" si="0"/>
        <v>3</v>
      </c>
      <c r="J6" s="24" t="s">
        <v>38</v>
      </c>
      <c r="K6" s="24" t="s">
        <v>31</v>
      </c>
      <c r="L6" s="24">
        <v>8</v>
      </c>
      <c r="M6" s="24" t="s">
        <v>32</v>
      </c>
      <c r="N6" s="24">
        <v>1</v>
      </c>
      <c r="O6" s="24">
        <f t="shared" si="1"/>
        <v>24</v>
      </c>
      <c r="P6" s="24" t="s">
        <v>33</v>
      </c>
      <c r="Q6" s="24">
        <f t="shared" si="2"/>
        <v>24</v>
      </c>
      <c r="AA6" t="str" cm="1">
        <f t="array" ref="AA6:AC6">TRANSPOSE(IF(AND(G6="Dommages_corporels",H6="G_10"),_D,IF(AND(G6="Dommages_corporels",H6="G_8"),_D1,IF(AND(G6="Dommages_corporels",H6="G_5"),_D2,IF(AND(G6="Dommages_corporels",H6="G_3"),_D3,IF(AND(G6="Dommages_corporels",H6="G_1"),_D4,IF(AND(G6="Organisme",H6="G_10"),_O,IF(AND(G6="Organisme",H6="G_8"),_O1,IF(AND(G6="Organisme",H6="G_5"),_O2,IF(AND(G6="Organisme",H6="G_3"),_O3,IF(AND(G6="Organisme",H6="G_1"),_O4,IF(AND(G6="Fatigue",H6="G_10"),_F,IF(AND(G6="Fatigue",H6="G_8"),_F1,IF(AND(G6="Fatigue",H6="G_5"),_F2,IF(AND(G6="Fatigue",H6="G_3"),_F3,IF(AND(G6="Fatigue",H6="G_1"),_F4,0))))))))))))))))</f>
        <v>Maux de tête chronique</v>
      </c>
      <c r="AB6" t="str">
        <v>Douleur persistante (nuque, dos etc...)</v>
      </c>
      <c r="AC6" t="str">
        <v>Mal de tête suite à l'exposition au bruit / acouphènes</v>
      </c>
    </row>
    <row r="7" spans="1:33" ht="39.6">
      <c r="A7" s="22" t="s">
        <v>21</v>
      </c>
      <c r="B7" s="22" t="s">
        <v>23</v>
      </c>
      <c r="C7" s="23" t="s">
        <v>24</v>
      </c>
      <c r="D7" s="23" t="s">
        <v>39</v>
      </c>
      <c r="E7" s="23" t="s">
        <v>40</v>
      </c>
      <c r="F7" s="24" t="s">
        <v>41</v>
      </c>
      <c r="G7" s="27" t="s">
        <v>42</v>
      </c>
      <c r="H7" s="30" t="s">
        <v>29</v>
      </c>
      <c r="I7" s="28" t="str">
        <f t="shared" si="0"/>
        <v>1</v>
      </c>
      <c r="J7" s="24" t="s">
        <v>43</v>
      </c>
      <c r="K7" s="24" t="s">
        <v>31</v>
      </c>
      <c r="L7" s="24">
        <v>8</v>
      </c>
      <c r="M7" s="24" t="s">
        <v>44</v>
      </c>
      <c r="N7" s="24">
        <v>5</v>
      </c>
      <c r="O7" s="24">
        <f t="shared" si="1"/>
        <v>40</v>
      </c>
      <c r="P7" s="24" t="s">
        <v>33</v>
      </c>
      <c r="Q7" s="24">
        <f t="shared" si="2"/>
        <v>40</v>
      </c>
      <c r="AA7" t="str" cm="1">
        <f t="array" ref="AA7:AG7">TRANSPOSE(IF(AND(G7="Dommages_corporels",H7="G_10"),_D,IF(AND(G7="Dommages_corporels",H7="G_8"),_D1,IF(AND(G7="Dommages_corporels",H7="G_5"),_D2,IF(AND(G7="Dommages_corporels",H7="G_3"),_D3,IF(AND(G7="Dommages_corporels",H7="G_1"),_D4,IF(AND(G7="Organisme",H7="G_10"),_O,IF(AND(G7="Organisme",H7="G_8"),_O1,IF(AND(G7="Organisme",H7="G_5"),_O2,IF(AND(G7="Organisme",H7="G_3"),_O3,IF(AND(G7="Organisme",H7="G_1"),_O4,IF(AND(G7="Fatigue",H7="G_10"),_F,IF(AND(G7="Fatigue",H7="G_8"),_F1,IF(AND(G7="Fatigue",H7="G_5"),_F2,IF(AND(G7="Fatigue",H7="G_3"),_F3,IF(AND(G7="Fatigue",H7="G_1"),_F4,0))))))))))))))))</f>
        <v>Brûlure au premier degré (pas de cicatrice)</v>
      </c>
      <c r="AB7" t="str">
        <v>Coupure légère sans intervention médicale (agrafeuse, papier, enveloppe etc..)</v>
      </c>
      <c r="AC7" t="str">
        <v>Petite secousse / faible spasmes musculaire</v>
      </c>
      <c r="AD7" t="str">
        <v>Légère douleur passagère au niveau du membre pincé</v>
      </c>
      <c r="AE7" t="str">
        <v>Ecchymose / Hématôme / bosse sans gravité</v>
      </c>
      <c r="AF7" t="str">
        <v>Blessure légère à l'endroit de la chute (genoux, coude etc..)</v>
      </c>
      <c r="AG7" t="str">
        <v>Irritation légère des yeux</v>
      </c>
    </row>
  </sheetData>
  <mergeCells count="4">
    <mergeCell ref="A1:B1"/>
    <mergeCell ref="C1:E1"/>
    <mergeCell ref="F1:Q1"/>
    <mergeCell ref="C4:E4"/>
  </mergeCells>
  <conditionalFormatting sqref="O3:Q4">
    <cfRule type="colorScale" priority="1">
      <colorScale>
        <cfvo type="min"/>
        <cfvo type="max"/>
        <color rgb="FFF4CCCC"/>
        <color rgb="FFE06666"/>
      </colorScale>
    </cfRule>
  </conditionalFormatting>
  <conditionalFormatting sqref="A1:B1">
    <cfRule type="notContainsBlanks" dxfId="0" priority="2">
      <formula>LEN(TRIM(A1))&gt;0</formula>
    </cfRule>
  </conditionalFormatting>
  <dataValidations count="8">
    <dataValidation type="list" allowBlank="1" showInputMessage="1" showErrorMessage="1" sqref="H5:H7" xr:uid="{8F1672BB-C5AE-42A8-B47F-FAB5EF7A608D}">
      <formula1>Gravité</formula1>
    </dataValidation>
    <dataValidation type="list" allowBlank="1" showInputMessage="1" showErrorMessage="1" sqref="J7" xr:uid="{DFBD6EC5-1D16-428D-ABC2-5938C6DF64B0}">
      <formula1>_L7</formula1>
    </dataValidation>
    <dataValidation type="list" allowBlank="1" showInputMessage="1" showErrorMessage="1" sqref="J5" xr:uid="{C2DEE7BD-0C3E-4319-830B-013067EB2FD5}">
      <formula1>_L5</formula1>
    </dataValidation>
    <dataValidation type="list" allowBlank="1" showInputMessage="1" showErrorMessage="1" sqref="J6" xr:uid="{8E849040-4EC1-46DB-9437-896DF52CAFA2}">
      <formula1>_L6</formula1>
    </dataValidation>
    <dataValidation type="list" allowBlank="1" showInputMessage="1" showErrorMessage="1" sqref="K5 K7" xr:uid="{C214404F-E20F-47B3-8520-AD0A40459FB6}">
      <formula1>FREQUENCE_col1</formula1>
    </dataValidation>
    <dataValidation type="list" allowBlank="1" showInputMessage="1" showErrorMessage="1" sqref="K6" xr:uid="{211E350F-82E7-4151-BCE1-A9E631F354EE}">
      <formula1>"FREQUENCE_col1"</formula1>
    </dataValidation>
    <dataValidation type="list" allowBlank="1" showInputMessage="1" showErrorMessage="1" sqref="L5 L6 L7" xr:uid="{26772E96-4E3A-4360-80E6-150CC44C3143}">
      <formula1>Fréquence</formula1>
    </dataValidation>
    <dataValidation type="list" allowBlank="1" showInputMessage="1" showErrorMessage="1" sqref="G5 G6 G7" xr:uid="{6D75476A-C43E-4A82-A1EB-D1BD45204C8E}">
      <formula1>Conséquences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A5B0E-635E-461E-A26C-3F1D4A253854}">
  <dimension ref="A1:AC1000"/>
  <sheetViews>
    <sheetView topLeftCell="I2" zoomScale="80" zoomScaleNormal="80" workbookViewId="0">
      <selection activeCell="B34" sqref="B34:B38"/>
    </sheetView>
  </sheetViews>
  <sheetFormatPr baseColWidth="10" defaultColWidth="14.44140625" defaultRowHeight="14.4"/>
  <cols>
    <col min="1" max="1" width="31.6640625" customWidth="1"/>
    <col min="2" max="3" width="30.109375" customWidth="1"/>
    <col min="4" max="4" width="28" customWidth="1"/>
    <col min="5" max="5" width="65.6640625" customWidth="1"/>
    <col min="6" max="6" width="34.77734375" customWidth="1"/>
    <col min="27" max="27" width="75.88671875" customWidth="1"/>
  </cols>
  <sheetData>
    <row r="1" spans="1:29" ht="31.2" customHeight="1">
      <c r="A1" s="31" t="s">
        <v>45</v>
      </c>
      <c r="B1" s="32"/>
      <c r="C1" s="32"/>
      <c r="D1" s="32"/>
      <c r="E1" s="32"/>
      <c r="AA1" t="s">
        <v>28</v>
      </c>
      <c r="AC1" t="s">
        <v>36</v>
      </c>
    </row>
    <row r="2" spans="1:29" ht="12.75" customHeight="1">
      <c r="A2" s="33"/>
      <c r="B2" s="34"/>
      <c r="C2" s="34"/>
      <c r="D2" s="35"/>
      <c r="E2" s="36"/>
      <c r="Y2" t="str">
        <f t="shared" ref="Y2:Y3" si="0">A5</f>
        <v>G_10</v>
      </c>
      <c r="Z2" s="37" t="s">
        <v>46</v>
      </c>
      <c r="AA2" t="str">
        <f>D5</f>
        <v xml:space="preserve">DECES </v>
      </c>
      <c r="AB2" s="37" t="s">
        <v>46</v>
      </c>
      <c r="AC2" t="str">
        <f>E5</f>
        <v>N.a</v>
      </c>
    </row>
    <row r="3" spans="1:29" ht="28.8" customHeight="1">
      <c r="A3" s="38" t="s">
        <v>47</v>
      </c>
      <c r="B3" s="39" t="s">
        <v>48</v>
      </c>
      <c r="C3" s="39" t="s">
        <v>42</v>
      </c>
      <c r="D3" s="39" t="s">
        <v>28</v>
      </c>
      <c r="E3" s="40" t="s">
        <v>36</v>
      </c>
      <c r="Y3" t="str">
        <f t="shared" si="0"/>
        <v>G_8</v>
      </c>
      <c r="Z3" s="41" t="s">
        <v>49</v>
      </c>
      <c r="AA3" t="str">
        <f>D7</f>
        <v>Perte totale de la vue (cataracte)</v>
      </c>
      <c r="AB3" s="41" t="s">
        <v>49</v>
      </c>
      <c r="AC3" t="str">
        <f>E7</f>
        <v>Surdité total / trouble cardio-vasculaire / stress</v>
      </c>
    </row>
    <row r="4" spans="1:29" ht="36.6" customHeight="1">
      <c r="A4" s="42"/>
      <c r="B4" s="43"/>
      <c r="C4" s="43"/>
      <c r="D4" s="44" t="s">
        <v>50</v>
      </c>
      <c r="E4" s="45" t="s">
        <v>51</v>
      </c>
      <c r="Y4" t="str">
        <f>A12</f>
        <v>G_5</v>
      </c>
      <c r="Z4" s="34"/>
      <c r="AA4" t="str">
        <f t="shared" ref="AA4:AA6" si="1">D9</f>
        <v>Cancer dû aux rayonnements UV</v>
      </c>
      <c r="AB4" s="34"/>
      <c r="AC4" t="str">
        <f>E10</f>
        <v>RPS, dépression</v>
      </c>
    </row>
    <row r="5" spans="1:29" ht="54.6" customHeight="1">
      <c r="A5" s="46" t="s">
        <v>46</v>
      </c>
      <c r="B5" s="47" t="s">
        <v>52</v>
      </c>
      <c r="C5" s="48" t="s">
        <v>53</v>
      </c>
      <c r="D5" s="47" t="s">
        <v>53</v>
      </c>
      <c r="E5" s="49" t="s">
        <v>54</v>
      </c>
      <c r="F5" s="93" t="s">
        <v>113</v>
      </c>
      <c r="L5" s="50"/>
      <c r="Y5" t="str">
        <f>A18</f>
        <v>G_3</v>
      </c>
      <c r="Z5" s="34"/>
      <c r="AA5" t="str">
        <f t="shared" si="1"/>
        <v>Cancer dû aux rayonnements électromagnétique</v>
      </c>
      <c r="AB5" s="41" t="s">
        <v>55</v>
      </c>
      <c r="AC5" t="str">
        <f>E14</f>
        <v>Surdité partielle</v>
      </c>
    </row>
    <row r="6" spans="1:29" ht="12.75" customHeight="1">
      <c r="A6" s="51" t="s">
        <v>49</v>
      </c>
      <c r="B6" s="52" t="s">
        <v>56</v>
      </c>
      <c r="C6" s="53" t="s">
        <v>57</v>
      </c>
      <c r="D6" s="54"/>
      <c r="E6" s="55"/>
      <c r="Y6" t="str">
        <f>A24</f>
        <v>G_1</v>
      </c>
      <c r="Z6" s="34"/>
      <c r="AA6" t="str">
        <f t="shared" si="1"/>
        <v>Effets irréversibles sur l'organisme</v>
      </c>
      <c r="AB6" s="34"/>
      <c r="AC6" t="str">
        <f>E16</f>
        <v>Harcèlement</v>
      </c>
    </row>
    <row r="7" spans="1:29" ht="12.75" customHeight="1">
      <c r="A7" s="56"/>
      <c r="B7" s="57"/>
      <c r="C7" s="58" t="s">
        <v>58</v>
      </c>
      <c r="D7" s="59" t="s">
        <v>59</v>
      </c>
      <c r="E7" s="60" t="s">
        <v>60</v>
      </c>
      <c r="Z7" s="41" t="s">
        <v>55</v>
      </c>
      <c r="AA7" t="str">
        <f>D13</f>
        <v>Hospitalisation</v>
      </c>
      <c r="AB7" s="41" t="s">
        <v>37</v>
      </c>
      <c r="AC7" t="str">
        <f>E19</f>
        <v>Maux de tête chronique</v>
      </c>
    </row>
    <row r="8" spans="1:29" ht="12.75" customHeight="1">
      <c r="A8" s="56"/>
      <c r="B8" s="57"/>
      <c r="C8" s="61" t="s">
        <v>61</v>
      </c>
      <c r="D8" s="59"/>
      <c r="E8" s="62"/>
      <c r="Z8" s="34"/>
      <c r="AA8" t="str">
        <f>D15</f>
        <v>Conjonctivite / inflammation de la membrane muqueuse "coup d'arc" dû à la soudure</v>
      </c>
      <c r="AB8" s="34"/>
      <c r="AC8" t="str">
        <f>E21</f>
        <v>Douleur persistante (nuque, dos etc...)</v>
      </c>
    </row>
    <row r="9" spans="1:29" ht="12.75" customHeight="1">
      <c r="A9" s="56"/>
      <c r="B9" s="57"/>
      <c r="C9" s="61" t="s">
        <v>62</v>
      </c>
      <c r="D9" s="59" t="s">
        <v>63</v>
      </c>
      <c r="E9" s="63"/>
      <c r="Z9" s="34"/>
      <c r="AA9" t="str">
        <f>D17</f>
        <v>Forme grave, covid-19</v>
      </c>
      <c r="AB9" s="34"/>
      <c r="AC9" t="str">
        <f>E23</f>
        <v>Mal de tête suite à l'exposition au bruit / acouphènes</v>
      </c>
    </row>
    <row r="10" spans="1:29" ht="12.75" customHeight="1">
      <c r="A10" s="56"/>
      <c r="B10" s="57"/>
      <c r="C10" s="48" t="s">
        <v>64</v>
      </c>
      <c r="D10" s="59" t="s">
        <v>65</v>
      </c>
      <c r="E10" s="60" t="s">
        <v>66</v>
      </c>
      <c r="Z10" s="41" t="s">
        <v>37</v>
      </c>
      <c r="AA10" t="str">
        <f>D19</f>
        <v>Maladie n'impliquant pas une hospitalisation</v>
      </c>
      <c r="AB10" s="41" t="s">
        <v>29</v>
      </c>
      <c r="AC10" t="str">
        <f>E25</f>
        <v>Picotement des yeux, vision floue, yeux rouges, éblouissements</v>
      </c>
    </row>
    <row r="11" spans="1:29" ht="12.75" customHeight="1">
      <c r="A11" s="64"/>
      <c r="B11" s="65"/>
      <c r="C11" s="48" t="s">
        <v>67</v>
      </c>
      <c r="D11" s="59" t="s">
        <v>68</v>
      </c>
      <c r="E11" s="62"/>
      <c r="Z11" s="34"/>
      <c r="AA11" t="str">
        <f>D21</f>
        <v>Virus hivernaux</v>
      </c>
      <c r="AB11" s="34"/>
      <c r="AC11" t="str">
        <f>E28</f>
        <v>Courbature légères</v>
      </c>
    </row>
    <row r="12" spans="1:29" ht="12.75" customHeight="1">
      <c r="A12" s="66" t="s">
        <v>55</v>
      </c>
      <c r="B12" s="52" t="s">
        <v>69</v>
      </c>
      <c r="C12" s="67" t="s">
        <v>70</v>
      </c>
      <c r="D12" s="68"/>
      <c r="E12" s="55"/>
      <c r="Z12" s="41" t="s">
        <v>29</v>
      </c>
      <c r="AA12" t="str">
        <f>D25</f>
        <v>Maux de ventre et autre symptomes passagés</v>
      </c>
    </row>
    <row r="13" spans="1:29" ht="12.75" customHeight="1">
      <c r="A13" s="56"/>
      <c r="B13" s="57"/>
      <c r="C13" s="69" t="s">
        <v>71</v>
      </c>
      <c r="D13" s="70" t="s">
        <v>72</v>
      </c>
      <c r="E13" s="62"/>
      <c r="Z13" s="34"/>
      <c r="AA13" t="str">
        <f>D28</f>
        <v>Virus/maladie n'impliquant pas d'arrêt</v>
      </c>
    </row>
    <row r="14" spans="1:29" ht="12.75" customHeight="1">
      <c r="A14" s="56"/>
      <c r="B14" s="57"/>
      <c r="C14" s="69" t="s">
        <v>73</v>
      </c>
      <c r="D14" s="71"/>
      <c r="E14" s="72" t="s">
        <v>74</v>
      </c>
    </row>
    <row r="15" spans="1:29" ht="12.75" customHeight="1">
      <c r="A15" s="56"/>
      <c r="B15" s="57"/>
      <c r="C15" s="69" t="s">
        <v>75</v>
      </c>
      <c r="D15" s="70" t="s">
        <v>76</v>
      </c>
      <c r="E15" s="63"/>
    </row>
    <row r="16" spans="1:29" ht="12.75" customHeight="1">
      <c r="A16" s="56"/>
      <c r="B16" s="57"/>
      <c r="C16" s="69" t="s">
        <v>77</v>
      </c>
      <c r="D16" s="71"/>
      <c r="E16" s="72" t="s">
        <v>78</v>
      </c>
    </row>
    <row r="17" spans="1:5" ht="12.75" customHeight="1">
      <c r="A17" s="64"/>
      <c r="B17" s="65"/>
      <c r="C17" s="73" t="s">
        <v>79</v>
      </c>
      <c r="D17" s="74" t="s">
        <v>80</v>
      </c>
      <c r="E17" s="62"/>
    </row>
    <row r="18" spans="1:5" ht="12.75" customHeight="1">
      <c r="A18" s="75" t="s">
        <v>37</v>
      </c>
      <c r="B18" s="52" t="s">
        <v>81</v>
      </c>
      <c r="C18" s="67" t="s">
        <v>82</v>
      </c>
      <c r="D18" s="68"/>
      <c r="E18" s="55"/>
    </row>
    <row r="19" spans="1:5" ht="12.75" customHeight="1">
      <c r="A19" s="56"/>
      <c r="B19" s="57"/>
      <c r="C19" s="69" t="s">
        <v>83</v>
      </c>
      <c r="D19" s="70" t="s">
        <v>84</v>
      </c>
      <c r="E19" s="60" t="s">
        <v>38</v>
      </c>
    </row>
    <row r="20" spans="1:5" ht="12.75" customHeight="1">
      <c r="A20" s="56"/>
      <c r="B20" s="57"/>
      <c r="C20" s="69" t="s">
        <v>85</v>
      </c>
      <c r="D20" s="71"/>
      <c r="E20" s="63"/>
    </row>
    <row r="21" spans="1:5" ht="12.75" customHeight="1">
      <c r="A21" s="56"/>
      <c r="B21" s="57"/>
      <c r="C21" s="69" t="s">
        <v>86</v>
      </c>
      <c r="D21" s="76" t="s">
        <v>87</v>
      </c>
      <c r="E21" s="60" t="s">
        <v>88</v>
      </c>
    </row>
    <row r="22" spans="1:5" ht="12.75" customHeight="1">
      <c r="A22" s="56"/>
      <c r="B22" s="57"/>
      <c r="C22" s="69" t="s">
        <v>89</v>
      </c>
      <c r="D22" s="71"/>
      <c r="E22" s="63"/>
    </row>
    <row r="23" spans="1:5" ht="12.75" customHeight="1">
      <c r="A23" s="64"/>
      <c r="B23" s="65"/>
      <c r="C23" s="69"/>
      <c r="D23" s="77"/>
      <c r="E23" s="78" t="s">
        <v>90</v>
      </c>
    </row>
    <row r="24" spans="1:5" ht="12.75" customHeight="1">
      <c r="A24" s="79" t="s">
        <v>29</v>
      </c>
      <c r="B24" s="80" t="s">
        <v>91</v>
      </c>
      <c r="C24" s="67" t="s">
        <v>92</v>
      </c>
      <c r="D24" s="55"/>
      <c r="E24" s="55"/>
    </row>
    <row r="25" spans="1:5" ht="12.75" customHeight="1">
      <c r="A25" s="56"/>
      <c r="B25" s="57"/>
      <c r="C25" s="69" t="s">
        <v>93</v>
      </c>
      <c r="D25" s="60" t="s">
        <v>30</v>
      </c>
      <c r="E25" s="60" t="s">
        <v>94</v>
      </c>
    </row>
    <row r="26" spans="1:5" ht="12.75" customHeight="1">
      <c r="A26" s="56"/>
      <c r="B26" s="57"/>
      <c r="C26" s="69" t="s">
        <v>95</v>
      </c>
      <c r="D26" s="62"/>
      <c r="E26" s="62"/>
    </row>
    <row r="27" spans="1:5" ht="12.75" customHeight="1">
      <c r="A27" s="56"/>
      <c r="B27" s="57"/>
      <c r="C27" s="69" t="s">
        <v>96</v>
      </c>
      <c r="D27" s="62"/>
      <c r="E27" s="62"/>
    </row>
    <row r="28" spans="1:5" ht="12.75" customHeight="1">
      <c r="A28" s="56"/>
      <c r="B28" s="57"/>
      <c r="C28" s="69" t="s">
        <v>43</v>
      </c>
      <c r="D28" s="60" t="s">
        <v>97</v>
      </c>
      <c r="E28" s="72" t="s">
        <v>98</v>
      </c>
    </row>
    <row r="29" spans="1:5" ht="12.75" customHeight="1">
      <c r="A29" s="56"/>
      <c r="B29" s="57"/>
      <c r="C29" s="69" t="s">
        <v>99</v>
      </c>
      <c r="D29" s="62"/>
      <c r="E29" s="62"/>
    </row>
    <row r="30" spans="1:5" ht="12.75" customHeight="1">
      <c r="A30" s="64"/>
      <c r="B30" s="65"/>
      <c r="C30" s="81" t="s">
        <v>100</v>
      </c>
      <c r="D30" s="82"/>
      <c r="E30" s="82"/>
    </row>
    <row r="31" spans="1:5" ht="12.75" customHeight="1"/>
    <row r="32" spans="1:5" ht="12.75" customHeight="1"/>
    <row r="33" spans="1:5" ht="12.75" customHeight="1">
      <c r="A33" s="83" t="s">
        <v>101</v>
      </c>
      <c r="B33" s="2"/>
      <c r="D33" s="83" t="s">
        <v>102</v>
      </c>
      <c r="E33" s="2"/>
    </row>
    <row r="34" spans="1:5" ht="12.75" customHeight="1">
      <c r="A34" s="84" t="s">
        <v>103</v>
      </c>
      <c r="B34" s="85">
        <v>10</v>
      </c>
      <c r="D34" s="84" t="s">
        <v>104</v>
      </c>
      <c r="E34" s="85">
        <v>10</v>
      </c>
    </row>
    <row r="35" spans="1:5" ht="12.75" customHeight="1">
      <c r="A35" s="84" t="s">
        <v>31</v>
      </c>
      <c r="B35" s="86">
        <v>8</v>
      </c>
      <c r="D35" s="84" t="s">
        <v>105</v>
      </c>
      <c r="E35" s="86">
        <v>8</v>
      </c>
    </row>
    <row r="36" spans="1:5" ht="12.75" customHeight="1">
      <c r="A36" s="84" t="s">
        <v>106</v>
      </c>
      <c r="B36" s="87">
        <v>5</v>
      </c>
      <c r="D36" s="84" t="s">
        <v>44</v>
      </c>
      <c r="E36" s="87">
        <v>5</v>
      </c>
    </row>
    <row r="37" spans="1:5" ht="12.75" customHeight="1">
      <c r="A37" s="84" t="s">
        <v>107</v>
      </c>
      <c r="B37" s="88">
        <v>3</v>
      </c>
      <c r="D37" s="84" t="s">
        <v>108</v>
      </c>
      <c r="E37" s="88">
        <v>3</v>
      </c>
    </row>
    <row r="38" spans="1:5" ht="12.75" customHeight="1">
      <c r="A38" s="84" t="s">
        <v>109</v>
      </c>
      <c r="B38" s="89">
        <v>1</v>
      </c>
      <c r="D38" s="84" t="s">
        <v>32</v>
      </c>
      <c r="E38" s="89">
        <v>1</v>
      </c>
    </row>
    <row r="39" spans="1:5" ht="12.75" customHeight="1"/>
    <row r="40" spans="1:5" ht="12.75" customHeight="1">
      <c r="B40" s="83" t="s">
        <v>110</v>
      </c>
      <c r="C40" s="4"/>
      <c r="D40" s="2"/>
    </row>
    <row r="41" spans="1:5" ht="12.75" customHeight="1">
      <c r="B41" s="90" t="s">
        <v>111</v>
      </c>
      <c r="C41" s="24" t="s">
        <v>112</v>
      </c>
      <c r="D41" s="91">
        <v>1.5</v>
      </c>
    </row>
    <row r="42" spans="1:5" ht="12.75" customHeight="1">
      <c r="B42" s="64"/>
      <c r="C42" s="24" t="s">
        <v>33</v>
      </c>
      <c r="D42" s="92">
        <v>1</v>
      </c>
    </row>
    <row r="43" spans="1:5" ht="12.75" customHeight="1"/>
    <row r="44" spans="1:5" ht="12.75" customHeight="1"/>
    <row r="45" spans="1:5" ht="12.75" customHeight="1"/>
    <row r="46" spans="1:5" ht="12.75" customHeight="1"/>
    <row r="47" spans="1:5" ht="12.75" customHeight="1"/>
    <row r="48" spans="1:5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2">
    <mergeCell ref="A24:A30"/>
    <mergeCell ref="B24:B30"/>
    <mergeCell ref="A33:B33"/>
    <mergeCell ref="D33:E33"/>
    <mergeCell ref="B40:D40"/>
    <mergeCell ref="B41:B42"/>
    <mergeCell ref="AB10:AB11"/>
    <mergeCell ref="A12:A17"/>
    <mergeCell ref="B12:B17"/>
    <mergeCell ref="Z12:Z13"/>
    <mergeCell ref="A18:A23"/>
    <mergeCell ref="B18:B23"/>
    <mergeCell ref="A1:E1"/>
    <mergeCell ref="A2:D2"/>
    <mergeCell ref="Z3:Z6"/>
    <mergeCell ref="AB3:AB4"/>
    <mergeCell ref="AB5:AB6"/>
    <mergeCell ref="A6:A11"/>
    <mergeCell ref="B6:B11"/>
    <mergeCell ref="Z7:Z9"/>
    <mergeCell ref="AB7:AB9"/>
    <mergeCell ref="Z10:Z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BDD DU 2020</vt:lpstr>
      <vt:lpstr>Nouvelle matrice</vt:lpstr>
      <vt:lpstr>_D</vt:lpstr>
      <vt:lpstr>_D1</vt:lpstr>
      <vt:lpstr>_D2</vt:lpstr>
      <vt:lpstr>_D3</vt:lpstr>
      <vt:lpstr>_D4</vt:lpstr>
      <vt:lpstr>_F</vt:lpstr>
      <vt:lpstr>_F1</vt:lpstr>
      <vt:lpstr>_F2</vt:lpstr>
      <vt:lpstr>_F3</vt:lpstr>
      <vt:lpstr>_F4</vt:lpstr>
      <vt:lpstr>_L5</vt:lpstr>
      <vt:lpstr>_L6</vt:lpstr>
      <vt:lpstr>_L7</vt:lpstr>
      <vt:lpstr>_O</vt:lpstr>
      <vt:lpstr>_O1</vt:lpstr>
      <vt:lpstr>_O2</vt:lpstr>
      <vt:lpstr>_O3</vt:lpstr>
      <vt:lpstr>_O4</vt:lpstr>
      <vt:lpstr>Conséquences</vt:lpstr>
      <vt:lpstr>Fréquence</vt:lpstr>
      <vt:lpstr>FREQUENCE_col1</vt:lpstr>
      <vt:lpstr>Gravité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Rouzic, Matthieu (RC-FR BT TLS BR-NAN EO)</dc:creator>
  <cp:lastModifiedBy>Le Rouzic, Matthieu (RC-FR BT TLS BR-NAN EO)</cp:lastModifiedBy>
  <dcterms:created xsi:type="dcterms:W3CDTF">2020-10-30T07:05:34Z</dcterms:created>
  <dcterms:modified xsi:type="dcterms:W3CDTF">2020-10-30T07:38:18Z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9b6cd5-d141-4a33-8bf1-0ca04484304f_Enabled">
    <vt:lpwstr>true</vt:lpwstr>
  </property>
  <property fmtid="{D5CDD505-2E9C-101B-9397-08002B2CF9AE}" pid="3" name="MSIP_Label_a59b6cd5-d141-4a33-8bf1-0ca04484304f_SetDate">
    <vt:lpwstr>2020-10-30T07:38:18Z</vt:lpwstr>
  </property>
  <property fmtid="{D5CDD505-2E9C-101B-9397-08002B2CF9AE}" pid="4" name="MSIP_Label_a59b6cd5-d141-4a33-8bf1-0ca04484304f_Method">
    <vt:lpwstr>Standard</vt:lpwstr>
  </property>
  <property fmtid="{D5CDD505-2E9C-101B-9397-08002B2CF9AE}" pid="5" name="MSIP_Label_a59b6cd5-d141-4a33-8bf1-0ca04484304f_Name">
    <vt:lpwstr>restricted-default</vt:lpwstr>
  </property>
  <property fmtid="{D5CDD505-2E9C-101B-9397-08002B2CF9AE}" pid="6" name="MSIP_Label_a59b6cd5-d141-4a33-8bf1-0ca04484304f_SiteId">
    <vt:lpwstr>38ae3bcd-9579-4fd4-adda-b42e1495d55a</vt:lpwstr>
  </property>
  <property fmtid="{D5CDD505-2E9C-101B-9397-08002B2CF9AE}" pid="7" name="MSIP_Label_a59b6cd5-d141-4a33-8bf1-0ca04484304f_ActionId">
    <vt:lpwstr>63fdb52b-844a-4033-8aa0-849e7900734d</vt:lpwstr>
  </property>
  <property fmtid="{D5CDD505-2E9C-101B-9397-08002B2CF9AE}" pid="8" name="MSIP_Label_a59b6cd5-d141-4a33-8bf1-0ca04484304f_ContentBits">
    <vt:lpwstr>0</vt:lpwstr>
  </property>
  <property fmtid="{D5CDD505-2E9C-101B-9397-08002B2CF9AE}" pid="9" name="Document_Confidentiality">
    <vt:lpwstr>Restricted</vt:lpwstr>
  </property>
</Properties>
</file>