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elidrissi\Desktop\"/>
    </mc:Choice>
  </mc:AlternateContent>
  <bookViews>
    <workbookView xWindow="0" yWindow="0" windowWidth="28800" windowHeight="12435" activeTab="1"/>
  </bookViews>
  <sheets>
    <sheet name="BDD stagiaires 2018" sheetId="2" r:id="rId1"/>
    <sheet name="Suivis stagiaires 2018" sheetId="1" r:id="rId2"/>
  </sheets>
  <externalReferences>
    <externalReference r:id="rId3"/>
  </externalReferences>
  <definedNames>
    <definedName name="_xlnm._FilterDatabase" localSheetId="0" hidden="1">'BDD stagiaires 2018'!$A$1:$AF$1</definedName>
    <definedName name="_xlnm._FilterDatabase" localSheetId="1" hidden="1">'Suivis stagiaires 2018'!$A$3:$N$3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3" i="2" l="1"/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" i="1"/>
  <c r="B5" i="1" l="1"/>
  <c r="B6" i="1"/>
  <c r="B7" i="1"/>
  <c r="B8" i="1"/>
  <c r="B9" i="1"/>
  <c r="B10" i="1"/>
  <c r="B11" i="1"/>
  <c r="B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" i="1"/>
  <c r="AD17" i="2" l="1"/>
  <c r="AB17" i="2"/>
  <c r="AB31" i="2" l="1"/>
  <c r="AF31" i="2" s="1"/>
  <c r="G33" i="1" l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M34" i="1" l="1"/>
  <c r="M35" i="1"/>
  <c r="M36" i="1"/>
  <c r="M37" i="1"/>
  <c r="M38" i="1"/>
  <c r="M39" i="1"/>
  <c r="M40" i="1"/>
  <c r="M41" i="1"/>
  <c r="M42" i="1"/>
  <c r="M43" i="1"/>
  <c r="B34" i="1"/>
  <c r="B35" i="1"/>
  <c r="B36" i="1"/>
  <c r="B37" i="1"/>
  <c r="B38" i="1"/>
  <c r="B39" i="1"/>
  <c r="B40" i="1"/>
  <c r="B41" i="1"/>
  <c r="B42" i="1"/>
  <c r="B43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M12" i="1" l="1"/>
  <c r="J33" i="1"/>
  <c r="L33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N33" i="1"/>
  <c r="N5" i="1"/>
  <c r="N6" i="1"/>
  <c r="N7" i="1"/>
  <c r="N8" i="1"/>
  <c r="N9" i="1"/>
  <c r="N10" i="1"/>
  <c r="N11" i="1"/>
  <c r="N4" i="1"/>
  <c r="L19" i="1"/>
  <c r="M19" i="1"/>
  <c r="N19" i="1"/>
  <c r="J19" i="1"/>
  <c r="B33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12" i="1"/>
  <c r="L4" i="1" l="1"/>
  <c r="L5" i="1"/>
  <c r="L6" i="1"/>
  <c r="L7" i="1"/>
  <c r="L8" i="1"/>
  <c r="L9" i="1"/>
  <c r="L10" i="1"/>
  <c r="L11" i="1"/>
  <c r="L12" i="1"/>
  <c r="J4" i="1"/>
  <c r="J5" i="1"/>
  <c r="J6" i="1"/>
  <c r="J7" i="1"/>
  <c r="J8" i="1"/>
  <c r="J9" i="1"/>
  <c r="J10" i="1"/>
  <c r="J11" i="1"/>
  <c r="J12" i="1"/>
  <c r="AF10" i="2"/>
  <c r="AE9" i="2"/>
  <c r="AE8" i="2"/>
  <c r="AE7" i="2"/>
  <c r="AE6" i="2"/>
  <c r="AE5" i="2"/>
  <c r="AE4" i="2"/>
  <c r="AE3" i="2"/>
  <c r="AE2" i="2"/>
  <c r="M10" i="1" l="1"/>
  <c r="M8" i="1"/>
  <c r="M6" i="1"/>
  <c r="M4" i="1"/>
  <c r="M11" i="1"/>
  <c r="M9" i="1"/>
  <c r="M7" i="1"/>
  <c r="M5" i="1"/>
  <c r="N12" i="1"/>
</calcChain>
</file>

<file path=xl/comments1.xml><?xml version="1.0" encoding="utf-8"?>
<comments xmlns="http://schemas.openxmlformats.org/spreadsheetml/2006/main">
  <authors>
    <author>Perrine Caillau</author>
  </authors>
  <commentList>
    <comment ref="L7" authorId="0" shapeId="0">
      <text>
        <r>
          <rPr>
            <b/>
            <sz val="9"/>
            <color indexed="81"/>
            <rFont val="Tahoma"/>
            <family val="2"/>
          </rPr>
          <t>Perrine Caillau:</t>
        </r>
        <r>
          <rPr>
            <sz val="9"/>
            <color indexed="81"/>
            <rFont val="Tahoma"/>
            <family val="2"/>
          </rPr>
          <t xml:space="preserve">
démission le 26/10/18 de l'entreprise CTMP - nouveau contrat pro a compter du 29/10,/18 chez Moscatelli</t>
        </r>
      </text>
    </comment>
  </commentList>
</comments>
</file>

<file path=xl/comments2.xml><?xml version="1.0" encoding="utf-8"?>
<comments xmlns="http://schemas.openxmlformats.org/spreadsheetml/2006/main">
  <authors>
    <author>woifa el idrissi</author>
  </authors>
  <commentList>
    <comment ref="HO4" authorId="0" shapeId="0">
      <text>
        <r>
          <rPr>
            <b/>
            <sz val="9"/>
            <color indexed="81"/>
            <rFont val="Tahoma"/>
            <family val="2"/>
          </rPr>
          <t>woifa el idrissi:</t>
        </r>
        <r>
          <rPr>
            <sz val="9"/>
            <color indexed="81"/>
            <rFont val="Tahoma"/>
            <family val="2"/>
          </rPr>
          <t xml:space="preserve">
le 19/10/18 M Munoz a quitté le centre car malade Sans justificatif 3h d'abscence de 14hà17h</t>
        </r>
      </text>
    </comment>
    <comment ref="HR6" authorId="0" shapeId="0">
      <text>
        <r>
          <rPr>
            <sz val="9"/>
            <color indexed="81"/>
            <rFont val="Tahoma"/>
            <family val="2"/>
          </rPr>
          <t xml:space="preserve">
le 18/10 était en entreprise au lieu du centre erreur de planning
</t>
        </r>
      </text>
    </comment>
    <comment ref="IN6" authorId="0" shapeId="0">
      <text>
        <r>
          <rPr>
            <sz val="9"/>
            <color indexed="81"/>
            <rFont val="Tahoma"/>
            <charset val="1"/>
          </rPr>
          <t xml:space="preserve">
M,R était en entreprise ce jour là erreur de lecture planning</t>
        </r>
      </text>
    </comment>
    <comment ref="HR9" authorId="0" shapeId="0">
      <text>
        <r>
          <rPr>
            <sz val="9"/>
            <color indexed="81"/>
            <rFont val="Tahoma"/>
            <family val="2"/>
          </rPr>
          <t xml:space="preserve">
L est autorisé par l'entreprise à s'absenter le 19-10-2018 journée complète pour trouver une nouvelle entreprise
</t>
        </r>
      </text>
    </comment>
    <comment ref="ID36" authorId="0" shapeId="0">
      <text>
        <r>
          <rPr>
            <b/>
            <sz val="9"/>
            <color indexed="81"/>
            <rFont val="Tahoma"/>
            <family val="2"/>
          </rPr>
          <t>woifa el idrissi:</t>
        </r>
        <r>
          <rPr>
            <sz val="9"/>
            <color indexed="81"/>
            <rFont val="Tahoma"/>
            <family val="2"/>
          </rPr>
          <t xml:space="preserve">
a passé son permis poid lourd le 7/11/2018</t>
        </r>
      </text>
    </comment>
    <comment ref="ID39" authorId="0" shapeId="0">
      <text>
        <r>
          <rPr>
            <b/>
            <sz val="9"/>
            <color indexed="81"/>
            <rFont val="Tahoma"/>
            <family val="2"/>
          </rPr>
          <t>woifa el idrissi:</t>
        </r>
        <r>
          <rPr>
            <sz val="9"/>
            <color indexed="81"/>
            <rFont val="Tahoma"/>
            <family val="2"/>
          </rPr>
          <t xml:space="preserve">
le 5/1/2018  M G-R était de service</t>
        </r>
      </text>
    </comment>
    <comment ref="ID41" authorId="0" shapeId="0">
      <text>
        <r>
          <rPr>
            <b/>
            <sz val="9"/>
            <color indexed="81"/>
            <rFont val="Tahoma"/>
            <family val="2"/>
          </rPr>
          <t>woifa el idrissi:</t>
        </r>
        <r>
          <rPr>
            <sz val="9"/>
            <color indexed="81"/>
            <rFont val="Tahoma"/>
            <family val="2"/>
          </rPr>
          <t xml:space="preserve">
Absent sur les 3 jours carindisponible</t>
        </r>
      </text>
    </comment>
  </commentList>
</comments>
</file>

<file path=xl/sharedStrings.xml><?xml version="1.0" encoding="utf-8"?>
<sst xmlns="http://schemas.openxmlformats.org/spreadsheetml/2006/main" count="475" uniqueCount="103">
  <si>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</si>
  <si>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</si>
  <si>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</si>
  <si>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</si>
  <si>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</si>
  <si>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</si>
  <si>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</si>
  <si>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</si>
  <si>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</si>
  <si>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</si>
  <si>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</si>
  <si>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</si>
  <si>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</si>
  <si>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</si>
  <si>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</si>
  <si>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</si>
  <si>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</si>
  <si>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</si>
  <si>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</si>
  <si>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</si>
  <si>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</si>
  <si>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</si>
  <si>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</si>
  <si>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</si>
  <si>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</si>
  <si>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</si>
  <si>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</si>
  <si>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</si>
  <si>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</si>
  <si>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</si>
  <si>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</si>
  <si>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</si>
  <si>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</si>
  <si>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</si>
  <si>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</si>
  <si>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</si>
  <si>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</si>
  <si>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</si>
  <si>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</si>
  <si>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</si>
  <si>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</si>
  <si>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</si>
  <si>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</si>
  <si>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</si>
  <si>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</si>
  <si>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</si>
  <si>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</si>
  <si>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</si>
  <si>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</si>
  <si>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</si>
  <si>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</si>
  <si>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</si>
  <si>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P-HC</t>
  </si>
  <si>
    <t>HC</t>
  </si>
  <si>
    <t>P-HE</t>
  </si>
  <si>
    <t>HE</t>
  </si>
  <si>
    <t>HA</t>
  </si>
  <si>
    <t>2017-2019</t>
  </si>
  <si>
    <t>Diplôme</t>
  </si>
  <si>
    <t>Années</t>
  </si>
  <si>
    <t>N°PROGRE</t>
  </si>
  <si>
    <t>Nom</t>
  </si>
  <si>
    <t>Prénom</t>
  </si>
  <si>
    <t>DOB</t>
  </si>
  <si>
    <t>Adresse</t>
  </si>
  <si>
    <t>Code postal</t>
  </si>
  <si>
    <t>Ville</t>
  </si>
  <si>
    <t>Téléphone</t>
  </si>
  <si>
    <t>Mail</t>
  </si>
  <si>
    <t>Entreprises</t>
  </si>
  <si>
    <t>Téléphone entreprise</t>
  </si>
  <si>
    <t>Contact mail entreprise</t>
  </si>
  <si>
    <t>Tuteur</t>
  </si>
  <si>
    <t>Qté H</t>
  </si>
  <si>
    <t>Tarifs parcours stagiaire</t>
  </si>
  <si>
    <t>Tarifs Parcours Groupe</t>
  </si>
  <si>
    <t>Statut emploi*</t>
  </si>
  <si>
    <t>Contrat pro</t>
  </si>
  <si>
    <t>Interim</t>
  </si>
  <si>
    <t>Diplôme obtenu (le + élevé)</t>
  </si>
  <si>
    <t>Bac</t>
  </si>
  <si>
    <t>Inscription Pôle emploi</t>
  </si>
  <si>
    <t>Date Fin de droit</t>
  </si>
  <si>
    <t>Reconnaissance Travailleur Handicapé
Oui/Non</t>
  </si>
  <si>
    <t>Non</t>
  </si>
  <si>
    <t>Adresse Entreprises</t>
  </si>
  <si>
    <t>Code postal Entreprises</t>
  </si>
  <si>
    <t>Ville Entreprises</t>
  </si>
  <si>
    <t>Rémunération prévue (pole emploi, RSA, Région…)</t>
  </si>
  <si>
    <t>P.U Net Entreprise</t>
  </si>
  <si>
    <t>P.U Net En Centre</t>
  </si>
  <si>
    <t>Mandataire/Entreprise/Partenaire</t>
  </si>
  <si>
    <t xml:space="preserve">Date d'entrée en formation </t>
  </si>
  <si>
    <t>Date fin de formation</t>
  </si>
  <si>
    <t>Nombres d'heures effectuées en 2018</t>
  </si>
  <si>
    <t>BAC PRO MELEC</t>
  </si>
  <si>
    <t>BTS CPRP</t>
  </si>
  <si>
    <t>CMA</t>
  </si>
  <si>
    <t>DU CSPA</t>
  </si>
  <si>
    <t>INITIATION AU SOUDAGE</t>
  </si>
  <si>
    <t>Nombres d'heures prévues en 2018</t>
  </si>
  <si>
    <t>Salarié (CPF)</t>
  </si>
  <si>
    <t>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</si>
</sst>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medium">
        <color indexed="64"/>
      </right>
      <top style="dashDot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/>
      <bottom/>
      <diagonal/>
    </border>
    <border>
      <left style="dashDot">
        <color indexed="64"/>
      </left>
      <right style="medium">
        <color indexed="64"/>
      </right>
      <top/>
      <bottom/>
      <diagonal/>
    </border>
    <border>
      <left style="dashDot">
        <color indexed="64"/>
      </left>
      <right style="medium">
        <color indexed="64"/>
      </right>
      <top/>
      <bottom style="dashDot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 wrapText="1"/>
    </xf>
    <xf numFmtId="0" fontId="8" fillId="0" borderId="1" xfId="1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6" fillId="0" borderId="2" xfId="0" applyNumberFormat="1" applyFont="1" applyBorder="1" applyAlignment="1">
      <alignment horizontal="center" vertical="center" wrapText="1"/>
    </xf>
    <xf numFmtId="0" fontId="6" fillId="0" borderId="7" xfId="0" applyNumberFormat="1" applyFont="1" applyBorder="1" applyAlignment="1">
      <alignment horizontal="center" vertical="center" wrapText="1"/>
    </xf>
    <xf numFmtId="0" fontId="0" fillId="0" borderId="0" xfId="0" applyNumberFormat="1" applyFont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Font="1" applyFill="1" applyBorder="1" applyAlignment="1">
      <alignment horizontal="center" vertical="center" wrapText="1"/>
    </xf>
    <xf numFmtId="164" fontId="8" fillId="0" borderId="1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164" fontId="0" fillId="0" borderId="10" xfId="0" applyNumberFormat="1" applyBorder="1" applyAlignment="1">
      <alignment horizontal="right" vertical="center" wrapText="1"/>
    </xf>
    <xf numFmtId="164" fontId="0" fillId="0" borderId="11" xfId="0" applyNumberFormat="1" applyBorder="1" applyAlignment="1">
      <alignment horizontal="right" vertical="center" wrapText="1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164" fontId="0" fillId="0" borderId="13" xfId="0" applyNumberFormat="1" applyBorder="1" applyAlignment="1">
      <alignment horizontal="right" vertical="center" wrapText="1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8" fillId="0" borderId="2" xfId="1" applyNumberFormat="1" applyFont="1" applyFill="1" applyBorder="1" applyAlignment="1" applyProtection="1">
      <alignment horizontal="center" vertical="center" wrapText="1"/>
    </xf>
    <xf numFmtId="0" fontId="8" fillId="0" borderId="3" xfId="1" applyNumberFormat="1" applyFont="1" applyFill="1" applyBorder="1" applyAlignment="1" applyProtection="1">
      <alignment horizontal="center" vertical="center" wrapText="1"/>
    </xf>
    <xf numFmtId="164" fontId="8" fillId="0" borderId="2" xfId="1" applyNumberFormat="1" applyFont="1" applyFill="1" applyBorder="1" applyAlignment="1" applyProtection="1">
      <alignment horizontal="center" vertical="center" wrapText="1"/>
    </xf>
    <xf numFmtId="164" fontId="8" fillId="0" borderId="3" xfId="1" applyNumberFormat="1" applyFont="1" applyFill="1" applyBorder="1" applyAlignment="1" applyProtection="1">
      <alignment horizontal="center" vertical="center" wrapText="1"/>
    </xf>
    <xf numFmtId="164" fontId="0" fillId="0" borderId="12" xfId="0" applyNumberFormat="1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164" fontId="0" fillId="0" borderId="12" xfId="0" applyNumberFormat="1" applyBorder="1" applyAlignment="1">
      <alignment horizontal="right" vertical="center" wrapText="1"/>
    </xf>
    <xf numFmtId="164" fontId="0" fillId="0" borderId="13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 wrapText="1"/>
    </xf>
    <xf numFmtId="14" fontId="6" fillId="0" borderId="2" xfId="0" applyNumberFormat="1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164" fontId="6" fillId="0" borderId="16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2" fontId="6" fillId="0" borderId="3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14" fontId="6" fillId="0" borderId="21" xfId="0" applyNumberFormat="1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16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 wrapText="1"/>
    </xf>
    <xf numFmtId="14" fontId="3" fillId="2" borderId="23" xfId="0" applyNumberFormat="1" applyFont="1" applyFill="1" applyBorder="1" applyAlignment="1">
      <alignment horizontal="center" vertical="center" wrapText="1"/>
    </xf>
    <xf numFmtId="0" fontId="3" fillId="2" borderId="24" xfId="0" applyFont="1" applyFill="1" applyBorder="1" applyAlignment="1">
      <alignment horizontal="center" vertical="center" wrapText="1"/>
    </xf>
    <xf numFmtId="164" fontId="6" fillId="0" borderId="26" xfId="0" applyNumberFormat="1" applyFont="1" applyFill="1" applyBorder="1" applyAlignment="1">
      <alignment horizontal="center" vertical="center" wrapText="1"/>
    </xf>
    <xf numFmtId="0" fontId="6" fillId="0" borderId="26" xfId="0" applyNumberFormat="1" applyFont="1" applyFill="1" applyBorder="1" applyAlignment="1">
      <alignment horizontal="center" vertical="center" wrapText="1"/>
    </xf>
    <xf numFmtId="164" fontId="6" fillId="0" borderId="25" xfId="0" applyNumberFormat="1" applyFont="1" applyFill="1" applyBorder="1" applyAlignment="1">
      <alignment horizontal="center" vertical="center" wrapText="1"/>
    </xf>
    <xf numFmtId="164" fontId="6" fillId="0" borderId="28" xfId="0" applyNumberFormat="1" applyFont="1" applyFill="1" applyBorder="1" applyAlignment="1">
      <alignment horizontal="center" vertical="center" wrapText="1"/>
    </xf>
    <xf numFmtId="0" fontId="8" fillId="0" borderId="28" xfId="1" applyNumberFormat="1" applyFont="1" applyFill="1" applyBorder="1" applyAlignment="1" applyProtection="1">
      <alignment horizontal="center" vertical="center" wrapText="1"/>
    </xf>
    <xf numFmtId="164" fontId="8" fillId="0" borderId="28" xfId="1" applyNumberFormat="1" applyFont="1" applyFill="1" applyBorder="1" applyAlignment="1" applyProtection="1">
      <alignment horizontal="center" vertical="center" wrapText="1"/>
    </xf>
    <xf numFmtId="164" fontId="6" fillId="0" borderId="27" xfId="0" applyNumberFormat="1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28" xfId="0" applyNumberFormat="1" applyFont="1" applyFill="1" applyBorder="1" applyAlignment="1">
      <alignment horizontal="center" vertical="center" wrapText="1"/>
    </xf>
    <xf numFmtId="2" fontId="6" fillId="0" borderId="28" xfId="0" applyNumberFormat="1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2" fillId="0" borderId="31" xfId="0" applyNumberFormat="1" applyFont="1" applyBorder="1" applyAlignment="1">
      <alignment horizontal="center" vertical="center" wrapText="1"/>
    </xf>
    <xf numFmtId="0" fontId="2" fillId="0" borderId="32" xfId="0" applyNumberFormat="1" applyFont="1" applyBorder="1" applyAlignment="1">
      <alignment horizontal="center" vertical="center" wrapText="1"/>
    </xf>
    <xf numFmtId="0" fontId="2" fillId="0" borderId="32" xfId="0" applyNumberFormat="1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/>
        <bottom/>
        <vertical/>
        <horizontal/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/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border outline="0">
        <left style="medium">
          <color indexed="64"/>
        </left>
        <top style="medium">
          <color indexed="64"/>
        </top>
      </border>
    </dxf>
    <dxf>
      <alignment horizontal="righ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2038350</xdr:colOff>
      <xdr:row>26</xdr:row>
      <xdr:rowOff>180975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8686800" y="214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2038350</xdr:colOff>
      <xdr:row>26</xdr:row>
      <xdr:rowOff>180975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8686800" y="177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2038350</xdr:colOff>
      <xdr:row>26</xdr:row>
      <xdr:rowOff>180975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8686800" y="177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elidrissi/Dropbox/Base%20de%20donn&#233;es%20stagiaires/BDD%20stagiaires%20industrie%20-%20041018%20-%20P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Stagiaires"/>
      <sheetName val="BDD stagiaires industrie - 0410"/>
    </sheetNames>
    <sheetDataSet>
      <sheetData sheetId="0">
        <row r="31">
          <cell r="P31" t="str">
            <v>CNFPT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3" name="Tableau3" displayName="Tableau3" ref="A1:AF43" totalsRowCount="1" headerRowDxfId="93" headerRowBorderDxfId="92" tableBorderDxfId="91">
  <autoFilter ref="A1:AF42"/>
  <tableColumns count="32">
    <tableColumn id="1" name="Diplôme" totalsRowFunction="custom" dataDxfId="90" totalsRowDxfId="31">
      <totalsRowFormula>COUNTIF(A2:A42,"&lt;&gt;""")</totalsRowFormula>
    </tableColumn>
    <tableColumn id="2" name="Années" dataDxfId="89" totalsRowDxfId="30"/>
    <tableColumn id="3" name="N°PROGRE" dataDxfId="88" totalsRowDxfId="29">
      <calculatedColumnFormula>IF(ISBLANK([1]!Tableau1[[#This Row],[N°PROGRE]]),"")</calculatedColumnFormula>
    </tableColumn>
    <tableColumn id="4" name="Nom" dataDxfId="87" totalsRowDxfId="28"/>
    <tableColumn id="5" name="Prénom" dataDxfId="86" totalsRowDxfId="27"/>
    <tableColumn id="6" name="DOB" dataDxfId="85" totalsRowDxfId="26">
      <calculatedColumnFormula>IF(ISBLANK([1]!Tableau1[[#This Row],[DOB]]),"")</calculatedColumnFormula>
    </tableColumn>
    <tableColumn id="7" name="Adresse" dataDxfId="84" totalsRowDxfId="25"/>
    <tableColumn id="8" name="Code postal" dataDxfId="83" totalsRowDxfId="24" dataCellStyle="Lien hypertexte"/>
    <tableColumn id="9" name="Ville" dataDxfId="82" totalsRowDxfId="23" dataCellStyle="Lien hypertexte"/>
    <tableColumn id="10" name="Téléphone" dataDxfId="81" totalsRowDxfId="22"/>
    <tableColumn id="11" name="Mail" dataDxfId="80" totalsRowDxfId="21"/>
    <tableColumn id="12" name="Entreprises" dataDxfId="79" totalsRowDxfId="20"/>
    <tableColumn id="13" name="Adresse Entreprises" dataDxfId="78" totalsRowDxfId="19"/>
    <tableColumn id="14" name="Code postal Entreprises" dataDxfId="77" totalsRowDxfId="18"/>
    <tableColumn id="15" name="Ville Entreprises" dataDxfId="76" totalsRowDxfId="17"/>
    <tableColumn id="16" name="Téléphone entreprise" dataDxfId="75" totalsRowDxfId="16"/>
    <tableColumn id="17" name="Contact mail entreprise" dataDxfId="74" totalsRowDxfId="15"/>
    <tableColumn id="18" name="Tuteur" dataDxfId="73" totalsRowDxfId="14"/>
    <tableColumn id="19" name="Diplôme obtenu (le + élevé)" dataDxfId="72" totalsRowDxfId="13">
      <calculatedColumnFormula>IF(ISBLANK([1]!Tableau1[[#This Row],[Téléphone entreprise]]),"")</calculatedColumnFormula>
    </tableColumn>
    <tableColumn id="20" name="Reconnaissance Travailleur Handicapé_x000a_Oui/Non" dataDxfId="71" totalsRowDxfId="12">
      <calculatedColumnFormula>IF(ISBLANK([1]!Tableau1[[#This Row],[Contact mail entreprise]]),"")</calculatedColumnFormula>
    </tableColumn>
    <tableColumn id="32" name="Rémunération prévue (pole emploi, RSA, Région…)" dataDxfId="70" totalsRowDxfId="11"/>
    <tableColumn id="31" name="Inscription Pôle emploi" dataDxfId="69" totalsRowDxfId="10"/>
    <tableColumn id="30" name="Date Fin de droit" dataDxfId="68" totalsRowDxfId="9"/>
    <tableColumn id="21" name="Date d'entrée en formation " dataDxfId="67" totalsRowDxfId="8"/>
    <tableColumn id="22" name="Date fin de formation" dataDxfId="66" totalsRowDxfId="7"/>
    <tableColumn id="23" name="Mandataire/Entreprise/Partenaire" dataDxfId="65" totalsRowDxfId="6"/>
    <tableColumn id="29" name="Statut emploi*" dataDxfId="64" totalsRowDxfId="5"/>
    <tableColumn id="24" name="P.U Net En Centre" dataDxfId="63" totalsRowDxfId="4"/>
    <tableColumn id="25" name="P.U Net Entreprise" dataDxfId="62" totalsRowDxfId="3"/>
    <tableColumn id="26" name="Qté H" dataDxfId="61" totalsRowDxfId="2"/>
    <tableColumn id="27" name="Tarifs parcours stagiaire" dataDxfId="60" totalsRowDxfId="1"/>
    <tableColumn id="28" name="Tarifs Parcours Groupe" dataDxfId="59" totalsRowDxfId="0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P43" totalsRowShown="0" headerRowDxfId="51" dataDxfId="49" headerRowBorderDxfId="50" tableBorderDxfId="48">
  <autoFilter ref="A3:P43"/>
  <tableColumns count="16">
    <tableColumn id="1" name="Diplôme" dataDxfId="47">
      <calculatedColumnFormula>'BDD stagiaires 2018'!A2</calculatedColumnFormula>
    </tableColumn>
    <tableColumn id="2" name="N°PROGRE" dataDxfId="46"/>
    <tableColumn id="3" name="Nom" dataDxfId="45"/>
    <tableColumn id="4" name="Prénom" dataDxfId="44"/>
    <tableColumn id="5" name="Mandataire/Entreprise/Partenaire" dataDxfId="43"/>
    <tableColumn id="6" name="Statut emploi*" dataDxfId="42"/>
    <tableColumn id="7" name="Date d'entrée en formation " dataDxfId="41">
      <calculatedColumnFormula>'BDD stagiaires 2018'!X2</calculatedColumnFormula>
    </tableColumn>
    <tableColumn id="8" name="Date fin de formation" dataDxfId="40">
      <calculatedColumnFormula>'BDD stagiaires 2018'!Y2</calculatedColumnFormula>
    </tableColumn>
    <tableColumn id="12" name="Reconnaissance Travailleur Handicapé_x000a_Oui/Non" dataDxfId="39"/>
    <tableColumn id="13" name="P.U Net En Centre" dataDxfId="38"/>
    <tableColumn id="14" name="P.U Net Entreprise" dataDxfId="37"/>
    <tableColumn id="15" name="Qté H" dataDxfId="36"/>
    <tableColumn id="16" name="Tarifs parcours stagiaire" dataDxfId="35">
      <calculatedColumnFormula>IF(ISBLANK('BDD stagiaires 2018'!AE2)," ",'BDD stagiaires 2018'!AE2)</calculatedColumnFormula>
    </tableColumn>
    <tableColumn id="17" name="Tarifs Parcours Groupe" dataDxfId="34"/>
    <tableColumn id="9" name="Nombres d'heures prévues en 2018" dataDxfId="33">
      <calculatedColumnFormula>Q4+V4+AA4+AF4+AK4+AP4+AU4+AZ4+BE4+BJ4+BO4+BT4+BY4+CD4+CI4+CN4+CS4+CX4+DC4+DH4+DM4+DR4+DW4+EB4+EG4+EL4+EQ4+EV4+FA4+FF4+FK4+FP4+FU4+FZ4+GE4+GJ4+GO4+GT4+GY4+HD4+HI4+HN4+HS4+HX4+IC4+IH4+IM4+IR4+IW4+JB4++JG4+JL4</calculatedColumnFormula>
    </tableColumn>
    <tableColumn id="18" name="Nombres d'heures effectuées en 2018" dataDxfId="32">
      <calculatedColumnFormula>R4+W4+AB4+AG4+AL4+AQ4+AV4+BA4+BF4+BK4+BP4+BU4+BZ4+CE4+CJ4+CO4+CT4+CY4+DD4+DI4+DN4+DS4+DX4+EC4+EH4+EM4+ER4+EW4+FB4+FG4+FL4+FQ4+FV4+GA4+GF4+GK4+GP4+GU4+GZ4+HE4+HJ4+HO4+HT4+HY4+ID4+II4+IN4+IS4+IX4+JC4+JH4+JM4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43"/>
  <sheetViews>
    <sheetView workbookViewId="0">
      <pane ySplit="1" topLeftCell="A2" activePane="bottomLeft" state="frozen"/>
      <selection pane="bottomLeft" activeCell="AA41" sqref="AA31:AA41"/>
    </sheetView>
  </sheetViews>
  <sheetFormatPr baseColWidth="10" defaultRowHeight="15" x14ac:dyDescent="0.25"/>
  <cols>
    <col min="3" max="3" width="12.5703125" customWidth="1"/>
    <col min="4" max="4" width="16.28515625" customWidth="1"/>
    <col min="7" max="7" width="30.5703125" customWidth="1"/>
    <col min="8" max="8" width="13.5703125" customWidth="1"/>
    <col min="9" max="9" width="12.5703125" customWidth="1"/>
    <col min="10" max="10" width="14.85546875" customWidth="1"/>
    <col min="11" max="11" width="31.140625" customWidth="1"/>
    <col min="12" max="12" width="14.7109375" customWidth="1"/>
    <col min="13" max="13" width="21.140625" customWidth="1"/>
    <col min="14" max="14" width="24" customWidth="1"/>
    <col min="15" max="15" width="17.7109375" customWidth="1"/>
    <col min="16" max="16" width="22.42578125" customWidth="1"/>
    <col min="17" max="17" width="34.7109375" customWidth="1"/>
    <col min="18" max="18" width="18.85546875" customWidth="1"/>
    <col min="19" max="19" width="28" customWidth="1"/>
    <col min="20" max="23" width="15.5703125" customWidth="1"/>
    <col min="24" max="24" width="27.85546875" customWidth="1"/>
    <col min="25" max="25" width="22.140625" customWidth="1"/>
    <col min="26" max="27" width="33.5703125" customWidth="1"/>
    <col min="28" max="28" width="19" customWidth="1"/>
    <col min="29" max="29" width="19.5703125" customWidth="1"/>
    <col min="31" max="31" width="24" customWidth="1"/>
    <col min="32" max="32" width="23.140625" customWidth="1"/>
  </cols>
  <sheetData>
    <row r="1" spans="1:32" ht="60.75" thickBot="1" x14ac:dyDescent="0.3">
      <c r="A1" s="81" t="s">
        <v>58</v>
      </c>
      <c r="B1" s="81" t="s">
        <v>59</v>
      </c>
      <c r="C1" s="82" t="s">
        <v>60</v>
      </c>
      <c r="D1" s="54" t="s">
        <v>61</v>
      </c>
      <c r="E1" s="54" t="s">
        <v>62</v>
      </c>
      <c r="F1" s="54" t="s">
        <v>63</v>
      </c>
      <c r="G1" s="54" t="s">
        <v>64</v>
      </c>
      <c r="H1" s="54" t="s">
        <v>65</v>
      </c>
      <c r="I1" s="54" t="s">
        <v>66</v>
      </c>
      <c r="J1" s="54" t="s">
        <v>67</v>
      </c>
      <c r="K1" s="54" t="s">
        <v>68</v>
      </c>
      <c r="L1" s="54" t="s">
        <v>69</v>
      </c>
      <c r="M1" s="54" t="s">
        <v>85</v>
      </c>
      <c r="N1" s="54" t="s">
        <v>86</v>
      </c>
      <c r="O1" s="54" t="s">
        <v>87</v>
      </c>
      <c r="P1" s="54" t="s">
        <v>70</v>
      </c>
      <c r="Q1" s="54" t="s">
        <v>71</v>
      </c>
      <c r="R1" s="55" t="s">
        <v>72</v>
      </c>
      <c r="S1" s="56" t="s">
        <v>79</v>
      </c>
      <c r="T1" s="56" t="s">
        <v>83</v>
      </c>
      <c r="U1" s="56" t="s">
        <v>88</v>
      </c>
      <c r="V1" s="56" t="s">
        <v>81</v>
      </c>
      <c r="W1" s="56" t="s">
        <v>82</v>
      </c>
      <c r="X1" s="56" t="s">
        <v>92</v>
      </c>
      <c r="Y1" s="56" t="s">
        <v>93</v>
      </c>
      <c r="Z1" s="56" t="s">
        <v>91</v>
      </c>
      <c r="AA1" s="56" t="s">
        <v>76</v>
      </c>
      <c r="AB1" s="56" t="s">
        <v>90</v>
      </c>
      <c r="AC1" s="56" t="s">
        <v>89</v>
      </c>
      <c r="AD1" s="56" t="s">
        <v>73</v>
      </c>
      <c r="AE1" s="56" t="s">
        <v>74</v>
      </c>
      <c r="AF1" s="57" t="s">
        <v>75</v>
      </c>
    </row>
    <row r="2" spans="1:32" ht="30" x14ac:dyDescent="0.25">
      <c r="A2" s="38" t="s">
        <v>95</v>
      </c>
      <c r="B2" s="38" t="s">
        <v>57</v>
      </c>
      <c r="C2" s="9"/>
      <c r="D2" s="4"/>
      <c r="E2" s="39"/>
      <c r="F2" s="105">
        <v>32394</v>
      </c>
      <c r="G2" s="39"/>
      <c r="H2" s="40"/>
      <c r="I2" s="40"/>
      <c r="J2" s="40"/>
      <c r="K2" s="40"/>
      <c r="L2" s="10"/>
      <c r="M2" s="6"/>
      <c r="N2" s="6"/>
      <c r="O2" s="6"/>
      <c r="P2" s="7"/>
      <c r="Q2" s="7"/>
      <c r="R2" s="58"/>
      <c r="S2" s="59"/>
      <c r="T2" s="59" t="s">
        <v>84</v>
      </c>
      <c r="U2" s="72"/>
      <c r="V2" s="72"/>
      <c r="W2" s="72"/>
      <c r="X2" s="60">
        <v>43003</v>
      </c>
      <c r="Y2" s="60">
        <v>43636</v>
      </c>
      <c r="Z2" s="14"/>
      <c r="AA2" s="20" t="s">
        <v>77</v>
      </c>
      <c r="AB2" s="59">
        <v>13</v>
      </c>
      <c r="AC2" s="59"/>
      <c r="AD2" s="61">
        <v>1100</v>
      </c>
      <c r="AE2" s="59">
        <f t="shared" ref="AE2:AE9" si="0">SUMPRODUCT(AB2,AD2)</f>
        <v>14300</v>
      </c>
      <c r="AF2" s="62"/>
    </row>
    <row r="3" spans="1:32" ht="30" x14ac:dyDescent="0.25">
      <c r="A3" s="38" t="s">
        <v>95</v>
      </c>
      <c r="B3" s="38" t="s">
        <v>57</v>
      </c>
      <c r="C3" s="9"/>
      <c r="D3" s="4"/>
      <c r="E3" s="39"/>
      <c r="F3" s="105">
        <v>27363</v>
      </c>
      <c r="G3" s="39"/>
      <c r="H3" s="40"/>
      <c r="I3" s="40"/>
      <c r="J3" s="40"/>
      <c r="K3" s="40"/>
      <c r="L3" s="10"/>
      <c r="M3" s="6"/>
      <c r="N3" s="6"/>
      <c r="O3" s="6"/>
      <c r="P3" s="7"/>
      <c r="Q3" s="63"/>
      <c r="R3" s="58"/>
      <c r="S3" s="59"/>
      <c r="T3" s="59" t="s">
        <v>84</v>
      </c>
      <c r="U3" s="72"/>
      <c r="V3" s="72"/>
      <c r="W3" s="72"/>
      <c r="X3" s="60">
        <v>43003</v>
      </c>
      <c r="Y3" s="60">
        <v>43636</v>
      </c>
      <c r="Z3" s="14"/>
      <c r="AA3" s="26" t="s">
        <v>77</v>
      </c>
      <c r="AB3" s="59">
        <v>13</v>
      </c>
      <c r="AC3" s="59"/>
      <c r="AD3" s="8">
        <v>1100</v>
      </c>
      <c r="AE3" s="17">
        <f t="shared" si="0"/>
        <v>14300</v>
      </c>
      <c r="AF3" s="62"/>
    </row>
    <row r="4" spans="1:32" ht="78" customHeight="1" x14ac:dyDescent="0.25">
      <c r="A4" s="38" t="s">
        <v>95</v>
      </c>
      <c r="B4" s="38" t="s">
        <v>57</v>
      </c>
      <c r="C4" s="9"/>
      <c r="D4" s="4"/>
      <c r="E4" s="39"/>
      <c r="F4" s="105">
        <v>28903</v>
      </c>
      <c r="G4" s="39"/>
      <c r="H4" s="40"/>
      <c r="I4" s="40"/>
      <c r="J4" s="40"/>
      <c r="K4" s="40"/>
      <c r="L4" s="10"/>
      <c r="M4" s="10"/>
      <c r="N4" s="10"/>
      <c r="O4" s="10"/>
      <c r="P4" s="11"/>
      <c r="Q4" s="63"/>
      <c r="R4" s="12"/>
      <c r="S4" s="64" t="s">
        <v>80</v>
      </c>
      <c r="T4" s="64" t="s">
        <v>84</v>
      </c>
      <c r="U4" s="72"/>
      <c r="V4" s="72"/>
      <c r="W4" s="72"/>
      <c r="X4" s="65">
        <v>43005</v>
      </c>
      <c r="Y4" s="65">
        <v>43643</v>
      </c>
      <c r="Z4" s="14"/>
      <c r="AA4" s="26" t="s">
        <v>101</v>
      </c>
      <c r="AB4" s="64">
        <v>18</v>
      </c>
      <c r="AC4" s="64"/>
      <c r="AD4" s="40">
        <v>550</v>
      </c>
      <c r="AE4" s="42">
        <f t="shared" si="0"/>
        <v>9900</v>
      </c>
      <c r="AF4" s="66"/>
    </row>
    <row r="5" spans="1:32" x14ac:dyDescent="0.25">
      <c r="A5" s="38" t="s">
        <v>96</v>
      </c>
      <c r="B5" s="38" t="s">
        <v>57</v>
      </c>
      <c r="C5" s="9"/>
      <c r="D5" s="4"/>
      <c r="E5" s="39"/>
      <c r="F5" s="105">
        <v>36214</v>
      </c>
      <c r="G5" s="39"/>
      <c r="H5" s="40"/>
      <c r="I5" s="40"/>
      <c r="J5" s="40"/>
      <c r="K5" s="40"/>
      <c r="L5" s="10"/>
      <c r="M5" s="6"/>
      <c r="N5" s="6"/>
      <c r="O5" s="6"/>
      <c r="P5" s="7"/>
      <c r="Q5" s="63"/>
      <c r="R5" s="7"/>
      <c r="S5" s="59" t="s">
        <v>80</v>
      </c>
      <c r="T5" s="59" t="s">
        <v>84</v>
      </c>
      <c r="U5" s="72"/>
      <c r="V5" s="72"/>
      <c r="W5" s="72"/>
      <c r="X5" s="60">
        <v>42971</v>
      </c>
      <c r="Y5" s="60">
        <v>43643</v>
      </c>
      <c r="Z5" s="14"/>
      <c r="AA5" s="26" t="s">
        <v>77</v>
      </c>
      <c r="AB5" s="59">
        <v>3.83</v>
      </c>
      <c r="AC5" s="59"/>
      <c r="AD5" s="61">
        <v>1100</v>
      </c>
      <c r="AE5" s="59">
        <f t="shared" si="0"/>
        <v>4213</v>
      </c>
      <c r="AF5" s="62"/>
    </row>
    <row r="6" spans="1:32" x14ac:dyDescent="0.25">
      <c r="A6" s="38" t="s">
        <v>96</v>
      </c>
      <c r="B6" s="38" t="s">
        <v>57</v>
      </c>
      <c r="C6" s="9"/>
      <c r="D6" s="4"/>
      <c r="E6" s="39"/>
      <c r="F6" s="105">
        <v>36122</v>
      </c>
      <c r="G6" s="39"/>
      <c r="H6" s="40"/>
      <c r="I6" s="40"/>
      <c r="J6" s="40"/>
      <c r="K6" s="40"/>
      <c r="L6" s="10"/>
      <c r="M6" s="6"/>
      <c r="N6" s="6"/>
      <c r="O6" s="6"/>
      <c r="P6" s="7"/>
      <c r="Q6" s="63"/>
      <c r="R6" s="7"/>
      <c r="S6" s="59" t="s">
        <v>80</v>
      </c>
      <c r="T6" s="59" t="s">
        <v>84</v>
      </c>
      <c r="U6" s="72"/>
      <c r="V6" s="72"/>
      <c r="W6" s="72"/>
      <c r="X6" s="60">
        <v>43003</v>
      </c>
      <c r="Y6" s="60">
        <v>43643</v>
      </c>
      <c r="Z6" s="14"/>
      <c r="AA6" s="26" t="s">
        <v>77</v>
      </c>
      <c r="AB6" s="59">
        <v>3.83</v>
      </c>
      <c r="AC6" s="59"/>
      <c r="AD6" s="8">
        <v>1100</v>
      </c>
      <c r="AE6" s="17">
        <f t="shared" si="0"/>
        <v>4213</v>
      </c>
      <c r="AF6" s="62"/>
    </row>
    <row r="7" spans="1:32" x14ac:dyDescent="0.25">
      <c r="A7" s="38" t="s">
        <v>96</v>
      </c>
      <c r="B7" s="38" t="s">
        <v>57</v>
      </c>
      <c r="C7" s="9"/>
      <c r="D7" s="4"/>
      <c r="E7" s="39"/>
      <c r="F7" s="105">
        <v>36481</v>
      </c>
      <c r="G7" s="39"/>
      <c r="H7" s="40"/>
      <c r="I7" s="40"/>
      <c r="J7" s="40"/>
      <c r="K7" s="40"/>
      <c r="L7" s="10"/>
      <c r="M7" s="6"/>
      <c r="N7" s="6"/>
      <c r="O7" s="6"/>
      <c r="P7" s="7"/>
      <c r="Q7" s="63"/>
      <c r="R7" s="58"/>
      <c r="S7" s="59" t="s">
        <v>80</v>
      </c>
      <c r="T7" s="59" t="s">
        <v>84</v>
      </c>
      <c r="U7" s="72"/>
      <c r="V7" s="72"/>
      <c r="W7" s="72"/>
      <c r="X7" s="60">
        <v>43003</v>
      </c>
      <c r="Y7" s="60">
        <v>43643</v>
      </c>
      <c r="Z7" s="14"/>
      <c r="AA7" s="26" t="s">
        <v>77</v>
      </c>
      <c r="AB7" s="59">
        <v>10</v>
      </c>
      <c r="AC7" s="59"/>
      <c r="AD7" s="61">
        <v>1100</v>
      </c>
      <c r="AE7" s="59">
        <f t="shared" si="0"/>
        <v>11000</v>
      </c>
      <c r="AF7" s="62"/>
    </row>
    <row r="8" spans="1:32" x14ac:dyDescent="0.25">
      <c r="A8" s="38" t="s">
        <v>96</v>
      </c>
      <c r="B8" s="38" t="s">
        <v>57</v>
      </c>
      <c r="C8" s="9"/>
      <c r="D8" s="4"/>
      <c r="E8" s="39"/>
      <c r="F8" s="105">
        <v>36490</v>
      </c>
      <c r="G8" s="39"/>
      <c r="H8" s="40"/>
      <c r="I8" s="40"/>
      <c r="J8" s="40"/>
      <c r="K8" s="40"/>
      <c r="L8" s="10"/>
      <c r="M8" s="6"/>
      <c r="N8" s="6"/>
      <c r="O8" s="6"/>
      <c r="P8" s="7"/>
      <c r="Q8" s="63"/>
      <c r="R8" s="58"/>
      <c r="S8" s="59" t="s">
        <v>80</v>
      </c>
      <c r="T8" s="59" t="s">
        <v>84</v>
      </c>
      <c r="U8" s="72"/>
      <c r="V8" s="72"/>
      <c r="W8" s="72"/>
      <c r="X8" s="60">
        <v>43003</v>
      </c>
      <c r="Y8" s="60">
        <v>43643</v>
      </c>
      <c r="Z8" s="14"/>
      <c r="AA8" s="26" t="s">
        <v>77</v>
      </c>
      <c r="AB8" s="59">
        <v>3.83</v>
      </c>
      <c r="AC8" s="59"/>
      <c r="AD8" s="8">
        <v>1100</v>
      </c>
      <c r="AE8" s="17">
        <f t="shared" si="0"/>
        <v>4213</v>
      </c>
      <c r="AF8" s="62"/>
    </row>
    <row r="9" spans="1:32" ht="15.75" thickBot="1" x14ac:dyDescent="0.3">
      <c r="A9" s="38" t="s">
        <v>96</v>
      </c>
      <c r="B9" s="38" t="s">
        <v>57</v>
      </c>
      <c r="C9" s="9"/>
      <c r="D9" s="4"/>
      <c r="E9" s="39"/>
      <c r="F9" s="105">
        <v>36423</v>
      </c>
      <c r="G9" s="39"/>
      <c r="H9" s="40"/>
      <c r="I9" s="40"/>
      <c r="J9" s="40"/>
      <c r="K9" s="40"/>
      <c r="L9" s="10"/>
      <c r="M9" s="10"/>
      <c r="N9" s="10"/>
      <c r="O9" s="10"/>
      <c r="P9" s="11"/>
      <c r="Q9" s="63"/>
      <c r="R9" s="12"/>
      <c r="S9" s="59" t="s">
        <v>80</v>
      </c>
      <c r="T9" s="59" t="s">
        <v>84</v>
      </c>
      <c r="U9" s="72"/>
      <c r="V9" s="72"/>
      <c r="W9" s="72"/>
      <c r="X9" s="60">
        <v>43003</v>
      </c>
      <c r="Y9" s="60">
        <v>43643</v>
      </c>
      <c r="Z9" s="14"/>
      <c r="AA9" s="26" t="s">
        <v>77</v>
      </c>
      <c r="AB9" s="92">
        <v>3.83</v>
      </c>
      <c r="AC9" s="92"/>
      <c r="AD9" s="93">
        <v>1100</v>
      </c>
      <c r="AE9" s="92">
        <f t="shared" si="0"/>
        <v>4213</v>
      </c>
      <c r="AF9" s="94"/>
    </row>
    <row r="10" spans="1:32" ht="47.25" customHeight="1" thickTop="1" x14ac:dyDescent="0.25">
      <c r="A10" s="38" t="s">
        <v>97</v>
      </c>
      <c r="B10" s="38">
        <v>2018</v>
      </c>
      <c r="C10" s="3"/>
      <c r="D10" s="4"/>
      <c r="E10" s="39"/>
      <c r="F10" s="105">
        <v>29577</v>
      </c>
      <c r="G10" s="39"/>
      <c r="H10" s="40"/>
      <c r="I10" s="40"/>
      <c r="J10" s="40"/>
      <c r="K10" s="40"/>
      <c r="L10" s="10"/>
      <c r="M10" s="6"/>
      <c r="N10" s="6"/>
      <c r="O10" s="6"/>
      <c r="P10" s="7"/>
      <c r="Q10" s="63"/>
      <c r="R10" s="11"/>
      <c r="S10" s="59"/>
      <c r="T10" s="59" t="s">
        <v>84</v>
      </c>
      <c r="U10" s="72"/>
      <c r="V10" s="72"/>
      <c r="W10" s="72"/>
      <c r="X10" s="60">
        <v>43382</v>
      </c>
      <c r="Y10" s="60">
        <v>43425</v>
      </c>
      <c r="Z10" s="6"/>
      <c r="AA10" s="26" t="s">
        <v>78</v>
      </c>
      <c r="AB10" s="68">
        <v>120</v>
      </c>
      <c r="AC10" s="68"/>
      <c r="AD10" s="41">
        <v>75</v>
      </c>
      <c r="AE10" s="43"/>
      <c r="AF10" s="69">
        <f>SUMPRODUCT(AB10,AD10)</f>
        <v>9000</v>
      </c>
    </row>
    <row r="11" spans="1:32" ht="47.25" customHeight="1" x14ac:dyDescent="0.25">
      <c r="A11" s="38" t="s">
        <v>97</v>
      </c>
      <c r="B11" s="38">
        <v>2018</v>
      </c>
      <c r="C11" s="3"/>
      <c r="D11" s="4"/>
      <c r="E11" s="39"/>
      <c r="F11" s="105">
        <v>25811</v>
      </c>
      <c r="G11" s="39"/>
      <c r="H11" s="40"/>
      <c r="I11" s="40"/>
      <c r="J11" s="40"/>
      <c r="K11" s="40"/>
      <c r="L11" s="10"/>
      <c r="M11" s="6"/>
      <c r="N11" s="6"/>
      <c r="O11" s="6"/>
      <c r="P11" s="7"/>
      <c r="Q11" s="63"/>
      <c r="R11" s="67"/>
      <c r="S11" s="64"/>
      <c r="T11" s="64" t="s">
        <v>84</v>
      </c>
      <c r="U11" s="72"/>
      <c r="V11" s="72"/>
      <c r="W11" s="72"/>
      <c r="X11" s="60">
        <v>43382</v>
      </c>
      <c r="Y11" s="60">
        <v>43425</v>
      </c>
      <c r="Z11" s="6"/>
      <c r="AA11" s="26" t="s">
        <v>78</v>
      </c>
      <c r="AB11" s="68"/>
      <c r="AC11" s="68"/>
      <c r="AD11" s="41"/>
      <c r="AE11" s="43"/>
      <c r="AF11" s="69"/>
    </row>
    <row r="12" spans="1:32" ht="47.25" customHeight="1" x14ac:dyDescent="0.25">
      <c r="A12" s="38" t="s">
        <v>97</v>
      </c>
      <c r="B12" s="38">
        <v>2018</v>
      </c>
      <c r="C12" s="3"/>
      <c r="D12" s="4"/>
      <c r="E12" s="39"/>
      <c r="F12" s="105">
        <v>34878</v>
      </c>
      <c r="G12" s="39"/>
      <c r="H12" s="40"/>
      <c r="I12" s="40"/>
      <c r="J12" s="40"/>
      <c r="K12" s="40"/>
      <c r="L12" s="10"/>
      <c r="M12" s="6"/>
      <c r="N12" s="6"/>
      <c r="O12" s="6"/>
      <c r="P12" s="7"/>
      <c r="Q12" s="63"/>
      <c r="R12" s="67"/>
      <c r="S12" s="59"/>
      <c r="T12" s="59" t="s">
        <v>84</v>
      </c>
      <c r="U12" s="78"/>
      <c r="V12" s="78"/>
      <c r="W12" s="78"/>
      <c r="X12" s="60">
        <v>43382</v>
      </c>
      <c r="Y12" s="60">
        <v>43425</v>
      </c>
      <c r="Z12" s="6"/>
      <c r="AA12" s="26" t="s">
        <v>78</v>
      </c>
      <c r="AB12" s="68"/>
      <c r="AC12" s="68"/>
      <c r="AD12" s="41"/>
      <c r="AE12" s="43"/>
      <c r="AF12" s="69"/>
    </row>
    <row r="13" spans="1:32" ht="47.25" customHeight="1" x14ac:dyDescent="0.25">
      <c r="A13" s="38" t="s">
        <v>97</v>
      </c>
      <c r="B13" s="38">
        <v>2018</v>
      </c>
      <c r="C13" s="3"/>
      <c r="D13" s="4"/>
      <c r="E13" s="39"/>
      <c r="F13" s="105">
        <v>28513</v>
      </c>
      <c r="G13" s="39"/>
      <c r="H13" s="40"/>
      <c r="I13" s="40"/>
      <c r="J13" s="40"/>
      <c r="K13" s="40"/>
      <c r="L13" s="10"/>
      <c r="M13" s="6"/>
      <c r="N13" s="6"/>
      <c r="O13" s="6"/>
      <c r="P13" s="7"/>
      <c r="Q13" s="63"/>
      <c r="R13" s="67"/>
      <c r="S13" s="59"/>
      <c r="T13" s="59" t="s">
        <v>84</v>
      </c>
      <c r="U13" s="72"/>
      <c r="V13" s="72"/>
      <c r="W13" s="72"/>
      <c r="X13" s="60">
        <v>43382</v>
      </c>
      <c r="Y13" s="60">
        <v>43425</v>
      </c>
      <c r="Z13" s="6"/>
      <c r="AA13" s="26" t="s">
        <v>78</v>
      </c>
      <c r="AB13" s="68"/>
      <c r="AC13" s="68"/>
      <c r="AD13" s="41"/>
      <c r="AE13" s="43"/>
      <c r="AF13" s="69"/>
    </row>
    <row r="14" spans="1:32" ht="47.25" customHeight="1" x14ac:dyDescent="0.25">
      <c r="A14" s="38" t="s">
        <v>97</v>
      </c>
      <c r="B14" s="38">
        <v>2018</v>
      </c>
      <c r="C14" s="3"/>
      <c r="D14" s="4"/>
      <c r="E14" s="39"/>
      <c r="F14" s="105">
        <v>29155</v>
      </c>
      <c r="G14" s="39"/>
      <c r="H14" s="40"/>
      <c r="I14" s="40"/>
      <c r="J14" s="40"/>
      <c r="K14" s="40"/>
      <c r="L14" s="10"/>
      <c r="M14" s="6"/>
      <c r="N14" s="6"/>
      <c r="O14" s="6"/>
      <c r="P14" s="7"/>
      <c r="Q14" s="63"/>
      <c r="R14" s="67"/>
      <c r="S14" s="59"/>
      <c r="T14" s="59" t="s">
        <v>84</v>
      </c>
      <c r="U14" s="72"/>
      <c r="V14" s="72"/>
      <c r="W14" s="72"/>
      <c r="X14" s="60">
        <v>43382</v>
      </c>
      <c r="Y14" s="60">
        <v>43425</v>
      </c>
      <c r="Z14" s="6"/>
      <c r="AA14" s="26" t="s">
        <v>78</v>
      </c>
      <c r="AB14" s="68"/>
      <c r="AC14" s="68"/>
      <c r="AD14" s="41"/>
      <c r="AE14" s="43"/>
      <c r="AF14" s="69"/>
    </row>
    <row r="15" spans="1:32" ht="47.25" customHeight="1" x14ac:dyDescent="0.25">
      <c r="A15" s="38" t="s">
        <v>97</v>
      </c>
      <c r="B15" s="38">
        <v>2018</v>
      </c>
      <c r="C15" s="9"/>
      <c r="D15" s="4"/>
      <c r="E15" s="39"/>
      <c r="F15" s="105">
        <v>33617</v>
      </c>
      <c r="G15" s="39"/>
      <c r="H15" s="40"/>
      <c r="I15" s="40"/>
      <c r="J15" s="40"/>
      <c r="K15" s="40"/>
      <c r="L15" s="10"/>
      <c r="M15" s="6"/>
      <c r="N15" s="6"/>
      <c r="O15" s="6"/>
      <c r="P15" s="7"/>
      <c r="Q15" s="63"/>
      <c r="R15" s="67"/>
      <c r="S15" s="59"/>
      <c r="T15" s="59" t="s">
        <v>84</v>
      </c>
      <c r="U15" s="72"/>
      <c r="V15" s="72"/>
      <c r="W15" s="72"/>
      <c r="X15" s="60">
        <v>43382</v>
      </c>
      <c r="Y15" s="60">
        <v>43425</v>
      </c>
      <c r="Z15" s="6"/>
      <c r="AA15" s="26" t="s">
        <v>78</v>
      </c>
      <c r="AB15" s="68"/>
      <c r="AC15" s="68"/>
      <c r="AD15" s="41"/>
      <c r="AE15" s="43"/>
      <c r="AF15" s="69"/>
    </row>
    <row r="16" spans="1:32" ht="47.25" customHeight="1" thickBot="1" x14ac:dyDescent="0.3">
      <c r="A16" s="38" t="s">
        <v>97</v>
      </c>
      <c r="B16" s="38">
        <v>2018</v>
      </c>
      <c r="C16" s="3"/>
      <c r="D16" s="4"/>
      <c r="E16" s="39"/>
      <c r="F16" s="105">
        <v>31713</v>
      </c>
      <c r="G16" s="39"/>
      <c r="H16" s="40"/>
      <c r="I16" s="40"/>
      <c r="J16" s="40"/>
      <c r="K16" s="40"/>
      <c r="L16" s="10"/>
      <c r="M16" s="6"/>
      <c r="N16" s="6"/>
      <c r="O16" s="6"/>
      <c r="P16" s="7"/>
      <c r="Q16" s="63"/>
      <c r="R16" s="52"/>
      <c r="S16" s="59"/>
      <c r="T16" s="59" t="s">
        <v>84</v>
      </c>
      <c r="U16" s="72"/>
      <c r="V16" s="72"/>
      <c r="W16" s="72"/>
      <c r="X16" s="60">
        <v>43382</v>
      </c>
      <c r="Y16" s="60">
        <v>43425</v>
      </c>
      <c r="Z16" s="6"/>
      <c r="AA16" s="26" t="s">
        <v>78</v>
      </c>
      <c r="AB16" s="95"/>
      <c r="AC16" s="95"/>
      <c r="AD16" s="96"/>
      <c r="AE16" s="97"/>
      <c r="AF16" s="98"/>
    </row>
    <row r="17" spans="1:32" ht="30" customHeight="1" thickTop="1" x14ac:dyDescent="0.25">
      <c r="A17" s="38" t="s">
        <v>98</v>
      </c>
      <c r="B17" s="38"/>
      <c r="C17" s="3"/>
      <c r="D17" s="4"/>
      <c r="E17" s="39"/>
      <c r="F17" s="15"/>
      <c r="G17" s="39"/>
      <c r="H17" s="40"/>
      <c r="I17" s="40"/>
      <c r="J17" s="5"/>
      <c r="K17" s="13"/>
      <c r="L17" s="10"/>
      <c r="M17" s="6"/>
      <c r="N17" s="6"/>
      <c r="O17" s="6"/>
      <c r="P17" s="7"/>
      <c r="Q17" s="7"/>
      <c r="R17" s="7"/>
      <c r="S17" s="64"/>
      <c r="T17" s="64"/>
      <c r="U17" s="72"/>
      <c r="V17" s="72"/>
      <c r="W17" s="72"/>
      <c r="X17" s="65">
        <v>43488</v>
      </c>
      <c r="Y17" s="65">
        <v>43651</v>
      </c>
      <c r="Z17" s="6"/>
      <c r="AA17" s="27"/>
      <c r="AB17" s="68">
        <f>700/7</f>
        <v>100</v>
      </c>
      <c r="AC17" s="70"/>
      <c r="AD17" s="71">
        <f>7*12</f>
        <v>84</v>
      </c>
      <c r="AE17" s="70"/>
      <c r="AF17" s="69">
        <v>8400</v>
      </c>
    </row>
    <row r="18" spans="1:32" ht="30" customHeight="1" x14ac:dyDescent="0.25">
      <c r="A18" s="38" t="s">
        <v>98</v>
      </c>
      <c r="B18" s="38"/>
      <c r="C18" s="3"/>
      <c r="D18" s="4"/>
      <c r="E18" s="39"/>
      <c r="F18" s="15"/>
      <c r="G18" s="39"/>
      <c r="H18" s="40"/>
      <c r="I18" s="40"/>
      <c r="J18" s="5"/>
      <c r="K18" s="5"/>
      <c r="L18" s="10"/>
      <c r="M18" s="6"/>
      <c r="N18" s="6"/>
      <c r="O18" s="6"/>
      <c r="P18" s="7"/>
      <c r="Q18" s="7"/>
      <c r="R18" s="58"/>
      <c r="S18" s="59"/>
      <c r="T18" s="59"/>
      <c r="U18" s="72"/>
      <c r="V18" s="72"/>
      <c r="W18" s="72"/>
      <c r="X18" s="65">
        <v>43488</v>
      </c>
      <c r="Y18" s="65">
        <v>43651</v>
      </c>
      <c r="Z18" s="6"/>
      <c r="AA18" s="27"/>
      <c r="AB18" s="68"/>
      <c r="AC18" s="64"/>
      <c r="AD18" s="71"/>
      <c r="AE18" s="64"/>
      <c r="AF18" s="69"/>
    </row>
    <row r="19" spans="1:32" ht="30" customHeight="1" x14ac:dyDescent="0.25">
      <c r="A19" s="38" t="s">
        <v>98</v>
      </c>
      <c r="B19" s="38"/>
      <c r="C19" s="3"/>
      <c r="D19" s="4"/>
      <c r="E19" s="39"/>
      <c r="F19" s="15"/>
      <c r="G19" s="39"/>
      <c r="H19" s="40"/>
      <c r="I19" s="40"/>
      <c r="J19" s="8"/>
      <c r="K19" s="8"/>
      <c r="L19" s="10"/>
      <c r="M19" s="6"/>
      <c r="N19" s="6"/>
      <c r="O19" s="6"/>
      <c r="P19" s="7"/>
      <c r="Q19" s="7"/>
      <c r="R19" s="58"/>
      <c r="S19" s="59"/>
      <c r="T19" s="59"/>
      <c r="U19" s="72"/>
      <c r="V19" s="72"/>
      <c r="W19" s="72"/>
      <c r="X19" s="65">
        <v>43488</v>
      </c>
      <c r="Y19" s="65">
        <v>43651</v>
      </c>
      <c r="Z19" s="6"/>
      <c r="AA19" s="27"/>
      <c r="AB19" s="68"/>
      <c r="AC19" s="59"/>
      <c r="AD19" s="71"/>
      <c r="AE19" s="59"/>
      <c r="AF19" s="69"/>
    </row>
    <row r="20" spans="1:32" ht="30" customHeight="1" x14ac:dyDescent="0.25">
      <c r="A20" s="38" t="s">
        <v>98</v>
      </c>
      <c r="B20" s="38"/>
      <c r="C20" s="9"/>
      <c r="D20" s="4"/>
      <c r="E20" s="39"/>
      <c r="F20" s="16"/>
      <c r="G20" s="39"/>
      <c r="H20" s="40"/>
      <c r="I20" s="40"/>
      <c r="J20" s="40"/>
      <c r="K20" s="40"/>
      <c r="L20" s="10"/>
      <c r="M20" s="10"/>
      <c r="N20" s="10"/>
      <c r="O20" s="10"/>
      <c r="P20" s="11"/>
      <c r="Q20" s="11"/>
      <c r="R20" s="12"/>
      <c r="S20" s="59"/>
      <c r="T20" s="59"/>
      <c r="U20" s="72"/>
      <c r="V20" s="72"/>
      <c r="W20" s="72"/>
      <c r="X20" s="65">
        <v>43488</v>
      </c>
      <c r="Y20" s="65">
        <v>43651</v>
      </c>
      <c r="Z20" s="6"/>
      <c r="AA20" s="27"/>
      <c r="AB20" s="68"/>
      <c r="AC20" s="59"/>
      <c r="AD20" s="71"/>
      <c r="AE20" s="59"/>
      <c r="AF20" s="69"/>
    </row>
    <row r="21" spans="1:32" ht="30" customHeight="1" x14ac:dyDescent="0.25">
      <c r="A21" s="38" t="s">
        <v>98</v>
      </c>
      <c r="B21" s="38"/>
      <c r="C21" s="3"/>
      <c r="D21" s="4"/>
      <c r="E21" s="39"/>
      <c r="F21" s="15"/>
      <c r="G21" s="39"/>
      <c r="H21" s="40"/>
      <c r="I21" s="40"/>
      <c r="J21" s="5"/>
      <c r="K21" s="5"/>
      <c r="L21" s="10"/>
      <c r="M21" s="6"/>
      <c r="N21" s="6"/>
      <c r="O21" s="6"/>
      <c r="P21" s="7"/>
      <c r="Q21" s="7"/>
      <c r="R21" s="7"/>
      <c r="S21" s="59"/>
      <c r="T21" s="59"/>
      <c r="U21" s="72"/>
      <c r="V21" s="72"/>
      <c r="W21" s="72"/>
      <c r="X21" s="65">
        <v>43488</v>
      </c>
      <c r="Y21" s="65">
        <v>43651</v>
      </c>
      <c r="Z21" s="6"/>
      <c r="AA21" s="27"/>
      <c r="AB21" s="68"/>
      <c r="AC21" s="59"/>
      <c r="AD21" s="71"/>
      <c r="AE21" s="59"/>
      <c r="AF21" s="69"/>
    </row>
    <row r="22" spans="1:32" ht="30" customHeight="1" x14ac:dyDescent="0.25">
      <c r="A22" s="38" t="s">
        <v>98</v>
      </c>
      <c r="B22" s="38"/>
      <c r="C22" s="3"/>
      <c r="D22" s="4"/>
      <c r="E22" s="39"/>
      <c r="F22" s="15"/>
      <c r="G22" s="39"/>
      <c r="H22" s="40"/>
      <c r="I22" s="40"/>
      <c r="J22" s="5"/>
      <c r="K22" s="13"/>
      <c r="L22" s="10"/>
      <c r="M22" s="6"/>
      <c r="N22" s="6"/>
      <c r="O22" s="6"/>
      <c r="P22" s="7"/>
      <c r="Q22" s="7"/>
      <c r="R22" s="7"/>
      <c r="S22" s="59"/>
      <c r="T22" s="59"/>
      <c r="U22" s="72"/>
      <c r="V22" s="72"/>
      <c r="W22" s="72"/>
      <c r="X22" s="65">
        <v>43488</v>
      </c>
      <c r="Y22" s="65">
        <v>43651</v>
      </c>
      <c r="Z22" s="6"/>
      <c r="AA22" s="27"/>
      <c r="AB22" s="68"/>
      <c r="AC22" s="59"/>
      <c r="AD22" s="71"/>
      <c r="AE22" s="59"/>
      <c r="AF22" s="69"/>
    </row>
    <row r="23" spans="1:32" ht="30" customHeight="1" x14ac:dyDescent="0.25">
      <c r="A23" s="38" t="s">
        <v>98</v>
      </c>
      <c r="B23" s="38"/>
      <c r="C23" s="3"/>
      <c r="D23" s="4"/>
      <c r="E23" s="39"/>
      <c r="F23" s="15"/>
      <c r="G23" s="39"/>
      <c r="H23" s="40"/>
      <c r="I23" s="40"/>
      <c r="J23" s="5"/>
      <c r="K23" s="5"/>
      <c r="L23" s="10"/>
      <c r="M23" s="6"/>
      <c r="N23" s="6"/>
      <c r="O23" s="6"/>
      <c r="P23" s="7"/>
      <c r="Q23" s="7"/>
      <c r="R23" s="58"/>
      <c r="S23" s="64"/>
      <c r="T23" s="64"/>
      <c r="U23" s="78"/>
      <c r="V23" s="78"/>
      <c r="W23" s="78"/>
      <c r="X23" s="65">
        <v>43488</v>
      </c>
      <c r="Y23" s="65">
        <v>43651</v>
      </c>
      <c r="Z23" s="6"/>
      <c r="AA23" s="27"/>
      <c r="AB23" s="68"/>
      <c r="AC23" s="59"/>
      <c r="AD23" s="71"/>
      <c r="AE23" s="59"/>
      <c r="AF23" s="69"/>
    </row>
    <row r="24" spans="1:32" ht="30" customHeight="1" x14ac:dyDescent="0.25">
      <c r="A24" s="38" t="s">
        <v>98</v>
      </c>
      <c r="B24" s="38"/>
      <c r="C24" s="3"/>
      <c r="D24" s="4"/>
      <c r="E24" s="39"/>
      <c r="F24" s="15"/>
      <c r="G24" s="39"/>
      <c r="H24" s="40"/>
      <c r="I24" s="40"/>
      <c r="J24" s="5"/>
      <c r="K24" s="5"/>
      <c r="L24" s="10"/>
      <c r="M24" s="6"/>
      <c r="N24" s="6"/>
      <c r="O24" s="6"/>
      <c r="P24" s="7"/>
      <c r="Q24" s="7"/>
      <c r="R24" s="58"/>
      <c r="S24" s="59"/>
      <c r="T24" s="59"/>
      <c r="U24" s="72"/>
      <c r="V24" s="72"/>
      <c r="W24" s="72"/>
      <c r="X24" s="65">
        <v>43488</v>
      </c>
      <c r="Y24" s="65">
        <v>43651</v>
      </c>
      <c r="Z24" s="6"/>
      <c r="AA24" s="27"/>
      <c r="AB24" s="68"/>
      <c r="AC24" s="64"/>
      <c r="AD24" s="71"/>
      <c r="AE24" s="64"/>
      <c r="AF24" s="69"/>
    </row>
    <row r="25" spans="1:32" ht="30" customHeight="1" x14ac:dyDescent="0.25">
      <c r="A25" s="38" t="s">
        <v>98</v>
      </c>
      <c r="B25" s="38"/>
      <c r="C25" s="3"/>
      <c r="D25" s="4"/>
      <c r="E25" s="39"/>
      <c r="F25" s="15"/>
      <c r="G25" s="39"/>
      <c r="H25" s="40"/>
      <c r="I25" s="40"/>
      <c r="J25" s="8"/>
      <c r="K25" s="8"/>
      <c r="L25" s="10"/>
      <c r="M25" s="6"/>
      <c r="N25" s="6"/>
      <c r="O25" s="6"/>
      <c r="P25" s="7"/>
      <c r="Q25" s="7"/>
      <c r="R25" s="58"/>
      <c r="S25" s="59"/>
      <c r="T25" s="59"/>
      <c r="U25" s="72"/>
      <c r="V25" s="72"/>
      <c r="W25" s="72"/>
      <c r="X25" s="65">
        <v>43488</v>
      </c>
      <c r="Y25" s="65">
        <v>43651</v>
      </c>
      <c r="Z25" s="6"/>
      <c r="AA25" s="27"/>
      <c r="AB25" s="68"/>
      <c r="AC25" s="59"/>
      <c r="AD25" s="71"/>
      <c r="AE25" s="59"/>
      <c r="AF25" s="69"/>
    </row>
    <row r="26" spans="1:32" ht="30" customHeight="1" x14ac:dyDescent="0.25">
      <c r="A26" s="38" t="s">
        <v>98</v>
      </c>
      <c r="B26" s="38"/>
      <c r="C26" s="9"/>
      <c r="D26" s="4"/>
      <c r="E26" s="39"/>
      <c r="F26" s="16"/>
      <c r="G26" s="39"/>
      <c r="H26" s="40"/>
      <c r="I26" s="40"/>
      <c r="J26" s="40"/>
      <c r="K26" s="40"/>
      <c r="L26" s="10"/>
      <c r="M26" s="10"/>
      <c r="N26" s="10"/>
      <c r="O26" s="10"/>
      <c r="P26" s="11"/>
      <c r="Q26" s="11"/>
      <c r="R26" s="12"/>
      <c r="S26" s="59"/>
      <c r="T26" s="59"/>
      <c r="U26" s="72"/>
      <c r="V26" s="72"/>
      <c r="W26" s="72"/>
      <c r="X26" s="65">
        <v>43488</v>
      </c>
      <c r="Y26" s="65">
        <v>43651</v>
      </c>
      <c r="Z26" s="6"/>
      <c r="AA26" s="27"/>
      <c r="AB26" s="68"/>
      <c r="AC26" s="59"/>
      <c r="AD26" s="71"/>
      <c r="AE26" s="59"/>
      <c r="AF26" s="69"/>
    </row>
    <row r="27" spans="1:32" ht="30" customHeight="1" x14ac:dyDescent="0.25">
      <c r="A27" s="38" t="s">
        <v>98</v>
      </c>
      <c r="B27" s="38"/>
      <c r="C27" s="3"/>
      <c r="D27" s="4"/>
      <c r="E27" s="39"/>
      <c r="F27" s="15"/>
      <c r="G27" s="39"/>
      <c r="H27" s="40"/>
      <c r="I27" s="40"/>
      <c r="J27" s="5"/>
      <c r="K27" s="5"/>
      <c r="L27" s="10"/>
      <c r="M27" s="6"/>
      <c r="N27" s="6"/>
      <c r="O27" s="6"/>
      <c r="P27" s="7"/>
      <c r="Q27" s="7"/>
      <c r="R27" s="7"/>
      <c r="S27" s="59"/>
      <c r="T27" s="59"/>
      <c r="U27" s="72"/>
      <c r="V27" s="72"/>
      <c r="W27" s="72"/>
      <c r="X27" s="65">
        <v>43488</v>
      </c>
      <c r="Y27" s="65">
        <v>43651</v>
      </c>
      <c r="Z27" s="6"/>
      <c r="AA27" s="27"/>
      <c r="AB27" s="68"/>
      <c r="AC27" s="59"/>
      <c r="AD27" s="71"/>
      <c r="AE27" s="59"/>
      <c r="AF27" s="69"/>
    </row>
    <row r="28" spans="1:32" ht="30" customHeight="1" x14ac:dyDescent="0.25">
      <c r="A28" s="38" t="s">
        <v>98</v>
      </c>
      <c r="B28" s="38"/>
      <c r="C28" s="3"/>
      <c r="D28" s="4"/>
      <c r="E28" s="39"/>
      <c r="F28" s="15"/>
      <c r="G28" s="39"/>
      <c r="H28" s="40"/>
      <c r="I28" s="40"/>
      <c r="J28" s="5"/>
      <c r="K28" s="13"/>
      <c r="L28" s="10"/>
      <c r="M28" s="6"/>
      <c r="N28" s="6"/>
      <c r="O28" s="6"/>
      <c r="P28" s="7"/>
      <c r="Q28" s="7"/>
      <c r="R28" s="7"/>
      <c r="S28" s="59"/>
      <c r="T28" s="59"/>
      <c r="U28" s="72"/>
      <c r="V28" s="72"/>
      <c r="W28" s="72"/>
      <c r="X28" s="65">
        <v>43488</v>
      </c>
      <c r="Y28" s="65">
        <v>43651</v>
      </c>
      <c r="Z28" s="6"/>
      <c r="AA28" s="27"/>
      <c r="AB28" s="68"/>
      <c r="AC28" s="59"/>
      <c r="AD28" s="71"/>
      <c r="AE28" s="59"/>
      <c r="AF28" s="69"/>
    </row>
    <row r="29" spans="1:32" ht="30" customHeight="1" x14ac:dyDescent="0.25">
      <c r="A29" s="38" t="s">
        <v>98</v>
      </c>
      <c r="B29" s="38"/>
      <c r="C29" s="3"/>
      <c r="D29" s="4"/>
      <c r="E29" s="39"/>
      <c r="F29" s="15"/>
      <c r="G29" s="39"/>
      <c r="H29" s="40"/>
      <c r="I29" s="40"/>
      <c r="J29" s="5"/>
      <c r="K29" s="5"/>
      <c r="L29" s="10"/>
      <c r="M29" s="6"/>
      <c r="N29" s="6"/>
      <c r="O29" s="6"/>
      <c r="P29" s="7"/>
      <c r="Q29" s="7"/>
      <c r="R29" s="58"/>
      <c r="S29" s="64"/>
      <c r="T29" s="64"/>
      <c r="U29" s="72"/>
      <c r="V29" s="72"/>
      <c r="W29" s="72"/>
      <c r="X29" s="65">
        <v>43488</v>
      </c>
      <c r="Y29" s="65">
        <v>43651</v>
      </c>
      <c r="Z29" s="6"/>
      <c r="AA29" s="27"/>
      <c r="AB29" s="68"/>
      <c r="AC29" s="59"/>
      <c r="AD29" s="71"/>
      <c r="AE29" s="59"/>
      <c r="AF29" s="69"/>
    </row>
    <row r="30" spans="1:32" ht="30" customHeight="1" thickBot="1" x14ac:dyDescent="0.3">
      <c r="A30" s="38" t="s">
        <v>98</v>
      </c>
      <c r="B30" s="38"/>
      <c r="C30" s="3"/>
      <c r="D30" s="4"/>
      <c r="E30" s="39"/>
      <c r="F30" s="15"/>
      <c r="G30" s="39"/>
      <c r="H30" s="40"/>
      <c r="I30" s="40"/>
      <c r="J30" s="8"/>
      <c r="K30" s="8"/>
      <c r="L30" s="10"/>
      <c r="M30" s="6"/>
      <c r="N30" s="6"/>
      <c r="O30" s="6"/>
      <c r="P30" s="7"/>
      <c r="Q30" s="7"/>
      <c r="R30" s="58"/>
      <c r="S30" s="59"/>
      <c r="T30" s="59"/>
      <c r="U30" s="72"/>
      <c r="V30" s="72"/>
      <c r="W30" s="72"/>
      <c r="X30" s="65">
        <v>43488</v>
      </c>
      <c r="Y30" s="65">
        <v>43651</v>
      </c>
      <c r="Z30" s="6"/>
      <c r="AA30" s="30"/>
      <c r="AB30" s="95"/>
      <c r="AC30" s="92"/>
      <c r="AD30" s="100"/>
      <c r="AE30" s="92"/>
      <c r="AF30" s="98"/>
    </row>
    <row r="31" spans="1:32" ht="45.75" thickTop="1" x14ac:dyDescent="0.25">
      <c r="A31" s="38" t="s">
        <v>99</v>
      </c>
      <c r="B31" s="38">
        <v>2018</v>
      </c>
      <c r="C31" s="2"/>
      <c r="D31" s="4"/>
      <c r="E31" s="39"/>
      <c r="F31" s="2"/>
      <c r="G31" s="39"/>
      <c r="H31" s="40"/>
      <c r="I31" s="40"/>
      <c r="J31" s="2"/>
      <c r="K31" s="2"/>
      <c r="L31" s="72"/>
      <c r="M31" s="72"/>
      <c r="N31" s="72"/>
      <c r="O31" s="72"/>
      <c r="P31" s="72"/>
      <c r="Q31" s="72"/>
      <c r="R31" s="72"/>
      <c r="S31" s="72"/>
      <c r="T31" s="72"/>
      <c r="U31" s="72"/>
      <c r="V31" s="72"/>
      <c r="W31" s="72"/>
      <c r="X31" s="73">
        <v>43409</v>
      </c>
      <c r="Y31" s="73">
        <v>43411</v>
      </c>
      <c r="Z31" s="74"/>
      <c r="AA31" s="27"/>
      <c r="AB31" s="75">
        <f>850/6</f>
        <v>141.66666666666666</v>
      </c>
      <c r="AC31" s="99"/>
      <c r="AD31" s="76">
        <v>18</v>
      </c>
      <c r="AE31" s="99"/>
      <c r="AF31" s="77">
        <f>AB31*AD31</f>
        <v>2550</v>
      </c>
    </row>
    <row r="32" spans="1:32" ht="45" x14ac:dyDescent="0.25">
      <c r="A32" s="38" t="s">
        <v>99</v>
      </c>
      <c r="B32" s="38">
        <v>2018</v>
      </c>
      <c r="C32" s="2"/>
      <c r="D32" s="4"/>
      <c r="E32" s="39"/>
      <c r="F32" s="2"/>
      <c r="G32" s="39"/>
      <c r="H32" s="40"/>
      <c r="I32" s="40"/>
      <c r="J32" s="2"/>
      <c r="K32" s="2"/>
      <c r="L32" s="72"/>
      <c r="M32" s="72"/>
      <c r="N32" s="72"/>
      <c r="O32" s="72"/>
      <c r="P32" s="72"/>
      <c r="Q32" s="72"/>
      <c r="R32" s="72"/>
      <c r="S32" s="72"/>
      <c r="T32" s="72"/>
      <c r="U32" s="72"/>
      <c r="V32" s="72"/>
      <c r="W32" s="72"/>
      <c r="X32" s="73">
        <v>43409</v>
      </c>
      <c r="Y32" s="73">
        <v>43411</v>
      </c>
      <c r="Z32" s="74"/>
      <c r="AA32" s="27"/>
      <c r="AB32" s="75"/>
      <c r="AC32" s="72"/>
      <c r="AD32" s="76"/>
      <c r="AE32" s="72"/>
      <c r="AF32" s="77"/>
    </row>
    <row r="33" spans="1:32" ht="45" x14ac:dyDescent="0.25">
      <c r="A33" s="38" t="s">
        <v>99</v>
      </c>
      <c r="B33" s="38">
        <v>2018</v>
      </c>
      <c r="C33" s="2"/>
      <c r="D33" s="4"/>
      <c r="E33" s="39"/>
      <c r="F33" s="2"/>
      <c r="G33" s="39"/>
      <c r="H33" s="40"/>
      <c r="I33" s="40"/>
      <c r="J33" s="2"/>
      <c r="K33" s="2"/>
      <c r="L33" s="72"/>
      <c r="M33" s="72"/>
      <c r="N33" s="72"/>
      <c r="O33" s="72"/>
      <c r="P33" s="72"/>
      <c r="Q33" s="72"/>
      <c r="R33" s="72"/>
      <c r="S33" s="72"/>
      <c r="T33" s="72"/>
      <c r="U33" s="72"/>
      <c r="V33" s="72"/>
      <c r="W33" s="72"/>
      <c r="X33" s="73">
        <v>43409</v>
      </c>
      <c r="Y33" s="73">
        <v>43411</v>
      </c>
      <c r="Z33" s="74"/>
      <c r="AA33" s="30"/>
      <c r="AB33" s="75"/>
      <c r="AC33" s="72"/>
      <c r="AD33" s="76"/>
      <c r="AE33" s="72"/>
      <c r="AF33" s="77"/>
    </row>
    <row r="34" spans="1:32" ht="45" x14ac:dyDescent="0.25">
      <c r="A34" s="38" t="s">
        <v>99</v>
      </c>
      <c r="B34" s="38">
        <v>2018</v>
      </c>
      <c r="C34" s="2"/>
      <c r="D34" s="4"/>
      <c r="E34" s="39"/>
      <c r="F34" s="2"/>
      <c r="G34" s="39"/>
      <c r="H34" s="40"/>
      <c r="I34" s="40"/>
      <c r="J34" s="2"/>
      <c r="K34" s="2"/>
      <c r="L34" s="72"/>
      <c r="M34" s="72"/>
      <c r="N34" s="72"/>
      <c r="O34" s="72"/>
      <c r="P34" s="72"/>
      <c r="Q34" s="72"/>
      <c r="R34" s="72"/>
      <c r="S34" s="72"/>
      <c r="T34" s="72"/>
      <c r="U34" s="72"/>
      <c r="V34" s="72"/>
      <c r="W34" s="72"/>
      <c r="X34" s="73">
        <v>43409</v>
      </c>
      <c r="Y34" s="73">
        <v>43411</v>
      </c>
      <c r="Z34" s="74"/>
      <c r="AA34" s="27"/>
      <c r="AB34" s="75"/>
      <c r="AC34" s="72"/>
      <c r="AD34" s="76"/>
      <c r="AE34" s="72"/>
      <c r="AF34" s="77"/>
    </row>
    <row r="35" spans="1:32" ht="45" x14ac:dyDescent="0.25">
      <c r="A35" s="38" t="s">
        <v>99</v>
      </c>
      <c r="B35" s="38">
        <v>2018</v>
      </c>
      <c r="C35" s="2"/>
      <c r="D35" s="4"/>
      <c r="E35" s="39"/>
      <c r="F35" s="2"/>
      <c r="G35" s="39"/>
      <c r="H35" s="40"/>
      <c r="I35" s="40"/>
      <c r="J35" s="2"/>
      <c r="K35" s="2"/>
      <c r="L35" s="72"/>
      <c r="M35" s="72"/>
      <c r="N35" s="72"/>
      <c r="O35" s="72"/>
      <c r="P35" s="72"/>
      <c r="Q35" s="72"/>
      <c r="R35" s="72"/>
      <c r="S35" s="72"/>
      <c r="T35" s="72"/>
      <c r="U35" s="72"/>
      <c r="V35" s="72"/>
      <c r="W35" s="72"/>
      <c r="X35" s="73">
        <v>43409</v>
      </c>
      <c r="Y35" s="73">
        <v>43411</v>
      </c>
      <c r="Z35" s="74"/>
      <c r="AA35" s="27"/>
      <c r="AB35" s="75"/>
      <c r="AC35" s="72"/>
      <c r="AD35" s="76"/>
      <c r="AE35" s="72"/>
      <c r="AF35" s="77"/>
    </row>
    <row r="36" spans="1:32" ht="45" x14ac:dyDescent="0.25">
      <c r="A36" s="38" t="s">
        <v>99</v>
      </c>
      <c r="B36" s="38">
        <v>2018</v>
      </c>
      <c r="C36" s="2"/>
      <c r="D36" s="4"/>
      <c r="E36" s="39"/>
      <c r="F36" s="2"/>
      <c r="G36" s="39"/>
      <c r="H36" s="40"/>
      <c r="I36" s="40"/>
      <c r="J36" s="2"/>
      <c r="K36" s="2"/>
      <c r="L36" s="72"/>
      <c r="M36" s="72"/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3">
        <v>43409</v>
      </c>
      <c r="Y36" s="73">
        <v>43411</v>
      </c>
      <c r="Z36" s="74"/>
      <c r="AA36" s="30"/>
      <c r="AB36" s="75"/>
      <c r="AC36" s="72"/>
      <c r="AD36" s="76"/>
      <c r="AE36" s="72"/>
      <c r="AF36" s="77"/>
    </row>
    <row r="37" spans="1:32" ht="45" x14ac:dyDescent="0.25">
      <c r="A37" s="38" t="s">
        <v>99</v>
      </c>
      <c r="B37" s="38">
        <v>2018</v>
      </c>
      <c r="C37" s="2"/>
      <c r="D37" s="4"/>
      <c r="E37" s="39"/>
      <c r="F37" s="2"/>
      <c r="G37" s="39"/>
      <c r="H37" s="40"/>
      <c r="I37" s="40"/>
      <c r="J37" s="2"/>
      <c r="K37" s="2"/>
      <c r="L37" s="72"/>
      <c r="M37" s="72"/>
      <c r="N37" s="72"/>
      <c r="O37" s="72"/>
      <c r="P37" s="72"/>
      <c r="Q37" s="72"/>
      <c r="R37" s="72"/>
      <c r="S37" s="72"/>
      <c r="T37" s="72"/>
      <c r="U37" s="72"/>
      <c r="V37" s="72"/>
      <c r="W37" s="72"/>
      <c r="X37" s="73">
        <v>43409</v>
      </c>
      <c r="Y37" s="73">
        <v>43411</v>
      </c>
      <c r="Z37" s="74"/>
      <c r="AA37" s="27"/>
      <c r="AB37" s="75"/>
      <c r="AC37" s="72"/>
      <c r="AD37" s="76"/>
      <c r="AE37" s="72"/>
      <c r="AF37" s="77"/>
    </row>
    <row r="38" spans="1:32" ht="45" x14ac:dyDescent="0.25">
      <c r="A38" s="38" t="s">
        <v>99</v>
      </c>
      <c r="B38" s="38">
        <v>2018</v>
      </c>
      <c r="C38" s="2"/>
      <c r="D38" s="4"/>
      <c r="E38" s="39"/>
      <c r="F38" s="2"/>
      <c r="G38" s="39"/>
      <c r="H38" s="40"/>
      <c r="I38" s="40"/>
      <c r="J38" s="2"/>
      <c r="K38" s="2"/>
      <c r="L38" s="72"/>
      <c r="M38" s="72"/>
      <c r="N38" s="72"/>
      <c r="O38" s="72"/>
      <c r="P38" s="72"/>
      <c r="Q38" s="72"/>
      <c r="R38" s="72"/>
      <c r="S38" s="72"/>
      <c r="T38" s="72"/>
      <c r="U38" s="72"/>
      <c r="V38" s="72"/>
      <c r="W38" s="72"/>
      <c r="X38" s="73">
        <v>43409</v>
      </c>
      <c r="Y38" s="73">
        <v>43411</v>
      </c>
      <c r="Z38" s="74"/>
      <c r="AA38" s="27"/>
      <c r="AB38" s="75"/>
      <c r="AC38" s="72"/>
      <c r="AD38" s="76"/>
      <c r="AE38" s="72"/>
      <c r="AF38" s="77"/>
    </row>
    <row r="39" spans="1:32" ht="45" x14ac:dyDescent="0.25">
      <c r="A39" s="38" t="s">
        <v>99</v>
      </c>
      <c r="B39" s="38">
        <v>2018</v>
      </c>
      <c r="C39" s="2"/>
      <c r="D39" s="4"/>
      <c r="E39" s="39"/>
      <c r="F39" s="2"/>
      <c r="G39" s="39"/>
      <c r="H39" s="40"/>
      <c r="I39" s="40"/>
      <c r="J39" s="2"/>
      <c r="K39" s="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3">
        <v>43409</v>
      </c>
      <c r="Y39" s="73">
        <v>43411</v>
      </c>
      <c r="Z39" s="74"/>
      <c r="AA39" s="30"/>
      <c r="AB39" s="75"/>
      <c r="AC39" s="72"/>
      <c r="AD39" s="76"/>
      <c r="AE39" s="72"/>
      <c r="AF39" s="77"/>
    </row>
    <row r="40" spans="1:32" ht="45" x14ac:dyDescent="0.25">
      <c r="A40" s="38" t="s">
        <v>99</v>
      </c>
      <c r="B40" s="38">
        <v>2018</v>
      </c>
      <c r="C40" s="2"/>
      <c r="D40" s="4"/>
      <c r="E40" s="39"/>
      <c r="F40" s="2"/>
      <c r="G40" s="39"/>
      <c r="H40" s="40"/>
      <c r="I40" s="40"/>
      <c r="J40" s="2"/>
      <c r="K40" s="2"/>
      <c r="L40" s="72"/>
      <c r="M40" s="72"/>
      <c r="N40" s="72"/>
      <c r="O40" s="72"/>
      <c r="P40" s="72"/>
      <c r="Q40" s="72"/>
      <c r="R40" s="72"/>
      <c r="S40" s="72"/>
      <c r="T40" s="72"/>
      <c r="U40" s="72"/>
      <c r="V40" s="72"/>
      <c r="W40" s="72"/>
      <c r="X40" s="73">
        <v>43409</v>
      </c>
      <c r="Y40" s="73">
        <v>43411</v>
      </c>
      <c r="Z40" s="74"/>
      <c r="AA40" s="27"/>
      <c r="AB40" s="75"/>
      <c r="AC40" s="72"/>
      <c r="AD40" s="76"/>
      <c r="AE40" s="72"/>
      <c r="AF40" s="77"/>
    </row>
    <row r="41" spans="1:32" ht="45" x14ac:dyDescent="0.25">
      <c r="A41" s="38" t="s">
        <v>99</v>
      </c>
      <c r="B41" s="38">
        <v>2018</v>
      </c>
      <c r="C41" s="2"/>
      <c r="D41" s="4"/>
      <c r="E41" s="39"/>
      <c r="F41" s="2"/>
      <c r="G41" s="39"/>
      <c r="H41" s="40"/>
      <c r="I41" s="40"/>
      <c r="J41" s="2"/>
      <c r="K41" s="2"/>
      <c r="L41" s="72"/>
      <c r="M41" s="72"/>
      <c r="N41" s="72"/>
      <c r="O41" s="72"/>
      <c r="P41" s="72"/>
      <c r="Q41" s="72"/>
      <c r="R41" s="72"/>
      <c r="S41" s="72"/>
      <c r="T41" s="72"/>
      <c r="U41" s="72"/>
      <c r="V41" s="72"/>
      <c r="W41" s="72"/>
      <c r="X41" s="73">
        <v>43409</v>
      </c>
      <c r="Y41" s="73">
        <v>43411</v>
      </c>
      <c r="Z41" s="74"/>
      <c r="AA41" s="27"/>
      <c r="AB41" s="75"/>
      <c r="AC41" s="72"/>
      <c r="AD41" s="76"/>
      <c r="AE41" s="72"/>
      <c r="AF41" s="77"/>
    </row>
    <row r="42" spans="1:32" ht="45.75" thickBot="1" x14ac:dyDescent="0.3">
      <c r="A42" s="38" t="s">
        <v>99</v>
      </c>
      <c r="B42" s="38">
        <v>2018</v>
      </c>
      <c r="C42" s="53"/>
      <c r="D42" s="4"/>
      <c r="E42" s="39"/>
      <c r="F42" s="53"/>
      <c r="G42" s="39"/>
      <c r="H42" s="40"/>
      <c r="I42" s="40"/>
      <c r="J42" s="53"/>
      <c r="K42" s="53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9">
        <v>43409</v>
      </c>
      <c r="Y42" s="79">
        <v>43411</v>
      </c>
      <c r="Z42" s="80"/>
      <c r="AA42" s="110"/>
      <c r="AB42" s="101"/>
      <c r="AC42" s="102"/>
      <c r="AD42" s="103"/>
      <c r="AE42" s="102"/>
      <c r="AF42" s="104"/>
    </row>
    <row r="43" spans="1:32" ht="15.75" thickTop="1" x14ac:dyDescent="0.25">
      <c r="A43" s="114">
        <f>COUNTIF(A2:A42,"&lt;&gt;""")</f>
        <v>41</v>
      </c>
      <c r="B43" s="115"/>
      <c r="C43" s="116"/>
      <c r="D43" s="116"/>
      <c r="E43" s="116"/>
      <c r="F43" s="116"/>
      <c r="G43" s="39"/>
      <c r="H43" s="40"/>
      <c r="I43" s="40"/>
      <c r="J43" s="116"/>
      <c r="K43" s="116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9"/>
      <c r="Y43" s="79"/>
      <c r="Z43" s="80"/>
      <c r="AA43" s="110"/>
      <c r="AB43" s="75"/>
      <c r="AC43" s="78"/>
      <c r="AD43" s="76"/>
      <c r="AE43" s="78"/>
      <c r="AF43" s="77"/>
    </row>
  </sheetData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Q43"/>
  <sheetViews>
    <sheetView tabSelected="1" workbookViewId="0">
      <pane xSplit="4" ySplit="2" topLeftCell="II3" activePane="bottomRight" state="frozen"/>
      <selection pane="topRight" activeCell="E1" sqref="E1"/>
      <selection pane="bottomLeft" activeCell="A3" sqref="A3"/>
      <selection pane="bottomRight" activeCell="IN6" sqref="IN6"/>
    </sheetView>
  </sheetViews>
  <sheetFormatPr baseColWidth="10" defaultRowHeight="15" outlineLevelCol="1" x14ac:dyDescent="0.25"/>
  <cols>
    <col min="1" max="1" width="14.85546875" style="18" bestFit="1" customWidth="1"/>
    <col min="2" max="2" width="12.5703125" customWidth="1"/>
    <col min="3" max="3" width="14.42578125" bestFit="1" customWidth="1"/>
    <col min="5" max="5" width="33.5703125" style="18" customWidth="1"/>
    <col min="6" max="6" width="22.5703125" style="18" customWidth="1"/>
    <col min="7" max="7" width="27.85546875" style="18" customWidth="1"/>
    <col min="8" max="8" width="22.5703125" style="18" customWidth="1"/>
    <col min="9" max="9" width="15.5703125" style="18" customWidth="1"/>
    <col min="10" max="10" width="19" customWidth="1"/>
    <col min="11" max="11" width="19.5703125" customWidth="1"/>
    <col min="13" max="13" width="24" customWidth="1"/>
    <col min="14" max="14" width="23.140625" customWidth="1"/>
    <col min="15" max="16" width="18.140625" customWidth="1"/>
    <col min="17" max="191" width="5" customWidth="1" outlineLevel="1"/>
    <col min="192" max="192" width="5" customWidth="1" outlineLevel="1" collapsed="1"/>
    <col min="193" max="206" width="5" customWidth="1" outlineLevel="1"/>
    <col min="207" max="276" width="5" customWidth="1"/>
    <col min="277" max="277" width="15" customWidth="1"/>
  </cols>
  <sheetData>
    <row r="1" spans="1:277" x14ac:dyDescent="0.25">
      <c r="Q1" s="117">
        <v>43101</v>
      </c>
      <c r="R1" s="117"/>
      <c r="S1" s="117"/>
      <c r="T1" s="117"/>
      <c r="U1" s="117"/>
      <c r="V1" s="117"/>
      <c r="W1" s="117"/>
      <c r="X1" s="117"/>
      <c r="Y1" s="117"/>
      <c r="Z1" s="117"/>
      <c r="AA1" s="117"/>
      <c r="AB1" s="117"/>
      <c r="AC1" s="117"/>
      <c r="AD1" s="117"/>
      <c r="AE1" s="117"/>
      <c r="AF1" s="117"/>
      <c r="AG1" s="117"/>
      <c r="AH1" s="117"/>
      <c r="AI1" s="117"/>
      <c r="AJ1" s="117"/>
      <c r="AK1" s="117"/>
      <c r="AL1" s="117"/>
      <c r="AM1" s="117"/>
      <c r="AN1" s="117"/>
      <c r="AO1" s="117"/>
      <c r="AP1" s="117">
        <v>43132</v>
      </c>
      <c r="AQ1" s="117"/>
      <c r="AR1" s="117"/>
      <c r="AS1" s="117"/>
      <c r="AT1" s="117"/>
      <c r="AU1" s="117"/>
      <c r="AV1" s="117"/>
      <c r="AW1" s="117"/>
      <c r="AX1" s="117"/>
      <c r="AY1" s="117"/>
      <c r="AZ1" s="117"/>
      <c r="BA1" s="117"/>
      <c r="BB1" s="117"/>
      <c r="BC1" s="117"/>
      <c r="BD1" s="117"/>
      <c r="BE1" s="117"/>
      <c r="BF1" s="117"/>
      <c r="BG1" s="117"/>
      <c r="BH1" s="117"/>
      <c r="BI1" s="117"/>
      <c r="BJ1" s="117">
        <v>43160</v>
      </c>
      <c r="BK1" s="117"/>
      <c r="BL1" s="117"/>
      <c r="BM1" s="117"/>
      <c r="BN1" s="117"/>
      <c r="BO1" s="117"/>
      <c r="BP1" s="117"/>
      <c r="BQ1" s="117"/>
      <c r="BR1" s="117"/>
      <c r="BS1" s="117"/>
      <c r="BT1" s="117"/>
      <c r="BU1" s="117"/>
      <c r="BV1" s="117"/>
      <c r="BW1" s="117"/>
      <c r="BX1" s="117"/>
      <c r="BY1" s="117"/>
      <c r="BZ1" s="117"/>
      <c r="CA1" s="117"/>
      <c r="CB1" s="117"/>
      <c r="CC1" s="117"/>
      <c r="CD1" s="117">
        <v>43191</v>
      </c>
      <c r="CE1" s="117"/>
      <c r="CF1" s="117"/>
      <c r="CG1" s="117"/>
      <c r="CH1" s="117"/>
      <c r="CI1" s="117"/>
      <c r="CJ1" s="117"/>
      <c r="CK1" s="117"/>
      <c r="CL1" s="117"/>
      <c r="CM1" s="117"/>
      <c r="CN1" s="117"/>
      <c r="CO1" s="117"/>
      <c r="CP1" s="117"/>
      <c r="CQ1" s="117"/>
      <c r="CR1" s="117"/>
      <c r="CS1" s="117"/>
      <c r="CT1" s="117"/>
      <c r="CU1" s="117"/>
      <c r="CV1" s="117"/>
      <c r="CW1" s="117"/>
      <c r="CX1" s="117">
        <v>43221</v>
      </c>
      <c r="CY1" s="117"/>
      <c r="CZ1" s="117"/>
      <c r="DA1" s="117"/>
      <c r="DB1" s="117"/>
      <c r="DC1" s="117"/>
      <c r="DD1" s="117"/>
      <c r="DE1" s="117"/>
      <c r="DF1" s="117"/>
      <c r="DG1" s="117"/>
      <c r="DH1" s="117"/>
      <c r="DI1" s="117"/>
      <c r="DJ1" s="117"/>
      <c r="DK1" s="117"/>
      <c r="DL1" s="117"/>
      <c r="DM1" s="117"/>
      <c r="DN1" s="117"/>
      <c r="DO1" s="117"/>
      <c r="DP1" s="117"/>
      <c r="DQ1" s="117"/>
      <c r="DR1" s="117"/>
      <c r="DS1" s="117"/>
      <c r="DT1" s="117"/>
      <c r="DU1" s="117"/>
      <c r="DV1" s="117"/>
      <c r="DW1" s="117">
        <v>43252</v>
      </c>
      <c r="DX1" s="117"/>
      <c r="DY1" s="117"/>
      <c r="DZ1" s="117"/>
      <c r="EA1" s="117"/>
      <c r="EB1" s="117"/>
      <c r="EC1" s="117"/>
      <c r="ED1" s="117"/>
      <c r="EE1" s="117"/>
      <c r="EF1" s="117"/>
      <c r="EG1" s="117"/>
      <c r="EH1" s="117"/>
      <c r="EI1" s="117"/>
      <c r="EJ1" s="117"/>
      <c r="EK1" s="117"/>
      <c r="EL1" s="117"/>
      <c r="EM1" s="117"/>
      <c r="EN1" s="117"/>
      <c r="EO1" s="117"/>
      <c r="EP1" s="117"/>
      <c r="EQ1" s="117">
        <v>43282</v>
      </c>
      <c r="ER1" s="117"/>
      <c r="ES1" s="117"/>
      <c r="ET1" s="117"/>
      <c r="EU1" s="117"/>
      <c r="EV1" s="117"/>
      <c r="EW1" s="117"/>
      <c r="EX1" s="117"/>
      <c r="EY1" s="117"/>
      <c r="EZ1" s="117"/>
      <c r="FA1" s="117"/>
      <c r="FB1" s="117"/>
      <c r="FC1" s="117"/>
      <c r="FD1" s="117"/>
      <c r="FE1" s="117"/>
      <c r="FF1" s="117"/>
      <c r="FG1" s="117"/>
      <c r="FH1" s="117"/>
      <c r="FI1" s="117"/>
      <c r="FJ1" s="117"/>
      <c r="FK1" s="117"/>
      <c r="FL1" s="117"/>
      <c r="FM1" s="117"/>
      <c r="FN1" s="117"/>
      <c r="FO1" s="117"/>
      <c r="FP1" s="117">
        <v>43313</v>
      </c>
      <c r="FQ1" s="117"/>
      <c r="FR1" s="117"/>
      <c r="FS1" s="117"/>
      <c r="FT1" s="117"/>
      <c r="FU1" s="117"/>
      <c r="FV1" s="117"/>
      <c r="FW1" s="117"/>
      <c r="FX1" s="117"/>
      <c r="FY1" s="117"/>
      <c r="FZ1" s="117"/>
      <c r="GA1" s="117"/>
      <c r="GB1" s="117"/>
      <c r="GC1" s="117"/>
      <c r="GD1" s="117"/>
      <c r="GE1" s="117"/>
      <c r="GF1" s="117"/>
      <c r="GG1" s="117"/>
      <c r="GH1" s="117"/>
      <c r="GI1" s="117"/>
      <c r="GJ1" s="117">
        <v>43344</v>
      </c>
      <c r="GK1" s="117"/>
      <c r="GL1" s="117"/>
      <c r="GM1" s="117"/>
      <c r="GN1" s="117"/>
      <c r="GO1" s="117"/>
      <c r="GP1" s="117"/>
      <c r="GQ1" s="117"/>
      <c r="GR1" s="117"/>
      <c r="GS1" s="117"/>
      <c r="GT1" s="117"/>
      <c r="GU1" s="117"/>
      <c r="GV1" s="117"/>
      <c r="GW1" s="117"/>
      <c r="GX1" s="117"/>
      <c r="GY1" s="117"/>
      <c r="GZ1" s="117"/>
      <c r="HA1" s="117"/>
      <c r="HB1" s="117"/>
      <c r="HC1" s="117"/>
      <c r="HD1" s="117">
        <v>43374</v>
      </c>
      <c r="HE1" s="117"/>
      <c r="HF1" s="117"/>
      <c r="HG1" s="117"/>
      <c r="HH1" s="117"/>
      <c r="HI1" s="117"/>
      <c r="HJ1" s="117"/>
      <c r="HK1" s="117"/>
      <c r="HL1" s="117"/>
      <c r="HM1" s="117"/>
      <c r="HN1" s="117"/>
      <c r="HO1" s="117"/>
      <c r="HP1" s="117"/>
      <c r="HQ1" s="117"/>
      <c r="HR1" s="117"/>
      <c r="HS1" s="117"/>
      <c r="HT1" s="117"/>
      <c r="HU1" s="117"/>
      <c r="HV1" s="117"/>
      <c r="HW1" s="117"/>
      <c r="HX1" s="117"/>
      <c r="HY1" s="117"/>
      <c r="HZ1" s="117"/>
      <c r="IA1" s="117"/>
      <c r="IB1" s="117"/>
      <c r="IC1" s="117">
        <v>43405</v>
      </c>
      <c r="ID1" s="117"/>
      <c r="IE1" s="117"/>
      <c r="IF1" s="117"/>
      <c r="IG1" s="117"/>
      <c r="IH1" s="117"/>
      <c r="II1" s="117"/>
      <c r="IJ1" s="117"/>
      <c r="IK1" s="117"/>
      <c r="IL1" s="117"/>
      <c r="IM1" s="117"/>
      <c r="IN1" s="117"/>
      <c r="IO1" s="117"/>
      <c r="IP1" s="117"/>
      <c r="IQ1" s="117"/>
      <c r="IR1" s="117"/>
      <c r="IS1" s="117"/>
      <c r="IT1" s="117"/>
      <c r="IU1" s="117"/>
      <c r="IV1" s="117"/>
      <c r="IW1" s="117">
        <v>43435</v>
      </c>
      <c r="IX1" s="117"/>
      <c r="IY1" s="117"/>
      <c r="IZ1" s="117"/>
      <c r="JA1" s="117"/>
      <c r="JB1" s="117"/>
      <c r="JC1" s="117"/>
      <c r="JD1" s="117"/>
      <c r="JE1" s="117"/>
      <c r="JF1" s="117"/>
      <c r="JG1" s="117"/>
      <c r="JH1" s="117"/>
      <c r="JI1" s="117"/>
      <c r="JJ1" s="117"/>
      <c r="JK1" s="117"/>
      <c r="JL1" s="117"/>
      <c r="JM1" s="117"/>
      <c r="JN1" s="117"/>
      <c r="JO1" s="117"/>
      <c r="JP1" s="117"/>
    </row>
    <row r="2" spans="1:277" x14ac:dyDescent="0.25">
      <c r="Q2" s="118" t="s">
        <v>0</v>
      </c>
      <c r="R2" s="118"/>
      <c r="S2" s="118"/>
      <c r="T2" s="118"/>
      <c r="U2" s="118"/>
      <c r="V2" s="118" t="s">
        <v>1</v>
      </c>
      <c r="W2" s="118"/>
      <c r="X2" s="118"/>
      <c r="Y2" s="118"/>
      <c r="Z2" s="118"/>
      <c r="AA2" s="118" t="s">
        <v>2</v>
      </c>
      <c r="AB2" s="118"/>
      <c r="AC2" s="118"/>
      <c r="AD2" s="118"/>
      <c r="AE2" s="118"/>
      <c r="AF2" s="118" t="s">
        <v>3</v>
      </c>
      <c r="AG2" s="118"/>
      <c r="AH2" s="118"/>
      <c r="AI2" s="118"/>
      <c r="AJ2" s="118"/>
      <c r="AK2" s="118" t="s">
        <v>4</v>
      </c>
      <c r="AL2" s="118"/>
      <c r="AM2" s="118"/>
      <c r="AN2" s="118"/>
      <c r="AO2" s="118"/>
      <c r="AP2" s="118" t="s">
        <v>5</v>
      </c>
      <c r="AQ2" s="118"/>
      <c r="AR2" s="118"/>
      <c r="AS2" s="118"/>
      <c r="AT2" s="118"/>
      <c r="AU2" s="118" t="s">
        <v>6</v>
      </c>
      <c r="AV2" s="118"/>
      <c r="AW2" s="118"/>
      <c r="AX2" s="118"/>
      <c r="AY2" s="118"/>
      <c r="AZ2" s="118" t="s">
        <v>7</v>
      </c>
      <c r="BA2" s="118"/>
      <c r="BB2" s="118"/>
      <c r="BC2" s="118"/>
      <c r="BD2" s="118"/>
      <c r="BE2" s="118" t="s">
        <v>8</v>
      </c>
      <c r="BF2" s="118"/>
      <c r="BG2" s="118"/>
      <c r="BH2" s="118"/>
      <c r="BI2" s="118"/>
      <c r="BJ2" s="118" t="s">
        <v>9</v>
      </c>
      <c r="BK2" s="118"/>
      <c r="BL2" s="118"/>
      <c r="BM2" s="118"/>
      <c r="BN2" s="118"/>
      <c r="BO2" s="118" t="s">
        <v>10</v>
      </c>
      <c r="BP2" s="118"/>
      <c r="BQ2" s="118"/>
      <c r="BR2" s="118"/>
      <c r="BS2" s="118"/>
      <c r="BT2" s="118" t="s">
        <v>11</v>
      </c>
      <c r="BU2" s="118"/>
      <c r="BV2" s="118"/>
      <c r="BW2" s="118"/>
      <c r="BX2" s="118"/>
      <c r="BY2" s="118" t="s">
        <v>12</v>
      </c>
      <c r="BZ2" s="118"/>
      <c r="CA2" s="118"/>
      <c r="CB2" s="118"/>
      <c r="CC2" s="118"/>
      <c r="CD2" s="118" t="s">
        <v>13</v>
      </c>
      <c r="CE2" s="118"/>
      <c r="CF2" s="118"/>
      <c r="CG2" s="118"/>
      <c r="CH2" s="118"/>
      <c r="CI2" s="118" t="s">
        <v>14</v>
      </c>
      <c r="CJ2" s="118"/>
      <c r="CK2" s="118"/>
      <c r="CL2" s="118"/>
      <c r="CM2" s="118"/>
      <c r="CN2" s="118" t="s">
        <v>15</v>
      </c>
      <c r="CO2" s="118"/>
      <c r="CP2" s="118"/>
      <c r="CQ2" s="118"/>
      <c r="CR2" s="118"/>
      <c r="CS2" s="118" t="s">
        <v>16</v>
      </c>
      <c r="CT2" s="118"/>
      <c r="CU2" s="118"/>
      <c r="CV2" s="118"/>
      <c r="CW2" s="118"/>
      <c r="CX2" s="118" t="s">
        <v>17</v>
      </c>
      <c r="CY2" s="118"/>
      <c r="CZ2" s="118"/>
      <c r="DA2" s="118"/>
      <c r="DB2" s="118"/>
      <c r="DC2" s="118" t="s">
        <v>18</v>
      </c>
      <c r="DD2" s="118"/>
      <c r="DE2" s="118"/>
      <c r="DF2" s="118"/>
      <c r="DG2" s="118"/>
      <c r="DH2" s="118" t="s">
        <v>19</v>
      </c>
      <c r="DI2" s="118"/>
      <c r="DJ2" s="118"/>
      <c r="DK2" s="118"/>
      <c r="DL2" s="118"/>
      <c r="DM2" s="118" t="s">
        <v>20</v>
      </c>
      <c r="DN2" s="118"/>
      <c r="DO2" s="118"/>
      <c r="DP2" s="118"/>
      <c r="DQ2" s="118"/>
      <c r="DR2" s="118" t="s">
        <v>21</v>
      </c>
      <c r="DS2" s="118"/>
      <c r="DT2" s="118"/>
      <c r="DU2" s="118"/>
      <c r="DV2" s="118"/>
      <c r="DW2" s="118" t="s">
        <v>22</v>
      </c>
      <c r="DX2" s="118"/>
      <c r="DY2" s="118"/>
      <c r="DZ2" s="118"/>
      <c r="EA2" s="118"/>
      <c r="EB2" s="118" t="s">
        <v>23</v>
      </c>
      <c r="EC2" s="118"/>
      <c r="ED2" s="118"/>
      <c r="EE2" s="118"/>
      <c r="EF2" s="118"/>
      <c r="EG2" s="118" t="s">
        <v>24</v>
      </c>
      <c r="EH2" s="118"/>
      <c r="EI2" s="118"/>
      <c r="EJ2" s="118"/>
      <c r="EK2" s="118"/>
      <c r="EL2" s="118" t="s">
        <v>25</v>
      </c>
      <c r="EM2" s="118"/>
      <c r="EN2" s="118"/>
      <c r="EO2" s="118"/>
      <c r="EP2" s="118"/>
      <c r="EQ2" s="118" t="s">
        <v>26</v>
      </c>
      <c r="ER2" s="118"/>
      <c r="ES2" s="118"/>
      <c r="ET2" s="118"/>
      <c r="EU2" s="118"/>
      <c r="EV2" s="118" t="s">
        <v>27</v>
      </c>
      <c r="EW2" s="118"/>
      <c r="EX2" s="118"/>
      <c r="EY2" s="118"/>
      <c r="EZ2" s="118"/>
      <c r="FA2" s="118" t="s">
        <v>28</v>
      </c>
      <c r="FB2" s="118"/>
      <c r="FC2" s="118"/>
      <c r="FD2" s="118"/>
      <c r="FE2" s="118"/>
      <c r="FF2" s="118" t="s">
        <v>29</v>
      </c>
      <c r="FG2" s="118"/>
      <c r="FH2" s="118"/>
      <c r="FI2" s="118"/>
      <c r="FJ2" s="118"/>
      <c r="FK2" s="118" t="s">
        <v>30</v>
      </c>
      <c r="FL2" s="118"/>
      <c r="FM2" s="118"/>
      <c r="FN2" s="118"/>
      <c r="FO2" s="118"/>
      <c r="FP2" s="118" t="s">
        <v>31</v>
      </c>
      <c r="FQ2" s="118"/>
      <c r="FR2" s="118"/>
      <c r="FS2" s="118"/>
      <c r="FT2" s="118"/>
      <c r="FU2" s="118" t="s">
        <v>32</v>
      </c>
      <c r="FV2" s="118"/>
      <c r="FW2" s="118"/>
      <c r="FX2" s="118"/>
      <c r="FY2" s="118"/>
      <c r="FZ2" s="118" t="s">
        <v>33</v>
      </c>
      <c r="GA2" s="118"/>
      <c r="GB2" s="118"/>
      <c r="GC2" s="118"/>
      <c r="GD2" s="118"/>
      <c r="GE2" s="118" t="s">
        <v>34</v>
      </c>
      <c r="GF2" s="118"/>
      <c r="GG2" s="118"/>
      <c r="GH2" s="118"/>
      <c r="GI2" s="118"/>
      <c r="GJ2" s="118" t="s">
        <v>35</v>
      </c>
      <c r="GK2" s="118"/>
      <c r="GL2" s="118"/>
      <c r="GM2" s="118"/>
      <c r="GN2" s="118"/>
      <c r="GO2" s="118" t="s">
        <v>36</v>
      </c>
      <c r="GP2" s="118"/>
      <c r="GQ2" s="118"/>
      <c r="GR2" s="118"/>
      <c r="GS2" s="118"/>
      <c r="GT2" s="118" t="s">
        <v>37</v>
      </c>
      <c r="GU2" s="118"/>
      <c r="GV2" s="118"/>
      <c r="GW2" s="118"/>
      <c r="GX2" s="118"/>
      <c r="GY2" s="118" t="s">
        <v>38</v>
      </c>
      <c r="GZ2" s="118"/>
      <c r="HA2" s="118"/>
      <c r="HB2" s="118"/>
      <c r="HC2" s="118"/>
      <c r="HD2" s="118" t="s">
        <v>39</v>
      </c>
      <c r="HE2" s="118"/>
      <c r="HF2" s="118"/>
      <c r="HG2" s="118"/>
      <c r="HH2" s="118"/>
      <c r="HI2" s="118" t="s">
        <v>40</v>
      </c>
      <c r="HJ2" s="118"/>
      <c r="HK2" s="118"/>
      <c r="HL2" s="118"/>
      <c r="HM2" s="118"/>
      <c r="HN2" s="118" t="s">
        <v>41</v>
      </c>
      <c r="HO2" s="118"/>
      <c r="HP2" s="118"/>
      <c r="HQ2" s="118"/>
      <c r="HR2" s="118"/>
      <c r="HS2" s="118" t="s">
        <v>42</v>
      </c>
      <c r="HT2" s="118"/>
      <c r="HU2" s="118"/>
      <c r="HV2" s="118"/>
      <c r="HW2" s="118"/>
      <c r="HX2" s="118" t="s">
        <v>43</v>
      </c>
      <c r="HY2" s="118"/>
      <c r="HZ2" s="118"/>
      <c r="IA2" s="118"/>
      <c r="IB2" s="118"/>
      <c r="IC2" s="118" t="s">
        <v>44</v>
      </c>
      <c r="ID2" s="118"/>
      <c r="IE2" s="118"/>
      <c r="IF2" s="118"/>
      <c r="IG2" s="118"/>
      <c r="IH2" s="118" t="s">
        <v>45</v>
      </c>
      <c r="II2" s="118"/>
      <c r="IJ2" s="118"/>
      <c r="IK2" s="118"/>
      <c r="IL2" s="118"/>
      <c r="IM2" s="118" t="s">
        <v>46</v>
      </c>
      <c r="IN2" s="118"/>
      <c r="IO2" s="118"/>
      <c r="IP2" s="118"/>
      <c r="IQ2" s="118"/>
      <c r="IR2" s="118" t="s">
        <v>47</v>
      </c>
      <c r="IS2" s="118"/>
      <c r="IT2" s="118"/>
      <c r="IU2" s="118"/>
      <c r="IV2" s="118"/>
      <c r="IW2" s="118" t="s">
        <v>48</v>
      </c>
      <c r="IX2" s="118"/>
      <c r="IY2" s="118"/>
      <c r="IZ2" s="118"/>
      <c r="JA2" s="118"/>
      <c r="JB2" s="118" t="s">
        <v>49</v>
      </c>
      <c r="JC2" s="118"/>
      <c r="JD2" s="118"/>
      <c r="JE2" s="118"/>
      <c r="JF2" s="118"/>
      <c r="JG2" s="118" t="s">
        <v>50</v>
      </c>
      <c r="JH2" s="118"/>
      <c r="JI2" s="118"/>
      <c r="JJ2" s="118"/>
      <c r="JK2" s="118"/>
      <c r="JL2" s="118" t="s">
        <v>51</v>
      </c>
      <c r="JM2" s="118"/>
      <c r="JN2" s="118"/>
      <c r="JO2" s="118"/>
      <c r="JP2" s="118"/>
    </row>
    <row r="3" spans="1:277" ht="60.75" thickBot="1" x14ac:dyDescent="0.3">
      <c r="A3" s="87" t="s">
        <v>58</v>
      </c>
      <c r="B3" s="88" t="s">
        <v>60</v>
      </c>
      <c r="C3" s="88" t="s">
        <v>61</v>
      </c>
      <c r="D3" s="88" t="s">
        <v>62</v>
      </c>
      <c r="E3" s="89" t="s">
        <v>91</v>
      </c>
      <c r="F3" s="88" t="s">
        <v>76</v>
      </c>
      <c r="G3" s="90" t="s">
        <v>92</v>
      </c>
      <c r="H3" s="90" t="s">
        <v>93</v>
      </c>
      <c r="I3" s="89" t="s">
        <v>83</v>
      </c>
      <c r="J3" s="89" t="s">
        <v>90</v>
      </c>
      <c r="K3" s="89" t="s">
        <v>89</v>
      </c>
      <c r="L3" s="88" t="s">
        <v>73</v>
      </c>
      <c r="M3" s="89" t="s">
        <v>74</v>
      </c>
      <c r="N3" s="91" t="s">
        <v>75</v>
      </c>
      <c r="O3" s="91" t="s">
        <v>100</v>
      </c>
      <c r="P3" s="91" t="s">
        <v>94</v>
      </c>
      <c r="Q3" s="19" t="s">
        <v>52</v>
      </c>
      <c r="R3" s="1" t="s">
        <v>53</v>
      </c>
      <c r="S3" s="1" t="s">
        <v>54</v>
      </c>
      <c r="T3" s="1" t="s">
        <v>55</v>
      </c>
      <c r="U3" s="1" t="s">
        <v>56</v>
      </c>
      <c r="V3" s="1" t="s">
        <v>52</v>
      </c>
      <c r="W3" s="1" t="s">
        <v>53</v>
      </c>
      <c r="X3" s="1" t="s">
        <v>54</v>
      </c>
      <c r="Y3" s="1" t="s">
        <v>55</v>
      </c>
      <c r="Z3" s="1" t="s">
        <v>56</v>
      </c>
      <c r="AA3" s="1" t="s">
        <v>52</v>
      </c>
      <c r="AB3" s="1" t="s">
        <v>53</v>
      </c>
      <c r="AC3" s="1" t="s">
        <v>54</v>
      </c>
      <c r="AD3" s="1" t="s">
        <v>55</v>
      </c>
      <c r="AE3" s="1" t="s">
        <v>56</v>
      </c>
      <c r="AF3" s="1" t="s">
        <v>52</v>
      </c>
      <c r="AG3" s="1" t="s">
        <v>53</v>
      </c>
      <c r="AH3" s="1" t="s">
        <v>54</v>
      </c>
      <c r="AI3" s="1" t="s">
        <v>55</v>
      </c>
      <c r="AJ3" s="1" t="s">
        <v>56</v>
      </c>
      <c r="AK3" s="1" t="s">
        <v>52</v>
      </c>
      <c r="AL3" s="1" t="s">
        <v>53</v>
      </c>
      <c r="AM3" s="1" t="s">
        <v>54</v>
      </c>
      <c r="AN3" s="1" t="s">
        <v>55</v>
      </c>
      <c r="AO3" s="1" t="s">
        <v>56</v>
      </c>
      <c r="AP3" s="1" t="s">
        <v>52</v>
      </c>
      <c r="AQ3" s="1" t="s">
        <v>53</v>
      </c>
      <c r="AR3" s="1" t="s">
        <v>54</v>
      </c>
      <c r="AS3" s="1" t="s">
        <v>55</v>
      </c>
      <c r="AT3" s="1" t="s">
        <v>56</v>
      </c>
      <c r="AU3" s="1" t="s">
        <v>52</v>
      </c>
      <c r="AV3" s="1" t="s">
        <v>53</v>
      </c>
      <c r="AW3" s="1" t="s">
        <v>54</v>
      </c>
      <c r="AX3" s="1" t="s">
        <v>55</v>
      </c>
      <c r="AY3" s="1" t="s">
        <v>56</v>
      </c>
      <c r="AZ3" s="1" t="s">
        <v>52</v>
      </c>
      <c r="BA3" s="1" t="s">
        <v>53</v>
      </c>
      <c r="BB3" s="1" t="s">
        <v>54</v>
      </c>
      <c r="BC3" s="1" t="s">
        <v>55</v>
      </c>
      <c r="BD3" s="1" t="s">
        <v>56</v>
      </c>
      <c r="BE3" s="1" t="s">
        <v>52</v>
      </c>
      <c r="BF3" s="1" t="s">
        <v>53</v>
      </c>
      <c r="BG3" s="1" t="s">
        <v>54</v>
      </c>
      <c r="BH3" s="1" t="s">
        <v>55</v>
      </c>
      <c r="BI3" s="1" t="s">
        <v>56</v>
      </c>
      <c r="BJ3" s="1" t="s">
        <v>52</v>
      </c>
      <c r="BK3" s="1" t="s">
        <v>53</v>
      </c>
      <c r="BL3" s="1" t="s">
        <v>54</v>
      </c>
      <c r="BM3" s="1" t="s">
        <v>55</v>
      </c>
      <c r="BN3" s="1" t="s">
        <v>56</v>
      </c>
      <c r="BO3" s="1" t="s">
        <v>52</v>
      </c>
      <c r="BP3" s="1" t="s">
        <v>53</v>
      </c>
      <c r="BQ3" s="1" t="s">
        <v>54</v>
      </c>
      <c r="BR3" s="1" t="s">
        <v>55</v>
      </c>
      <c r="BS3" s="1" t="s">
        <v>56</v>
      </c>
      <c r="BT3" s="1" t="s">
        <v>52</v>
      </c>
      <c r="BU3" s="1" t="s">
        <v>53</v>
      </c>
      <c r="BV3" s="1" t="s">
        <v>54</v>
      </c>
      <c r="BW3" s="1" t="s">
        <v>55</v>
      </c>
      <c r="BX3" s="1" t="s">
        <v>56</v>
      </c>
      <c r="BY3" s="1" t="s">
        <v>52</v>
      </c>
      <c r="BZ3" s="1" t="s">
        <v>53</v>
      </c>
      <c r="CA3" s="1" t="s">
        <v>54</v>
      </c>
      <c r="CB3" s="1" t="s">
        <v>55</v>
      </c>
      <c r="CC3" s="1" t="s">
        <v>56</v>
      </c>
      <c r="CD3" s="1" t="s">
        <v>52</v>
      </c>
      <c r="CE3" s="1" t="s">
        <v>53</v>
      </c>
      <c r="CF3" s="1" t="s">
        <v>54</v>
      </c>
      <c r="CG3" s="1" t="s">
        <v>55</v>
      </c>
      <c r="CH3" s="1" t="s">
        <v>56</v>
      </c>
      <c r="CI3" s="1" t="s">
        <v>52</v>
      </c>
      <c r="CJ3" s="1" t="s">
        <v>53</v>
      </c>
      <c r="CK3" s="1" t="s">
        <v>54</v>
      </c>
      <c r="CL3" s="1" t="s">
        <v>55</v>
      </c>
      <c r="CM3" s="1" t="s">
        <v>56</v>
      </c>
      <c r="CN3" s="1" t="s">
        <v>52</v>
      </c>
      <c r="CO3" s="1" t="s">
        <v>53</v>
      </c>
      <c r="CP3" s="1" t="s">
        <v>54</v>
      </c>
      <c r="CQ3" s="1" t="s">
        <v>55</v>
      </c>
      <c r="CR3" s="1" t="s">
        <v>56</v>
      </c>
      <c r="CS3" s="1" t="s">
        <v>52</v>
      </c>
      <c r="CT3" s="1" t="s">
        <v>53</v>
      </c>
      <c r="CU3" s="1" t="s">
        <v>54</v>
      </c>
      <c r="CV3" s="1" t="s">
        <v>55</v>
      </c>
      <c r="CW3" s="1" t="s">
        <v>56</v>
      </c>
      <c r="CX3" s="1" t="s">
        <v>52</v>
      </c>
      <c r="CY3" s="1" t="s">
        <v>53</v>
      </c>
      <c r="CZ3" s="1" t="s">
        <v>54</v>
      </c>
      <c r="DA3" s="1" t="s">
        <v>55</v>
      </c>
      <c r="DB3" s="1" t="s">
        <v>56</v>
      </c>
      <c r="DC3" s="1" t="s">
        <v>52</v>
      </c>
      <c r="DD3" s="1" t="s">
        <v>53</v>
      </c>
      <c r="DE3" s="1" t="s">
        <v>54</v>
      </c>
      <c r="DF3" s="1" t="s">
        <v>55</v>
      </c>
      <c r="DG3" s="1" t="s">
        <v>56</v>
      </c>
      <c r="DH3" s="1" t="s">
        <v>52</v>
      </c>
      <c r="DI3" s="1" t="s">
        <v>53</v>
      </c>
      <c r="DJ3" s="1" t="s">
        <v>54</v>
      </c>
      <c r="DK3" s="1" t="s">
        <v>55</v>
      </c>
      <c r="DL3" s="1" t="s">
        <v>56</v>
      </c>
      <c r="DM3" s="1" t="s">
        <v>52</v>
      </c>
      <c r="DN3" s="1" t="s">
        <v>53</v>
      </c>
      <c r="DO3" s="1" t="s">
        <v>54</v>
      </c>
      <c r="DP3" s="1" t="s">
        <v>55</v>
      </c>
      <c r="DQ3" s="1" t="s">
        <v>56</v>
      </c>
      <c r="DR3" s="1" t="s">
        <v>52</v>
      </c>
      <c r="DS3" s="1" t="s">
        <v>53</v>
      </c>
      <c r="DT3" s="1" t="s">
        <v>54</v>
      </c>
      <c r="DU3" s="1" t="s">
        <v>55</v>
      </c>
      <c r="DV3" s="1" t="s">
        <v>56</v>
      </c>
      <c r="DW3" s="1" t="s">
        <v>52</v>
      </c>
      <c r="DX3" s="1" t="s">
        <v>53</v>
      </c>
      <c r="DY3" s="1" t="s">
        <v>54</v>
      </c>
      <c r="DZ3" s="1" t="s">
        <v>55</v>
      </c>
      <c r="EA3" s="1" t="s">
        <v>56</v>
      </c>
      <c r="EB3" s="1" t="s">
        <v>52</v>
      </c>
      <c r="EC3" s="1" t="s">
        <v>53</v>
      </c>
      <c r="ED3" s="1" t="s">
        <v>54</v>
      </c>
      <c r="EE3" s="1" t="s">
        <v>55</v>
      </c>
      <c r="EF3" s="1" t="s">
        <v>56</v>
      </c>
      <c r="EG3" s="1" t="s">
        <v>52</v>
      </c>
      <c r="EH3" s="1" t="s">
        <v>53</v>
      </c>
      <c r="EI3" s="1" t="s">
        <v>54</v>
      </c>
      <c r="EJ3" s="1" t="s">
        <v>55</v>
      </c>
      <c r="EK3" s="1" t="s">
        <v>56</v>
      </c>
      <c r="EL3" s="32" t="s">
        <v>52</v>
      </c>
      <c r="EM3" s="32" t="s">
        <v>53</v>
      </c>
      <c r="EN3" s="32" t="s">
        <v>54</v>
      </c>
      <c r="EO3" s="32" t="s">
        <v>55</v>
      </c>
      <c r="EP3" s="32" t="s">
        <v>56</v>
      </c>
      <c r="EQ3" s="32" t="s">
        <v>52</v>
      </c>
      <c r="ER3" s="32" t="s">
        <v>53</v>
      </c>
      <c r="ES3" s="32" t="s">
        <v>54</v>
      </c>
      <c r="ET3" s="32" t="s">
        <v>55</v>
      </c>
      <c r="EU3" s="32" t="s">
        <v>56</v>
      </c>
      <c r="EV3" s="32" t="s">
        <v>52</v>
      </c>
      <c r="EW3" s="32" t="s">
        <v>53</v>
      </c>
      <c r="EX3" s="32" t="s">
        <v>54</v>
      </c>
      <c r="EY3" s="32" t="s">
        <v>55</v>
      </c>
      <c r="EZ3" s="32" t="s">
        <v>56</v>
      </c>
      <c r="FA3" s="32" t="s">
        <v>52</v>
      </c>
      <c r="FB3" s="32" t="s">
        <v>53</v>
      </c>
      <c r="FC3" s="32" t="s">
        <v>54</v>
      </c>
      <c r="FD3" s="32" t="s">
        <v>55</v>
      </c>
      <c r="FE3" s="32" t="s">
        <v>56</v>
      </c>
      <c r="FF3" s="32" t="s">
        <v>52</v>
      </c>
      <c r="FG3" s="32" t="s">
        <v>53</v>
      </c>
      <c r="FH3" s="32" t="s">
        <v>54</v>
      </c>
      <c r="FI3" s="32" t="s">
        <v>55</v>
      </c>
      <c r="FJ3" s="32" t="s">
        <v>56</v>
      </c>
      <c r="FK3" s="32" t="s">
        <v>52</v>
      </c>
      <c r="FL3" s="32" t="s">
        <v>53</v>
      </c>
      <c r="FM3" s="32" t="s">
        <v>54</v>
      </c>
      <c r="FN3" s="32" t="s">
        <v>55</v>
      </c>
      <c r="FO3" s="32" t="s">
        <v>56</v>
      </c>
      <c r="FP3" s="32" t="s">
        <v>52</v>
      </c>
      <c r="FQ3" s="32" t="s">
        <v>53</v>
      </c>
      <c r="FR3" s="32" t="s">
        <v>54</v>
      </c>
      <c r="FS3" s="32" t="s">
        <v>55</v>
      </c>
      <c r="FT3" s="32" t="s">
        <v>56</v>
      </c>
      <c r="FU3" s="32" t="s">
        <v>52</v>
      </c>
      <c r="FV3" s="32" t="s">
        <v>53</v>
      </c>
      <c r="FW3" s="32" t="s">
        <v>54</v>
      </c>
      <c r="FX3" s="32" t="s">
        <v>55</v>
      </c>
      <c r="FY3" s="32" t="s">
        <v>56</v>
      </c>
      <c r="FZ3" s="32" t="s">
        <v>52</v>
      </c>
      <c r="GA3" s="32" t="s">
        <v>53</v>
      </c>
      <c r="GB3" s="32" t="s">
        <v>54</v>
      </c>
      <c r="GC3" s="32" t="s">
        <v>55</v>
      </c>
      <c r="GD3" s="32" t="s">
        <v>56</v>
      </c>
      <c r="GE3" s="32" t="s">
        <v>52</v>
      </c>
      <c r="GF3" s="32" t="s">
        <v>53</v>
      </c>
      <c r="GG3" s="32" t="s">
        <v>54</v>
      </c>
      <c r="GH3" s="32" t="s">
        <v>55</v>
      </c>
      <c r="GI3" s="32" t="s">
        <v>56</v>
      </c>
      <c r="GJ3" s="32" t="s">
        <v>52</v>
      </c>
      <c r="GK3" s="32" t="s">
        <v>53</v>
      </c>
      <c r="GL3" s="32" t="s">
        <v>54</v>
      </c>
      <c r="GM3" s="32" t="s">
        <v>55</v>
      </c>
      <c r="GN3" s="32" t="s">
        <v>56</v>
      </c>
      <c r="GO3" s="32" t="s">
        <v>52</v>
      </c>
      <c r="GP3" s="32" t="s">
        <v>53</v>
      </c>
      <c r="GQ3" s="32" t="s">
        <v>54</v>
      </c>
      <c r="GR3" s="32" t="s">
        <v>55</v>
      </c>
      <c r="GS3" s="32" t="s">
        <v>56</v>
      </c>
      <c r="GT3" s="32" t="s">
        <v>52</v>
      </c>
      <c r="GU3" s="32" t="s">
        <v>53</v>
      </c>
      <c r="GV3" s="32" t="s">
        <v>54</v>
      </c>
      <c r="GW3" s="32" t="s">
        <v>55</v>
      </c>
      <c r="GX3" s="32" t="s">
        <v>56</v>
      </c>
      <c r="GY3" s="32" t="s">
        <v>52</v>
      </c>
      <c r="GZ3" s="32" t="s">
        <v>53</v>
      </c>
      <c r="HA3" s="32" t="s">
        <v>54</v>
      </c>
      <c r="HB3" s="32" t="s">
        <v>55</v>
      </c>
      <c r="HC3" s="32" t="s">
        <v>56</v>
      </c>
      <c r="HD3" s="32" t="s">
        <v>52</v>
      </c>
      <c r="HE3" s="32" t="s">
        <v>53</v>
      </c>
      <c r="HF3" s="32" t="s">
        <v>54</v>
      </c>
      <c r="HG3" s="32" t="s">
        <v>55</v>
      </c>
      <c r="HH3" s="32" t="s">
        <v>56</v>
      </c>
      <c r="HI3" s="32" t="s">
        <v>52</v>
      </c>
      <c r="HJ3" s="32" t="s">
        <v>53</v>
      </c>
      <c r="HK3" s="32" t="s">
        <v>54</v>
      </c>
      <c r="HL3" s="32" t="s">
        <v>55</v>
      </c>
      <c r="HM3" s="32" t="s">
        <v>56</v>
      </c>
      <c r="HN3" s="32" t="s">
        <v>52</v>
      </c>
      <c r="HO3" s="32" t="s">
        <v>53</v>
      </c>
      <c r="HP3" s="32" t="s">
        <v>54</v>
      </c>
      <c r="HQ3" s="32" t="s">
        <v>55</v>
      </c>
      <c r="HR3" s="32" t="s">
        <v>56</v>
      </c>
      <c r="HS3" s="32" t="s">
        <v>52</v>
      </c>
      <c r="HT3" s="32" t="s">
        <v>53</v>
      </c>
      <c r="HU3" s="32" t="s">
        <v>54</v>
      </c>
      <c r="HV3" s="32" t="s">
        <v>55</v>
      </c>
      <c r="HW3" s="32" t="s">
        <v>56</v>
      </c>
      <c r="HX3" s="32" t="s">
        <v>52</v>
      </c>
      <c r="HY3" s="32" t="s">
        <v>53</v>
      </c>
      <c r="HZ3" s="32" t="s">
        <v>54</v>
      </c>
      <c r="IA3" s="32" t="s">
        <v>55</v>
      </c>
      <c r="IB3" s="32" t="s">
        <v>56</v>
      </c>
      <c r="IC3" s="32" t="s">
        <v>52</v>
      </c>
      <c r="ID3" s="32" t="s">
        <v>53</v>
      </c>
      <c r="IE3" s="32" t="s">
        <v>54</v>
      </c>
      <c r="IF3" s="32" t="s">
        <v>55</v>
      </c>
      <c r="IG3" s="32" t="s">
        <v>56</v>
      </c>
      <c r="IH3" s="32" t="s">
        <v>52</v>
      </c>
      <c r="II3" s="32" t="s">
        <v>53</v>
      </c>
      <c r="IJ3" s="32" t="s">
        <v>54</v>
      </c>
      <c r="IK3" s="32" t="s">
        <v>55</v>
      </c>
      <c r="IL3" s="32" t="s">
        <v>56</v>
      </c>
      <c r="IM3" s="32" t="s">
        <v>52</v>
      </c>
      <c r="IN3" s="32" t="s">
        <v>53</v>
      </c>
      <c r="IO3" s="32" t="s">
        <v>54</v>
      </c>
      <c r="IP3" s="32" t="s">
        <v>55</v>
      </c>
      <c r="IQ3" s="32" t="s">
        <v>56</v>
      </c>
      <c r="IR3" s="32" t="s">
        <v>52</v>
      </c>
      <c r="IS3" s="32" t="s">
        <v>53</v>
      </c>
      <c r="IT3" s="32" t="s">
        <v>54</v>
      </c>
      <c r="IU3" s="32" t="s">
        <v>55</v>
      </c>
      <c r="IV3" s="32" t="s">
        <v>56</v>
      </c>
      <c r="IW3" s="32" t="s">
        <v>52</v>
      </c>
      <c r="IX3" s="32" t="s">
        <v>53</v>
      </c>
      <c r="IY3" s="32" t="s">
        <v>54</v>
      </c>
      <c r="IZ3" s="32" t="s">
        <v>55</v>
      </c>
      <c r="JA3" s="32" t="s">
        <v>56</v>
      </c>
      <c r="JB3" s="32" t="s">
        <v>52</v>
      </c>
      <c r="JC3" s="32" t="s">
        <v>53</v>
      </c>
      <c r="JD3" s="32" t="s">
        <v>54</v>
      </c>
      <c r="JE3" s="32" t="s">
        <v>55</v>
      </c>
      <c r="JF3" s="32" t="s">
        <v>56</v>
      </c>
      <c r="JG3" s="32" t="s">
        <v>52</v>
      </c>
      <c r="JH3" s="32" t="s">
        <v>53</v>
      </c>
      <c r="JI3" s="32" t="s">
        <v>54</v>
      </c>
      <c r="JJ3" s="32" t="s">
        <v>55</v>
      </c>
      <c r="JK3" s="32" t="s">
        <v>56</v>
      </c>
      <c r="JL3" s="32" t="s">
        <v>52</v>
      </c>
      <c r="JM3" s="32" t="s">
        <v>53</v>
      </c>
      <c r="JN3" s="32" t="s">
        <v>54</v>
      </c>
      <c r="JO3" s="32" t="s">
        <v>55</v>
      </c>
      <c r="JP3" s="32" t="s">
        <v>56</v>
      </c>
    </row>
    <row r="4" spans="1:277" ht="52.5" customHeight="1" x14ac:dyDescent="0.25">
      <c r="A4" s="106" t="str">
        <f>'BDD stagiaires 2018'!A2</f>
        <v>BAC PRO MELEC</v>
      </c>
      <c r="B4" s="26">
        <f>'BDD stagiaires 2018'!C2</f>
        <v>0</v>
      </c>
      <c r="C4" s="26"/>
      <c r="D4" s="26"/>
      <c r="E4" s="21"/>
      <c r="F4" s="20" t="s">
        <v>77</v>
      </c>
      <c r="G4" s="35">
        <f>'BDD stagiaires 2018'!X2</f>
        <v>43003</v>
      </c>
      <c r="H4" s="35">
        <f>'BDD stagiaires 2018'!Y2</f>
        <v>43636</v>
      </c>
      <c r="I4" s="21" t="s">
        <v>84</v>
      </c>
      <c r="J4" s="22">
        <f>'BDD stagiaires 2018'!AB2</f>
        <v>13</v>
      </c>
      <c r="K4" s="22"/>
      <c r="L4" s="23">
        <f>'BDD stagiaires 2018'!AD2</f>
        <v>1100</v>
      </c>
      <c r="M4" s="24">
        <f>'BDD stagiaires 2018'!AE2</f>
        <v>14300</v>
      </c>
      <c r="N4" s="25" t="str">
        <f>IF(ISBLANK('BDD stagiaires 2018'!AF2)," ",'BDD stagiaires 2018'!AF2)</f>
        <v xml:space="preserve"> </v>
      </c>
      <c r="O4" s="111">
        <f t="shared" ref="O4:O43" si="0">Q4+V4+AA4+AF4+AK4+AP4+AU4+AZ4+BE4+BJ4+BO4+BT4+BY4+CD4+CI4+CN4+CS4+CX4+DC4+DH4+DM4+DR4+DW4+EB4+EG4+EL4+EQ4+EV4+FA4+FF4+FK4+FP4+FU4+FZ4+GE4+GJ4+GO4+GT4+GY4+HD4+HI4+HN4+HS4+HX4+IC4+IH4+IM4+IR4+IW4+JB4++JG4+JL4</f>
        <v>583</v>
      </c>
      <c r="P4" s="111">
        <f>R4+W4+AB4+AG4+AL4+AQ4+AV4+BA4+BF4+BK4+BP4+BU4+BZ4+CE4+CJ4+CO4+CT4+CY4+DD4+DI4+DN4+DS4+DX4+EC4+EH4+EM4+ER4+EW4+FB4+FG4+FL4+FQ4+FV4+GA4+GF4+GK4+GP4+GU4+GZ4+HE4+HJ4+HO4+HT4+HY4+ID4+II4+IN4+IS4+IX4+JC4+JH4+JM4</f>
        <v>486</v>
      </c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>
        <v>35</v>
      </c>
      <c r="AG4" s="33">
        <v>35</v>
      </c>
      <c r="AH4" s="33"/>
      <c r="AI4" s="33"/>
      <c r="AJ4" s="33"/>
      <c r="AK4" s="33">
        <v>24</v>
      </c>
      <c r="AL4" s="33">
        <v>24</v>
      </c>
      <c r="AM4" s="33"/>
      <c r="AN4" s="33"/>
      <c r="AO4" s="33"/>
      <c r="AP4" s="33">
        <v>11</v>
      </c>
      <c r="AQ4" s="33">
        <v>11</v>
      </c>
      <c r="AR4" s="33"/>
      <c r="AS4" s="33"/>
      <c r="AT4" s="33"/>
      <c r="AU4" s="33"/>
      <c r="AV4" s="33"/>
      <c r="AW4" s="33"/>
      <c r="AX4" s="33"/>
      <c r="AY4" s="33"/>
      <c r="AZ4" s="33">
        <v>35</v>
      </c>
      <c r="BA4" s="33">
        <v>35</v>
      </c>
      <c r="BB4" s="33"/>
      <c r="BC4" s="33"/>
      <c r="BD4" s="33"/>
      <c r="BE4" s="33">
        <v>24</v>
      </c>
      <c r="BF4" s="33">
        <v>24</v>
      </c>
      <c r="BG4" s="33"/>
      <c r="BH4" s="33"/>
      <c r="BI4" s="33"/>
      <c r="BJ4" s="33">
        <v>11</v>
      </c>
      <c r="BK4" s="33">
        <v>11</v>
      </c>
      <c r="BL4" s="33"/>
      <c r="BM4" s="33"/>
      <c r="BN4" s="33"/>
      <c r="BO4" s="33"/>
      <c r="BP4" s="33"/>
      <c r="BQ4" s="33"/>
      <c r="BR4" s="33"/>
      <c r="BS4" s="33"/>
      <c r="BT4" s="33">
        <v>35</v>
      </c>
      <c r="BU4" s="33">
        <v>35</v>
      </c>
      <c r="BV4" s="33"/>
      <c r="BW4" s="33"/>
      <c r="BX4" s="33"/>
      <c r="BY4" s="33">
        <v>35</v>
      </c>
      <c r="BZ4" s="33">
        <v>35</v>
      </c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>
        <v>35</v>
      </c>
      <c r="CO4" s="33">
        <v>35</v>
      </c>
      <c r="CP4" s="33"/>
      <c r="CQ4" s="33"/>
      <c r="CR4" s="33"/>
      <c r="CS4" s="33"/>
      <c r="CT4" s="33"/>
      <c r="CU4" s="33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>
        <v>27</v>
      </c>
      <c r="DN4" s="33">
        <v>27</v>
      </c>
      <c r="DO4" s="33"/>
      <c r="DP4" s="33"/>
      <c r="DQ4" s="33"/>
      <c r="DR4" s="33">
        <v>34</v>
      </c>
      <c r="DS4" s="33">
        <v>34</v>
      </c>
      <c r="DT4" s="33"/>
      <c r="DU4" s="33"/>
      <c r="DV4" s="33"/>
      <c r="DW4" s="33">
        <v>6</v>
      </c>
      <c r="DX4" s="33">
        <v>0</v>
      </c>
      <c r="DY4" s="33"/>
      <c r="DZ4" s="33"/>
      <c r="EA4" s="33"/>
      <c r="EB4" s="33">
        <v>35</v>
      </c>
      <c r="EC4" s="33">
        <v>35</v>
      </c>
      <c r="ED4" s="33"/>
      <c r="EE4" s="33"/>
      <c r="EF4" s="33"/>
      <c r="EG4" s="33">
        <v>35</v>
      </c>
      <c r="EH4" s="33">
        <v>30</v>
      </c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  <c r="GL4" s="33"/>
      <c r="GM4" s="33"/>
      <c r="GN4" s="33"/>
      <c r="GO4" s="33"/>
      <c r="GP4" s="33"/>
      <c r="GQ4" s="33"/>
      <c r="GR4" s="33"/>
      <c r="GS4" s="33"/>
      <c r="GT4" s="33"/>
      <c r="GU4" s="33"/>
      <c r="GV4" s="33"/>
      <c r="GW4" s="33"/>
      <c r="GX4" s="33"/>
      <c r="GY4" s="33">
        <v>26</v>
      </c>
      <c r="GZ4" s="33">
        <v>26</v>
      </c>
      <c r="HA4" s="33"/>
      <c r="HB4" s="33"/>
      <c r="HC4" s="33"/>
      <c r="HD4" s="33"/>
      <c r="HE4" s="33"/>
      <c r="HF4" s="33"/>
      <c r="HG4" s="33"/>
      <c r="HH4" s="33"/>
      <c r="HI4" s="33"/>
      <c r="HJ4" s="33"/>
      <c r="HK4" s="33"/>
      <c r="HL4" s="33"/>
      <c r="HM4" s="33"/>
      <c r="HN4" s="33">
        <v>35</v>
      </c>
      <c r="HO4" s="33">
        <v>31</v>
      </c>
      <c r="HP4" s="33"/>
      <c r="HQ4" s="33"/>
      <c r="HR4" s="33"/>
      <c r="HS4" s="33"/>
      <c r="HT4" s="33"/>
      <c r="HU4" s="33"/>
      <c r="HV4" s="33"/>
      <c r="HW4" s="33"/>
      <c r="HX4" s="33"/>
      <c r="HY4" s="33"/>
      <c r="HZ4" s="33"/>
      <c r="IA4" s="33"/>
      <c r="IB4" s="33"/>
      <c r="IC4" s="33"/>
      <c r="ID4" s="33"/>
      <c r="IE4" s="33"/>
      <c r="IF4" s="33"/>
      <c r="IG4" s="33"/>
      <c r="IH4" s="33">
        <v>35</v>
      </c>
      <c r="II4" s="33">
        <v>31</v>
      </c>
      <c r="IJ4" s="33"/>
      <c r="IK4" s="33"/>
      <c r="IL4" s="33"/>
      <c r="IM4" s="33">
        <v>35</v>
      </c>
      <c r="IN4" s="33">
        <v>27</v>
      </c>
      <c r="IO4" s="33"/>
      <c r="IP4" s="33"/>
      <c r="IQ4" s="33"/>
      <c r="IR4" s="33"/>
      <c r="IS4" s="33"/>
      <c r="IT4" s="33"/>
      <c r="IU4" s="33"/>
      <c r="IV4" s="33"/>
      <c r="IW4" s="33"/>
      <c r="IX4" s="33"/>
      <c r="IY4" s="33"/>
      <c r="IZ4" s="33"/>
      <c r="JA4" s="33"/>
      <c r="JB4" s="33">
        <v>35</v>
      </c>
      <c r="JC4" s="33"/>
      <c r="JD4" s="33"/>
      <c r="JE4" s="33"/>
      <c r="JF4" s="33"/>
      <c r="JG4" s="33">
        <v>35</v>
      </c>
      <c r="JH4" s="33"/>
      <c r="JI4" s="33"/>
      <c r="JJ4" s="33"/>
      <c r="JK4" s="33"/>
      <c r="JL4" s="33"/>
      <c r="JM4" s="33"/>
      <c r="JN4" s="33"/>
      <c r="JO4" s="33"/>
      <c r="JP4" s="33"/>
      <c r="JQ4" s="34"/>
    </row>
    <row r="5" spans="1:277" ht="52.5" customHeight="1" x14ac:dyDescent="0.25">
      <c r="A5" s="106" t="str">
        <f>'BDD stagiaires 2018'!A3</f>
        <v>BAC PRO MELEC</v>
      </c>
      <c r="B5" s="26">
        <f>'BDD stagiaires 2018'!C3</f>
        <v>0</v>
      </c>
      <c r="C5" s="26"/>
      <c r="D5" s="26"/>
      <c r="E5" s="27"/>
      <c r="F5" s="26" t="s">
        <v>77</v>
      </c>
      <c r="G5" s="36">
        <f>'BDD stagiaires 2018'!X3</f>
        <v>43003</v>
      </c>
      <c r="H5" s="36">
        <f>'BDD stagiaires 2018'!Y3</f>
        <v>43636</v>
      </c>
      <c r="I5" s="27" t="s">
        <v>84</v>
      </c>
      <c r="J5" s="44">
        <f>'BDD stagiaires 2018'!AB3</f>
        <v>13</v>
      </c>
      <c r="K5" s="44"/>
      <c r="L5" s="45">
        <f>'BDD stagiaires 2018'!AD3</f>
        <v>1100</v>
      </c>
      <c r="M5" s="46">
        <f>'BDD stagiaires 2018'!AE3</f>
        <v>14300</v>
      </c>
      <c r="N5" s="28" t="str">
        <f>IF(ISBLANK('BDD stagiaires 2018'!AF3)," ",'BDD stagiaires 2018'!AF3)</f>
        <v xml:space="preserve"> </v>
      </c>
      <c r="O5" s="112">
        <f t="shared" si="0"/>
        <v>583</v>
      </c>
      <c r="P5" s="112">
        <f t="shared" ref="P5:P43" si="1">R5+W5+AB5+AG5+AL5+AQ5+AV5+BA5+BF5+BK5+BP5+BU5+BZ5+CE5+CJ5+CO5+CT5+CY5+DD5+DI5+DN5+DS5+DX5+EC5+EH5+EM5+ER5+EW5+FB5+FG5+FL5+FQ5+FV5+GA5+GF5+GK5+GP5+GU5+GZ5+HE5+HJ5+HO5+HT5+HY5+ID5+II5+IN5+IS5+IX5+JC5+JH5+JM5</f>
        <v>484</v>
      </c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>
        <v>35</v>
      </c>
      <c r="AG5" s="33">
        <v>35</v>
      </c>
      <c r="AH5" s="33"/>
      <c r="AI5" s="33"/>
      <c r="AJ5" s="33"/>
      <c r="AK5" s="33">
        <v>24</v>
      </c>
      <c r="AL5" s="33">
        <v>24</v>
      </c>
      <c r="AM5" s="33"/>
      <c r="AN5" s="33"/>
      <c r="AO5" s="33"/>
      <c r="AP5" s="33">
        <v>11</v>
      </c>
      <c r="AQ5" s="33">
        <v>11</v>
      </c>
      <c r="AR5" s="33"/>
      <c r="AS5" s="33"/>
      <c r="AT5" s="33"/>
      <c r="AU5" s="33"/>
      <c r="AV5" s="33"/>
      <c r="AW5" s="33"/>
      <c r="AX5" s="33"/>
      <c r="AY5" s="33"/>
      <c r="AZ5" s="33">
        <v>35</v>
      </c>
      <c r="BA5" s="33">
        <v>35</v>
      </c>
      <c r="BB5" s="33"/>
      <c r="BC5" s="33"/>
      <c r="BD5" s="33"/>
      <c r="BE5" s="33">
        <v>24</v>
      </c>
      <c r="BF5" s="33">
        <v>24</v>
      </c>
      <c r="BG5" s="33"/>
      <c r="BH5" s="33"/>
      <c r="BI5" s="33"/>
      <c r="BJ5" s="33">
        <v>11</v>
      </c>
      <c r="BK5" s="33">
        <v>11</v>
      </c>
      <c r="BL5" s="33"/>
      <c r="BM5" s="33"/>
      <c r="BN5" s="33"/>
      <c r="BO5" s="33"/>
      <c r="BP5" s="33"/>
      <c r="BQ5" s="33"/>
      <c r="BR5" s="33"/>
      <c r="BS5" s="33"/>
      <c r="BT5" s="33">
        <v>35</v>
      </c>
      <c r="BU5" s="33">
        <v>35</v>
      </c>
      <c r="BV5" s="33"/>
      <c r="BW5" s="33"/>
      <c r="BX5" s="33"/>
      <c r="BY5" s="33">
        <v>35</v>
      </c>
      <c r="BZ5" s="33">
        <v>35</v>
      </c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>
        <v>35</v>
      </c>
      <c r="CO5" s="33">
        <v>35</v>
      </c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>
        <v>27</v>
      </c>
      <c r="DN5" s="33">
        <v>24</v>
      </c>
      <c r="DO5" s="33"/>
      <c r="DP5" s="33"/>
      <c r="DQ5" s="33"/>
      <c r="DR5" s="33">
        <v>34</v>
      </c>
      <c r="DS5" s="33">
        <v>31</v>
      </c>
      <c r="DT5" s="33"/>
      <c r="DU5" s="33"/>
      <c r="DV5" s="33"/>
      <c r="DW5" s="33">
        <v>6</v>
      </c>
      <c r="DX5" s="33">
        <v>0</v>
      </c>
      <c r="DY5" s="33"/>
      <c r="DZ5" s="33"/>
      <c r="EA5" s="33"/>
      <c r="EB5" s="33">
        <v>35</v>
      </c>
      <c r="EC5" s="33">
        <v>35</v>
      </c>
      <c r="ED5" s="33"/>
      <c r="EE5" s="33"/>
      <c r="EF5" s="33"/>
      <c r="EG5" s="33">
        <v>35</v>
      </c>
      <c r="EH5" s="33">
        <v>30</v>
      </c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>
        <v>26</v>
      </c>
      <c r="GZ5" s="33">
        <v>26</v>
      </c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>
        <v>35</v>
      </c>
      <c r="HO5" s="33">
        <v>35</v>
      </c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>
        <v>35</v>
      </c>
      <c r="II5" s="33">
        <v>31</v>
      </c>
      <c r="IJ5" s="33"/>
      <c r="IK5" s="33"/>
      <c r="IL5" s="33"/>
      <c r="IM5" s="33">
        <v>35</v>
      </c>
      <c r="IN5" s="33">
        <v>27</v>
      </c>
      <c r="IO5" s="33"/>
      <c r="IP5" s="33"/>
      <c r="IQ5" s="33"/>
      <c r="IR5" s="33"/>
      <c r="IS5" s="33"/>
      <c r="IT5" s="33"/>
      <c r="IU5" s="33"/>
      <c r="IV5" s="33"/>
      <c r="IW5" s="33"/>
      <c r="IX5" s="33"/>
      <c r="IY5" s="33"/>
      <c r="IZ5" s="33"/>
      <c r="JA5" s="33"/>
      <c r="JB5" s="33">
        <v>35</v>
      </c>
      <c r="JC5" s="33"/>
      <c r="JD5" s="33"/>
      <c r="JE5" s="33"/>
      <c r="JF5" s="33"/>
      <c r="JG5" s="33">
        <v>35</v>
      </c>
      <c r="JH5" s="33"/>
      <c r="JI5" s="33"/>
      <c r="JJ5" s="33"/>
      <c r="JK5" s="33"/>
      <c r="JL5" s="33"/>
      <c r="JM5" s="33"/>
      <c r="JN5" s="33"/>
      <c r="JO5" s="33"/>
      <c r="JP5" s="33"/>
    </row>
    <row r="6" spans="1:277" ht="52.5" customHeight="1" x14ac:dyDescent="0.25">
      <c r="A6" s="106" t="str">
        <f>'BDD stagiaires 2018'!A4</f>
        <v>BAC PRO MELEC</v>
      </c>
      <c r="B6" s="26">
        <f>'BDD stagiaires 2018'!C4</f>
        <v>0</v>
      </c>
      <c r="C6" s="26"/>
      <c r="D6" s="26"/>
      <c r="E6" s="27"/>
      <c r="F6" s="26" t="s">
        <v>77</v>
      </c>
      <c r="G6" s="36">
        <f>'BDD stagiaires 2018'!X4</f>
        <v>43005</v>
      </c>
      <c r="H6" s="36">
        <f>'BDD stagiaires 2018'!Y4</f>
        <v>43643</v>
      </c>
      <c r="I6" s="26" t="s">
        <v>84</v>
      </c>
      <c r="J6" s="44">
        <f>'BDD stagiaires 2018'!AB4</f>
        <v>18</v>
      </c>
      <c r="K6" s="44"/>
      <c r="L6" s="45">
        <f>'BDD stagiaires 2018'!AD4</f>
        <v>550</v>
      </c>
      <c r="M6" s="46">
        <f>'BDD stagiaires 2018'!AE4</f>
        <v>9900</v>
      </c>
      <c r="N6" s="28" t="str">
        <f>IF(ISBLANK('BDD stagiaires 2018'!AF4)," ",'BDD stagiaires 2018'!AF4)</f>
        <v xml:space="preserve"> </v>
      </c>
      <c r="O6" s="112">
        <f t="shared" si="0"/>
        <v>297</v>
      </c>
      <c r="P6" s="112">
        <f t="shared" si="1"/>
        <v>242</v>
      </c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>
        <v>19</v>
      </c>
      <c r="AG6" s="33">
        <v>19</v>
      </c>
      <c r="AH6" s="33"/>
      <c r="AI6" s="33"/>
      <c r="AJ6" s="33"/>
      <c r="AK6" s="33">
        <v>8</v>
      </c>
      <c r="AL6" s="33">
        <v>8</v>
      </c>
      <c r="AM6" s="33"/>
      <c r="AN6" s="33"/>
      <c r="AO6" s="33"/>
      <c r="AP6" s="33">
        <v>8</v>
      </c>
      <c r="AQ6" s="33">
        <v>8</v>
      </c>
      <c r="AR6" s="33"/>
      <c r="AS6" s="33"/>
      <c r="AT6" s="33"/>
      <c r="AU6" s="33"/>
      <c r="AV6" s="33"/>
      <c r="AW6" s="33"/>
      <c r="AX6" s="33"/>
      <c r="AY6" s="33"/>
      <c r="AZ6" s="33">
        <v>16</v>
      </c>
      <c r="BA6" s="33">
        <v>16</v>
      </c>
      <c r="BB6" s="33"/>
      <c r="BC6" s="33"/>
      <c r="BD6" s="33"/>
      <c r="BE6" s="33">
        <v>16</v>
      </c>
      <c r="BF6" s="33">
        <v>16</v>
      </c>
      <c r="BG6" s="33"/>
      <c r="BH6" s="33"/>
      <c r="BI6" s="33"/>
      <c r="BJ6" s="33">
        <v>11</v>
      </c>
      <c r="BK6" s="33">
        <v>0</v>
      </c>
      <c r="BL6" s="33"/>
      <c r="BM6" s="33"/>
      <c r="BN6" s="33"/>
      <c r="BO6" s="33"/>
      <c r="BP6" s="33"/>
      <c r="BQ6" s="33"/>
      <c r="BR6" s="33"/>
      <c r="BS6" s="33"/>
      <c r="BT6" s="33">
        <v>19</v>
      </c>
      <c r="BU6" s="33">
        <v>19</v>
      </c>
      <c r="BV6" s="33"/>
      <c r="BW6" s="33"/>
      <c r="BX6" s="33"/>
      <c r="BY6" s="33">
        <v>16</v>
      </c>
      <c r="BZ6" s="33">
        <v>16</v>
      </c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>
        <v>16</v>
      </c>
      <c r="CO6" s="33">
        <v>16</v>
      </c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>
        <v>19</v>
      </c>
      <c r="DN6" s="33">
        <v>16</v>
      </c>
      <c r="DO6" s="33"/>
      <c r="DP6" s="33"/>
      <c r="DQ6" s="33"/>
      <c r="DR6" s="33">
        <v>16</v>
      </c>
      <c r="DS6" s="33">
        <v>16</v>
      </c>
      <c r="DT6" s="33"/>
      <c r="DU6" s="33"/>
      <c r="DV6" s="33"/>
      <c r="DW6" s="33">
        <v>0</v>
      </c>
      <c r="DX6" s="33">
        <v>3</v>
      </c>
      <c r="DY6" s="33"/>
      <c r="DZ6" s="33"/>
      <c r="EA6" s="33"/>
      <c r="EB6" s="33">
        <v>19</v>
      </c>
      <c r="EC6" s="33">
        <v>19</v>
      </c>
      <c r="ED6" s="33"/>
      <c r="EE6" s="33"/>
      <c r="EF6" s="33"/>
      <c r="EG6" s="33">
        <v>14</v>
      </c>
      <c r="EH6" s="33">
        <v>14</v>
      </c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>
        <v>12</v>
      </c>
      <c r="GZ6" s="33">
        <v>12</v>
      </c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>
        <v>20</v>
      </c>
      <c r="HO6" s="33">
        <v>16</v>
      </c>
      <c r="HP6" s="33"/>
      <c r="HQ6" s="33"/>
      <c r="HR6" s="33">
        <v>4</v>
      </c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>
        <v>16</v>
      </c>
      <c r="II6" s="33">
        <v>16</v>
      </c>
      <c r="IJ6" s="33"/>
      <c r="IK6" s="33"/>
      <c r="IL6" s="33"/>
      <c r="IM6" s="33">
        <v>16</v>
      </c>
      <c r="IN6" s="33">
        <v>12</v>
      </c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>
        <v>16</v>
      </c>
      <c r="JC6" s="33"/>
      <c r="JD6" s="33"/>
      <c r="JE6" s="33"/>
      <c r="JF6" s="33"/>
      <c r="JG6" s="33">
        <v>20</v>
      </c>
      <c r="JH6" s="33"/>
      <c r="JI6" s="33"/>
      <c r="JJ6" s="33"/>
      <c r="JK6" s="33"/>
      <c r="JL6" s="33"/>
      <c r="JM6" s="33"/>
      <c r="JN6" s="33"/>
      <c r="JO6" s="33"/>
      <c r="JP6" s="33"/>
    </row>
    <row r="7" spans="1:277" ht="52.5" customHeight="1" x14ac:dyDescent="0.25">
      <c r="A7" s="106" t="str">
        <f>'BDD stagiaires 2018'!A5</f>
        <v>BTS CPRP</v>
      </c>
      <c r="B7" s="26">
        <f>'BDD stagiaires 2018'!C5</f>
        <v>0</v>
      </c>
      <c r="C7" s="26"/>
      <c r="D7" s="26"/>
      <c r="E7" s="27"/>
      <c r="F7" s="26" t="s">
        <v>77</v>
      </c>
      <c r="G7" s="36">
        <f>'BDD stagiaires 2018'!X5</f>
        <v>42971</v>
      </c>
      <c r="H7" s="36">
        <f>'BDD stagiaires 2018'!Y5</f>
        <v>43643</v>
      </c>
      <c r="I7" s="26" t="s">
        <v>84</v>
      </c>
      <c r="J7" s="44">
        <f>'BDD stagiaires 2018'!AB5</f>
        <v>3.83</v>
      </c>
      <c r="K7" s="44"/>
      <c r="L7" s="45">
        <f>'BDD stagiaires 2018'!AD5</f>
        <v>1100</v>
      </c>
      <c r="M7" s="46">
        <f>'BDD stagiaires 2018'!AE5</f>
        <v>4213</v>
      </c>
      <c r="N7" s="28" t="str">
        <f>IF(ISBLANK('BDD stagiaires 2018'!AF5)," ",'BDD stagiaires 2018'!AF5)</f>
        <v xml:space="preserve"> </v>
      </c>
      <c r="O7" s="112">
        <f t="shared" si="0"/>
        <v>513</v>
      </c>
      <c r="P7" s="112">
        <f t="shared" si="1"/>
        <v>471</v>
      </c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>
        <v>32</v>
      </c>
      <c r="AG7" s="33">
        <v>35</v>
      </c>
      <c r="AH7" s="33"/>
      <c r="AI7" s="33"/>
      <c r="AJ7" s="33"/>
      <c r="AK7" s="33">
        <v>24</v>
      </c>
      <c r="AL7" s="33">
        <v>24</v>
      </c>
      <c r="AM7" s="33"/>
      <c r="AN7" s="33"/>
      <c r="AO7" s="33"/>
      <c r="AP7" s="33">
        <v>11</v>
      </c>
      <c r="AQ7" s="33">
        <v>11</v>
      </c>
      <c r="AR7" s="33"/>
      <c r="AS7" s="33"/>
      <c r="AT7" s="33"/>
      <c r="AU7" s="33"/>
      <c r="AV7" s="33"/>
      <c r="AW7" s="33"/>
      <c r="AX7" s="33"/>
      <c r="AY7" s="33"/>
      <c r="AZ7" s="33">
        <v>35</v>
      </c>
      <c r="BA7" s="33">
        <v>35</v>
      </c>
      <c r="BB7" s="33"/>
      <c r="BC7" s="33"/>
      <c r="BD7" s="33"/>
      <c r="BE7" s="33">
        <v>25</v>
      </c>
      <c r="BF7" s="33">
        <v>24.5</v>
      </c>
      <c r="BG7" s="33"/>
      <c r="BH7" s="33"/>
      <c r="BI7" s="33"/>
      <c r="BJ7" s="33">
        <v>14</v>
      </c>
      <c r="BK7" s="33">
        <v>11.5</v>
      </c>
      <c r="BL7" s="33"/>
      <c r="BM7" s="33"/>
      <c r="BN7" s="33"/>
      <c r="BO7" s="33"/>
      <c r="BP7" s="33"/>
      <c r="BQ7" s="33"/>
      <c r="BR7" s="33"/>
      <c r="BS7" s="33"/>
      <c r="BT7" s="33">
        <v>35</v>
      </c>
      <c r="BU7" s="33">
        <v>35</v>
      </c>
      <c r="BV7" s="33"/>
      <c r="BW7" s="33"/>
      <c r="BX7" s="33"/>
      <c r="BY7" s="33">
        <v>35</v>
      </c>
      <c r="BZ7" s="33">
        <v>35</v>
      </c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>
        <v>35</v>
      </c>
      <c r="CO7" s="33">
        <v>35</v>
      </c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>
        <v>28</v>
      </c>
      <c r="DN7" s="33">
        <v>27</v>
      </c>
      <c r="DO7" s="33"/>
      <c r="DP7" s="33"/>
      <c r="DQ7" s="33"/>
      <c r="DR7" s="33">
        <v>32</v>
      </c>
      <c r="DS7" s="33">
        <v>32</v>
      </c>
      <c r="DT7" s="33"/>
      <c r="DU7" s="33"/>
      <c r="DV7" s="33"/>
      <c r="DW7" s="33">
        <v>7</v>
      </c>
      <c r="DX7" s="33">
        <v>3</v>
      </c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>
        <v>35</v>
      </c>
      <c r="EM7" s="33">
        <v>35</v>
      </c>
      <c r="EN7" s="33"/>
      <c r="EO7" s="33"/>
      <c r="EP7" s="33"/>
      <c r="EQ7" s="33">
        <v>28</v>
      </c>
      <c r="ER7" s="33">
        <v>28</v>
      </c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>
        <v>32</v>
      </c>
      <c r="GZ7" s="33">
        <v>32</v>
      </c>
      <c r="HA7" s="33"/>
      <c r="HB7" s="33"/>
      <c r="HC7" s="33"/>
      <c r="HD7" s="33"/>
      <c r="HE7" s="33"/>
      <c r="HF7" s="33"/>
      <c r="HG7" s="33"/>
      <c r="HH7" s="33"/>
      <c r="HI7" s="33">
        <v>35</v>
      </c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>
        <v>35</v>
      </c>
      <c r="ID7" s="33">
        <v>34</v>
      </c>
      <c r="IE7" s="33"/>
      <c r="IF7" s="33"/>
      <c r="IG7" s="33"/>
      <c r="IH7" s="33"/>
      <c r="II7" s="33"/>
      <c r="IJ7" s="33"/>
      <c r="IK7" s="33"/>
      <c r="IL7" s="33"/>
      <c r="IM7" s="33">
        <v>35</v>
      </c>
      <c r="IN7" s="33">
        <v>34</v>
      </c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</row>
    <row r="8" spans="1:277" ht="52.5" customHeight="1" x14ac:dyDescent="0.25">
      <c r="A8" s="106" t="str">
        <f>'BDD stagiaires 2018'!A6</f>
        <v>BTS CPRP</v>
      </c>
      <c r="B8" s="26">
        <f>'BDD stagiaires 2018'!C6</f>
        <v>0</v>
      </c>
      <c r="C8" s="26"/>
      <c r="D8" s="26"/>
      <c r="E8" s="27"/>
      <c r="F8" s="26" t="s">
        <v>77</v>
      </c>
      <c r="G8" s="36">
        <f>'BDD stagiaires 2018'!X6</f>
        <v>43003</v>
      </c>
      <c r="H8" s="36">
        <f>'BDD stagiaires 2018'!Y6</f>
        <v>43643</v>
      </c>
      <c r="I8" s="26" t="s">
        <v>84</v>
      </c>
      <c r="J8" s="44">
        <f>'BDD stagiaires 2018'!AB6</f>
        <v>3.83</v>
      </c>
      <c r="K8" s="44"/>
      <c r="L8" s="45">
        <f>'BDD stagiaires 2018'!AD6</f>
        <v>1100</v>
      </c>
      <c r="M8" s="46">
        <f>'BDD stagiaires 2018'!AE6</f>
        <v>4213</v>
      </c>
      <c r="N8" s="28" t="str">
        <f>IF(ISBLANK('BDD stagiaires 2018'!AF6)," ",'BDD stagiaires 2018'!AF6)</f>
        <v xml:space="preserve"> </v>
      </c>
      <c r="O8" s="112">
        <f t="shared" si="0"/>
        <v>513</v>
      </c>
      <c r="P8" s="112">
        <f t="shared" si="1"/>
        <v>471</v>
      </c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>
        <v>32</v>
      </c>
      <c r="AG8" s="33">
        <v>35</v>
      </c>
      <c r="AH8" s="33"/>
      <c r="AI8" s="33"/>
      <c r="AJ8" s="33"/>
      <c r="AK8" s="33">
        <v>24</v>
      </c>
      <c r="AL8" s="33">
        <v>24</v>
      </c>
      <c r="AM8" s="33"/>
      <c r="AN8" s="33"/>
      <c r="AO8" s="33"/>
      <c r="AP8" s="33">
        <v>11</v>
      </c>
      <c r="AQ8" s="33">
        <v>11</v>
      </c>
      <c r="AR8" s="33"/>
      <c r="AS8" s="33"/>
      <c r="AT8" s="33"/>
      <c r="AU8" s="33"/>
      <c r="AV8" s="33"/>
      <c r="AW8" s="33"/>
      <c r="AX8" s="33"/>
      <c r="AY8" s="33"/>
      <c r="AZ8" s="33">
        <v>35</v>
      </c>
      <c r="BA8" s="33">
        <v>35</v>
      </c>
      <c r="BB8" s="33"/>
      <c r="BC8" s="33"/>
      <c r="BD8" s="33"/>
      <c r="BE8" s="33">
        <v>25</v>
      </c>
      <c r="BF8" s="33">
        <v>24.5</v>
      </c>
      <c r="BG8" s="33"/>
      <c r="BH8" s="33"/>
      <c r="BI8" s="33"/>
      <c r="BJ8" s="33">
        <v>14</v>
      </c>
      <c r="BK8" s="33">
        <v>11.5</v>
      </c>
      <c r="BL8" s="33"/>
      <c r="BM8" s="33"/>
      <c r="BN8" s="33"/>
      <c r="BO8" s="33"/>
      <c r="BP8" s="33"/>
      <c r="BQ8" s="33"/>
      <c r="BR8" s="33"/>
      <c r="BS8" s="33"/>
      <c r="BT8" s="33">
        <v>35</v>
      </c>
      <c r="BU8" s="33">
        <v>35</v>
      </c>
      <c r="BV8" s="33"/>
      <c r="BW8" s="33"/>
      <c r="BX8" s="33"/>
      <c r="BY8" s="33">
        <v>35</v>
      </c>
      <c r="BZ8" s="33">
        <v>35</v>
      </c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>
        <v>35</v>
      </c>
      <c r="CO8" s="33">
        <v>35</v>
      </c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>
        <v>28</v>
      </c>
      <c r="DN8" s="33">
        <v>27</v>
      </c>
      <c r="DO8" s="33"/>
      <c r="DP8" s="33"/>
      <c r="DQ8" s="33"/>
      <c r="DR8" s="33">
        <v>32</v>
      </c>
      <c r="DS8" s="33">
        <v>32</v>
      </c>
      <c r="DT8" s="33"/>
      <c r="DU8" s="33"/>
      <c r="DV8" s="33"/>
      <c r="DW8" s="33">
        <v>7</v>
      </c>
      <c r="DX8" s="33">
        <v>3</v>
      </c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>
        <v>35</v>
      </c>
      <c r="EM8" s="33">
        <v>35</v>
      </c>
      <c r="EN8" s="33"/>
      <c r="EO8" s="33"/>
      <c r="EP8" s="33"/>
      <c r="EQ8" s="33">
        <v>28</v>
      </c>
      <c r="ER8" s="33">
        <v>28</v>
      </c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>
        <v>32</v>
      </c>
      <c r="GZ8" s="33">
        <v>32</v>
      </c>
      <c r="HA8" s="33"/>
      <c r="HB8" s="33"/>
      <c r="HC8" s="33"/>
      <c r="HD8" s="33"/>
      <c r="HE8" s="33"/>
      <c r="HF8" s="33"/>
      <c r="HG8" s="33"/>
      <c r="HH8" s="33"/>
      <c r="HI8" s="33">
        <v>35</v>
      </c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>
        <v>35</v>
      </c>
      <c r="ID8" s="33">
        <v>34</v>
      </c>
      <c r="IE8" s="33"/>
      <c r="IF8" s="33"/>
      <c r="IG8" s="33"/>
      <c r="IH8" s="33"/>
      <c r="II8" s="33"/>
      <c r="IJ8" s="33"/>
      <c r="IK8" s="33"/>
      <c r="IL8" s="33"/>
      <c r="IM8" s="33">
        <v>35</v>
      </c>
      <c r="IN8" s="33">
        <v>34</v>
      </c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</row>
    <row r="9" spans="1:277" ht="52.5" customHeight="1" x14ac:dyDescent="0.25">
      <c r="A9" s="106" t="str">
        <f>'BDD stagiaires 2018'!A7</f>
        <v>BTS CPRP</v>
      </c>
      <c r="B9" s="26">
        <f>'BDD stagiaires 2018'!C7</f>
        <v>0</v>
      </c>
      <c r="C9" s="26"/>
      <c r="D9" s="26"/>
      <c r="E9" s="27"/>
      <c r="F9" s="26" t="s">
        <v>77</v>
      </c>
      <c r="G9" s="36">
        <f>'BDD stagiaires 2018'!X7</f>
        <v>43003</v>
      </c>
      <c r="H9" s="36">
        <f>'BDD stagiaires 2018'!Y7</f>
        <v>43643</v>
      </c>
      <c r="I9" s="26" t="s">
        <v>84</v>
      </c>
      <c r="J9" s="44">
        <f>'BDD stagiaires 2018'!AB7</f>
        <v>10</v>
      </c>
      <c r="K9" s="44"/>
      <c r="L9" s="45">
        <f>'BDD stagiaires 2018'!AD7</f>
        <v>1100</v>
      </c>
      <c r="M9" s="46">
        <f>'BDD stagiaires 2018'!AE7</f>
        <v>11000</v>
      </c>
      <c r="N9" s="28" t="str">
        <f>IF(ISBLANK('BDD stagiaires 2018'!AF7)," ",'BDD stagiaires 2018'!AF7)</f>
        <v xml:space="preserve"> </v>
      </c>
      <c r="O9" s="112">
        <f t="shared" si="0"/>
        <v>513</v>
      </c>
      <c r="P9" s="112">
        <f t="shared" si="1"/>
        <v>471</v>
      </c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>
        <v>32</v>
      </c>
      <c r="AG9" s="33">
        <v>35</v>
      </c>
      <c r="AH9" s="33"/>
      <c r="AI9" s="33"/>
      <c r="AJ9" s="33"/>
      <c r="AK9" s="33">
        <v>24</v>
      </c>
      <c r="AL9" s="33">
        <v>24</v>
      </c>
      <c r="AM9" s="33"/>
      <c r="AN9" s="33"/>
      <c r="AO9" s="33"/>
      <c r="AP9" s="33">
        <v>11</v>
      </c>
      <c r="AQ9" s="33">
        <v>11</v>
      </c>
      <c r="AR9" s="33"/>
      <c r="AS9" s="33"/>
      <c r="AT9" s="33"/>
      <c r="AU9" s="33"/>
      <c r="AV9" s="33"/>
      <c r="AW9" s="33"/>
      <c r="AX9" s="33"/>
      <c r="AY9" s="33"/>
      <c r="AZ9" s="33">
        <v>35</v>
      </c>
      <c r="BA9" s="33">
        <v>35</v>
      </c>
      <c r="BB9" s="33"/>
      <c r="BC9" s="33"/>
      <c r="BD9" s="33"/>
      <c r="BE9" s="33">
        <v>25</v>
      </c>
      <c r="BF9" s="33">
        <v>24.5</v>
      </c>
      <c r="BG9" s="33"/>
      <c r="BH9" s="33"/>
      <c r="BI9" s="33"/>
      <c r="BJ9" s="33">
        <v>14</v>
      </c>
      <c r="BK9" s="33">
        <v>11.5</v>
      </c>
      <c r="BL9" s="33"/>
      <c r="BM9" s="33"/>
      <c r="BN9" s="33"/>
      <c r="BO9" s="33"/>
      <c r="BP9" s="33"/>
      <c r="BQ9" s="33"/>
      <c r="BR9" s="33"/>
      <c r="BS9" s="33"/>
      <c r="BT9" s="33">
        <v>35</v>
      </c>
      <c r="BU9" s="33">
        <v>35</v>
      </c>
      <c r="BV9" s="33"/>
      <c r="BW9" s="33"/>
      <c r="BX9" s="33"/>
      <c r="BY9" s="33">
        <v>35</v>
      </c>
      <c r="BZ9" s="33">
        <v>35</v>
      </c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>
        <v>35</v>
      </c>
      <c r="CO9" s="33">
        <v>35</v>
      </c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>
        <v>28</v>
      </c>
      <c r="DN9" s="33">
        <v>27</v>
      </c>
      <c r="DO9" s="33"/>
      <c r="DP9" s="33"/>
      <c r="DQ9" s="33"/>
      <c r="DR9" s="33">
        <v>32</v>
      </c>
      <c r="DS9" s="33">
        <v>32</v>
      </c>
      <c r="DT9" s="33"/>
      <c r="DU9" s="33"/>
      <c r="DV9" s="33"/>
      <c r="DW9" s="33">
        <v>7</v>
      </c>
      <c r="DX9" s="33">
        <v>3</v>
      </c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>
        <v>35</v>
      </c>
      <c r="EM9" s="33">
        <v>35</v>
      </c>
      <c r="EN9" s="33"/>
      <c r="EO9" s="33"/>
      <c r="EP9" s="33"/>
      <c r="EQ9" s="33">
        <v>28</v>
      </c>
      <c r="ER9" s="33">
        <v>28</v>
      </c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>
        <v>32</v>
      </c>
      <c r="GZ9" s="33">
        <v>32</v>
      </c>
      <c r="HA9" s="33"/>
      <c r="HB9" s="33"/>
      <c r="HC9" s="33"/>
      <c r="HD9" s="33"/>
      <c r="HE9" s="33"/>
      <c r="HF9" s="33"/>
      <c r="HG9" s="33"/>
      <c r="HH9" s="33"/>
      <c r="HI9" s="33">
        <v>35</v>
      </c>
      <c r="HJ9" s="33"/>
      <c r="HK9" s="33"/>
      <c r="HL9" s="33"/>
      <c r="HM9" s="33"/>
      <c r="HN9" s="33"/>
      <c r="HO9" s="33"/>
      <c r="HP9" s="33"/>
      <c r="HQ9" s="33"/>
      <c r="HR9" s="33">
        <v>8</v>
      </c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>
        <v>35</v>
      </c>
      <c r="ID9" s="33">
        <v>34</v>
      </c>
      <c r="IE9" s="33"/>
      <c r="IF9" s="33"/>
      <c r="IG9" s="33"/>
      <c r="IH9" s="33"/>
      <c r="II9" s="33"/>
      <c r="IJ9" s="33"/>
      <c r="IK9" s="33"/>
      <c r="IL9" s="33"/>
      <c r="IM9" s="33">
        <v>35</v>
      </c>
      <c r="IN9" s="33">
        <v>34</v>
      </c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</row>
    <row r="10" spans="1:277" ht="52.5" customHeight="1" x14ac:dyDescent="0.25">
      <c r="A10" s="106" t="str">
        <f>'BDD stagiaires 2018'!A8</f>
        <v>BTS CPRP</v>
      </c>
      <c r="B10" s="26">
        <f>'BDD stagiaires 2018'!C8</f>
        <v>0</v>
      </c>
      <c r="C10" s="26"/>
      <c r="D10" s="26"/>
      <c r="E10" s="27"/>
      <c r="F10" s="26" t="s">
        <v>77</v>
      </c>
      <c r="G10" s="36">
        <f>'BDD stagiaires 2018'!X8</f>
        <v>43003</v>
      </c>
      <c r="H10" s="36">
        <f>'BDD stagiaires 2018'!Y8</f>
        <v>43643</v>
      </c>
      <c r="I10" s="26" t="s">
        <v>84</v>
      </c>
      <c r="J10" s="44">
        <f>'BDD stagiaires 2018'!AB8</f>
        <v>3.83</v>
      </c>
      <c r="K10" s="44"/>
      <c r="L10" s="45">
        <f>'BDD stagiaires 2018'!AD8</f>
        <v>1100</v>
      </c>
      <c r="M10" s="46">
        <f>'BDD stagiaires 2018'!AE8</f>
        <v>4213</v>
      </c>
      <c r="N10" s="28" t="str">
        <f>IF(ISBLANK('BDD stagiaires 2018'!AF8)," ",'BDD stagiaires 2018'!AF8)</f>
        <v xml:space="preserve"> </v>
      </c>
      <c r="O10" s="112">
        <f t="shared" si="0"/>
        <v>513</v>
      </c>
      <c r="P10" s="112">
        <f t="shared" si="1"/>
        <v>471</v>
      </c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>
        <v>32</v>
      </c>
      <c r="AG10" s="33">
        <v>35</v>
      </c>
      <c r="AH10" s="33"/>
      <c r="AI10" s="33"/>
      <c r="AJ10" s="33"/>
      <c r="AK10" s="33">
        <v>24</v>
      </c>
      <c r="AL10" s="33">
        <v>24</v>
      </c>
      <c r="AM10" s="33"/>
      <c r="AN10" s="33"/>
      <c r="AO10" s="33"/>
      <c r="AP10" s="33">
        <v>11</v>
      </c>
      <c r="AQ10" s="33">
        <v>11</v>
      </c>
      <c r="AR10" s="33"/>
      <c r="AS10" s="33"/>
      <c r="AT10" s="33"/>
      <c r="AU10" s="33"/>
      <c r="AV10" s="33"/>
      <c r="AW10" s="33"/>
      <c r="AX10" s="33"/>
      <c r="AY10" s="33"/>
      <c r="AZ10" s="33">
        <v>35</v>
      </c>
      <c r="BA10" s="33">
        <v>35</v>
      </c>
      <c r="BB10" s="33"/>
      <c r="BC10" s="33"/>
      <c r="BD10" s="33"/>
      <c r="BE10" s="33">
        <v>25</v>
      </c>
      <c r="BF10" s="33">
        <v>24.5</v>
      </c>
      <c r="BG10" s="33"/>
      <c r="BH10" s="33"/>
      <c r="BI10" s="33"/>
      <c r="BJ10" s="33">
        <v>14</v>
      </c>
      <c r="BK10" s="33">
        <v>11.5</v>
      </c>
      <c r="BL10" s="33"/>
      <c r="BM10" s="33"/>
      <c r="BN10" s="33"/>
      <c r="BO10" s="33"/>
      <c r="BP10" s="33"/>
      <c r="BQ10" s="33"/>
      <c r="BR10" s="33"/>
      <c r="BS10" s="33"/>
      <c r="BT10" s="33">
        <v>35</v>
      </c>
      <c r="BU10" s="33">
        <v>35</v>
      </c>
      <c r="BV10" s="33"/>
      <c r="BW10" s="33"/>
      <c r="BX10" s="33"/>
      <c r="BY10" s="33">
        <v>35</v>
      </c>
      <c r="BZ10" s="33">
        <v>35</v>
      </c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>
        <v>35</v>
      </c>
      <c r="CO10" s="33">
        <v>35</v>
      </c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>
        <v>28</v>
      </c>
      <c r="DN10" s="33">
        <v>27</v>
      </c>
      <c r="DO10" s="33"/>
      <c r="DP10" s="33"/>
      <c r="DQ10" s="33"/>
      <c r="DR10" s="33">
        <v>32</v>
      </c>
      <c r="DS10" s="33">
        <v>32</v>
      </c>
      <c r="DT10" s="33"/>
      <c r="DU10" s="33"/>
      <c r="DV10" s="33"/>
      <c r="DW10" s="33">
        <v>7</v>
      </c>
      <c r="DX10" s="33">
        <v>3</v>
      </c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>
        <v>35</v>
      </c>
      <c r="EM10" s="33">
        <v>35</v>
      </c>
      <c r="EN10" s="33"/>
      <c r="EO10" s="33"/>
      <c r="EP10" s="33"/>
      <c r="EQ10" s="33">
        <v>28</v>
      </c>
      <c r="ER10" s="33">
        <v>28</v>
      </c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>
        <v>32</v>
      </c>
      <c r="GZ10" s="33">
        <v>32</v>
      </c>
      <c r="HA10" s="33"/>
      <c r="HB10" s="33"/>
      <c r="HC10" s="33"/>
      <c r="HD10" s="33"/>
      <c r="HE10" s="33"/>
      <c r="HF10" s="33"/>
      <c r="HG10" s="33"/>
      <c r="HH10" s="33"/>
      <c r="HI10" s="33">
        <v>35</v>
      </c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>
        <v>35</v>
      </c>
      <c r="ID10" s="33">
        <v>34</v>
      </c>
      <c r="IE10" s="33"/>
      <c r="IF10" s="33"/>
      <c r="IG10" s="33"/>
      <c r="IH10" s="33"/>
      <c r="II10" s="33"/>
      <c r="IJ10" s="33"/>
      <c r="IK10" s="33"/>
      <c r="IL10" s="33"/>
      <c r="IM10" s="33">
        <v>35</v>
      </c>
      <c r="IN10" s="33">
        <v>34</v>
      </c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</row>
    <row r="11" spans="1:277" ht="52.5" customHeight="1" x14ac:dyDescent="0.25">
      <c r="A11" s="106" t="str">
        <f>'BDD stagiaires 2018'!A9</f>
        <v>BTS CPRP</v>
      </c>
      <c r="B11" s="26">
        <f>'BDD stagiaires 2018'!C9</f>
        <v>0</v>
      </c>
      <c r="C11" s="26"/>
      <c r="D11" s="26"/>
      <c r="E11" s="27"/>
      <c r="F11" s="26" t="s">
        <v>77</v>
      </c>
      <c r="G11" s="36">
        <f>'BDD stagiaires 2018'!X9</f>
        <v>43003</v>
      </c>
      <c r="H11" s="36">
        <f>'BDD stagiaires 2018'!Y9</f>
        <v>43643</v>
      </c>
      <c r="I11" s="26" t="s">
        <v>84</v>
      </c>
      <c r="J11" s="44">
        <f>'BDD stagiaires 2018'!AB9</f>
        <v>3.83</v>
      </c>
      <c r="K11" s="44"/>
      <c r="L11" s="45">
        <f>'BDD stagiaires 2018'!AD9</f>
        <v>1100</v>
      </c>
      <c r="M11" s="46">
        <f>'BDD stagiaires 2018'!AE9</f>
        <v>4213</v>
      </c>
      <c r="N11" s="28" t="str">
        <f>IF(ISBLANK('BDD stagiaires 2018'!AF9)," ",'BDD stagiaires 2018'!AF9)</f>
        <v xml:space="preserve"> </v>
      </c>
      <c r="O11" s="112">
        <f t="shared" si="0"/>
        <v>513</v>
      </c>
      <c r="P11" s="112">
        <f t="shared" si="1"/>
        <v>471</v>
      </c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>
        <v>32</v>
      </c>
      <c r="AG11" s="33">
        <v>35</v>
      </c>
      <c r="AH11" s="33"/>
      <c r="AI11" s="33"/>
      <c r="AJ11" s="33"/>
      <c r="AK11" s="33">
        <v>24</v>
      </c>
      <c r="AL11" s="33">
        <v>24</v>
      </c>
      <c r="AM11" s="33"/>
      <c r="AN11" s="33"/>
      <c r="AO11" s="33"/>
      <c r="AP11" s="33">
        <v>11</v>
      </c>
      <c r="AQ11" s="33">
        <v>11</v>
      </c>
      <c r="AR11" s="33"/>
      <c r="AS11" s="33"/>
      <c r="AT11" s="33"/>
      <c r="AU11" s="33"/>
      <c r="AV11" s="33"/>
      <c r="AW11" s="33"/>
      <c r="AX11" s="33"/>
      <c r="AY11" s="33"/>
      <c r="AZ11" s="33">
        <v>35</v>
      </c>
      <c r="BA11" s="33">
        <v>35</v>
      </c>
      <c r="BB11" s="33"/>
      <c r="BC11" s="33"/>
      <c r="BD11" s="33"/>
      <c r="BE11" s="33">
        <v>25</v>
      </c>
      <c r="BF11" s="33">
        <v>24.5</v>
      </c>
      <c r="BG11" s="33"/>
      <c r="BH11" s="33"/>
      <c r="BI11" s="33"/>
      <c r="BJ11" s="33">
        <v>14</v>
      </c>
      <c r="BK11" s="33">
        <v>11.5</v>
      </c>
      <c r="BL11" s="33"/>
      <c r="BM11" s="33"/>
      <c r="BN11" s="33"/>
      <c r="BO11" s="33"/>
      <c r="BP11" s="33"/>
      <c r="BQ11" s="33"/>
      <c r="BR11" s="33"/>
      <c r="BS11" s="33"/>
      <c r="BT11" s="33">
        <v>35</v>
      </c>
      <c r="BU11" s="33">
        <v>35</v>
      </c>
      <c r="BV11" s="33"/>
      <c r="BW11" s="33"/>
      <c r="BX11" s="33"/>
      <c r="BY11" s="33">
        <v>35</v>
      </c>
      <c r="BZ11" s="33">
        <v>35</v>
      </c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>
        <v>35</v>
      </c>
      <c r="CO11" s="33">
        <v>35</v>
      </c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>
        <v>28</v>
      </c>
      <c r="DN11" s="33">
        <v>27</v>
      </c>
      <c r="DO11" s="33"/>
      <c r="DP11" s="33"/>
      <c r="DQ11" s="33"/>
      <c r="DR11" s="33">
        <v>32</v>
      </c>
      <c r="DS11" s="33">
        <v>32</v>
      </c>
      <c r="DT11" s="33"/>
      <c r="DU11" s="33"/>
      <c r="DV11" s="33"/>
      <c r="DW11" s="33">
        <v>7</v>
      </c>
      <c r="DX11" s="33">
        <v>3</v>
      </c>
      <c r="DY11" s="33"/>
      <c r="DZ11" s="33"/>
      <c r="EA11" s="33"/>
      <c r="EB11" s="33"/>
      <c r="EC11" s="33"/>
      <c r="ED11" s="33"/>
      <c r="EE11" s="33"/>
      <c r="EF11" s="33"/>
      <c r="EG11" s="33"/>
      <c r="EH11" s="33"/>
      <c r="EI11" s="33"/>
      <c r="EJ11" s="33"/>
      <c r="EK11" s="33"/>
      <c r="EL11" s="33">
        <v>35</v>
      </c>
      <c r="EM11" s="33">
        <v>35</v>
      </c>
      <c r="EN11" s="33"/>
      <c r="EO11" s="33"/>
      <c r="EP11" s="33"/>
      <c r="EQ11" s="33">
        <v>28</v>
      </c>
      <c r="ER11" s="33">
        <v>28</v>
      </c>
      <c r="ES11" s="33"/>
      <c r="ET11" s="33"/>
      <c r="EU11" s="33"/>
      <c r="EV11" s="33"/>
      <c r="EW11" s="33"/>
      <c r="EX11" s="33"/>
      <c r="EY11" s="33"/>
      <c r="EZ11" s="33"/>
      <c r="FA11" s="33"/>
      <c r="FB11" s="33"/>
      <c r="FC11" s="33"/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/>
      <c r="FS11" s="33"/>
      <c r="FT11" s="33"/>
      <c r="FU11" s="33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3"/>
      <c r="GI11" s="33"/>
      <c r="GJ11" s="33"/>
      <c r="GK11" s="33"/>
      <c r="GL11" s="33"/>
      <c r="GM11" s="33"/>
      <c r="GN11" s="33"/>
      <c r="GO11" s="33"/>
      <c r="GP11" s="33"/>
      <c r="GQ11" s="33"/>
      <c r="GR11" s="33"/>
      <c r="GS11" s="33"/>
      <c r="GT11" s="33"/>
      <c r="GU11" s="33"/>
      <c r="GV11" s="33"/>
      <c r="GW11" s="33"/>
      <c r="GX11" s="33"/>
      <c r="GY11" s="33">
        <v>32</v>
      </c>
      <c r="GZ11" s="33">
        <v>32</v>
      </c>
      <c r="HA11" s="33"/>
      <c r="HB11" s="33"/>
      <c r="HC11" s="33"/>
      <c r="HD11" s="33"/>
      <c r="HE11" s="33"/>
      <c r="HF11" s="33"/>
      <c r="HG11" s="33"/>
      <c r="HH11" s="33"/>
      <c r="HI11" s="33">
        <v>35</v>
      </c>
      <c r="HJ11" s="33"/>
      <c r="HK11" s="33"/>
      <c r="HL11" s="33"/>
      <c r="HM11" s="33"/>
      <c r="HN11" s="33"/>
      <c r="HO11" s="33"/>
      <c r="HP11" s="33"/>
      <c r="HQ11" s="33"/>
      <c r="HR11" s="33"/>
      <c r="HS11" s="33"/>
      <c r="HT11" s="33"/>
      <c r="HU11" s="33"/>
      <c r="HV11" s="33"/>
      <c r="HW11" s="33"/>
      <c r="HX11" s="33"/>
      <c r="HY11" s="33"/>
      <c r="HZ11" s="33"/>
      <c r="IA11" s="33"/>
      <c r="IB11" s="33"/>
      <c r="IC11" s="33">
        <v>35</v>
      </c>
      <c r="ID11" s="33">
        <v>34</v>
      </c>
      <c r="IE11" s="33"/>
      <c r="IF11" s="33"/>
      <c r="IG11" s="33"/>
      <c r="IH11" s="33"/>
      <c r="II11" s="33"/>
      <c r="IJ11" s="33"/>
      <c r="IK11" s="33"/>
      <c r="IL11" s="33"/>
      <c r="IM11" s="33">
        <v>35</v>
      </c>
      <c r="IN11" s="33">
        <v>34</v>
      </c>
      <c r="IO11" s="33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3"/>
      <c r="JC11" s="33"/>
      <c r="JD11" s="33"/>
      <c r="JE11" s="33"/>
      <c r="JF11" s="33"/>
      <c r="JG11" s="33"/>
      <c r="JH11" s="33"/>
      <c r="JI11" s="33"/>
      <c r="JJ11" s="33"/>
      <c r="JK11" s="33"/>
      <c r="JL11" s="33"/>
      <c r="JM11" s="33"/>
      <c r="JN11" s="33"/>
      <c r="JO11" s="33"/>
      <c r="JP11" s="33"/>
    </row>
    <row r="12" spans="1:277" ht="52.5" customHeight="1" x14ac:dyDescent="0.25">
      <c r="A12" s="106" t="str">
        <f>'BDD stagiaires 2018'!A10</f>
        <v>CMA</v>
      </c>
      <c r="B12" s="26" t="str">
        <f>IF(ISBLANK('BDD stagiaires 2018'!C10),"")</f>
        <v/>
      </c>
      <c r="C12" s="26"/>
      <c r="D12" s="26"/>
      <c r="E12" s="27"/>
      <c r="F12" s="26" t="s">
        <v>102</v>
      </c>
      <c r="G12" s="36">
        <f>'BDD stagiaires 2018'!X10</f>
        <v>43382</v>
      </c>
      <c r="H12" s="36">
        <f>'BDD stagiaires 2018'!Y10</f>
        <v>43425</v>
      </c>
      <c r="I12" s="26" t="s">
        <v>84</v>
      </c>
      <c r="J12" s="44">
        <f>'BDD stagiaires 2018'!AB10</f>
        <v>120</v>
      </c>
      <c r="K12" s="44"/>
      <c r="L12" s="45">
        <f>'BDD stagiaires 2018'!AD10</f>
        <v>75</v>
      </c>
      <c r="M12" s="46" t="str">
        <f>IF(ISBLANK('BDD stagiaires 2018'!AE10:AE16)," ",'BDD stagiaires 2018'!AE10:AE16)</f>
        <v xml:space="preserve"> </v>
      </c>
      <c r="N12" s="28">
        <f>'BDD stagiaires 2018'!AF10</f>
        <v>9000</v>
      </c>
      <c r="O12" s="112">
        <f t="shared" si="0"/>
        <v>75</v>
      </c>
      <c r="P12" s="112">
        <f t="shared" si="1"/>
        <v>75</v>
      </c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>
        <v>15</v>
      </c>
      <c r="HJ12" s="33">
        <v>15</v>
      </c>
      <c r="HK12" s="33"/>
      <c r="HL12" s="33"/>
      <c r="HM12" s="33"/>
      <c r="HN12" s="33">
        <v>15</v>
      </c>
      <c r="HO12" s="33">
        <v>15</v>
      </c>
      <c r="HP12" s="33"/>
      <c r="HQ12" s="33"/>
      <c r="HR12" s="33"/>
      <c r="HS12" s="33"/>
      <c r="HT12" s="33"/>
      <c r="HU12" s="33"/>
      <c r="HV12" s="33"/>
      <c r="HW12" s="33"/>
      <c r="HX12" s="33"/>
      <c r="HY12" s="33"/>
      <c r="HZ12" s="33"/>
      <c r="IA12" s="33"/>
      <c r="IB12" s="33"/>
      <c r="IC12" s="33">
        <v>15</v>
      </c>
      <c r="ID12" s="33">
        <v>15</v>
      </c>
      <c r="IE12" s="33"/>
      <c r="IF12" s="33"/>
      <c r="IG12" s="33"/>
      <c r="IH12" s="33">
        <v>15</v>
      </c>
      <c r="II12" s="33">
        <v>15</v>
      </c>
      <c r="IJ12" s="33"/>
      <c r="IK12" s="33"/>
      <c r="IL12" s="33"/>
      <c r="IM12" s="33">
        <v>15</v>
      </c>
      <c r="IN12" s="33">
        <v>15</v>
      </c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</row>
    <row r="13" spans="1:277" ht="52.5" customHeight="1" x14ac:dyDescent="0.25">
      <c r="A13" s="106" t="str">
        <f>'BDD stagiaires 2018'!A11</f>
        <v>CMA</v>
      </c>
      <c r="B13" s="26" t="str">
        <f>IF(ISBLANK('BDD stagiaires 2018'!C11),"")</f>
        <v/>
      </c>
      <c r="C13" s="26"/>
      <c r="D13" s="26"/>
      <c r="E13" s="27"/>
      <c r="F13" s="26" t="s">
        <v>102</v>
      </c>
      <c r="G13" s="36">
        <f>'BDD stagiaires 2018'!X11</f>
        <v>43382</v>
      </c>
      <c r="H13" s="36">
        <f>'BDD stagiaires 2018'!Y11</f>
        <v>43425</v>
      </c>
      <c r="I13" s="26" t="s">
        <v>84</v>
      </c>
      <c r="J13" s="44"/>
      <c r="K13" s="44"/>
      <c r="L13" s="45"/>
      <c r="M13" s="46"/>
      <c r="N13" s="47"/>
      <c r="O13" s="112">
        <f t="shared" si="0"/>
        <v>75</v>
      </c>
      <c r="P13" s="112">
        <f t="shared" si="1"/>
        <v>75</v>
      </c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>
        <v>15</v>
      </c>
      <c r="HJ13" s="33">
        <v>15</v>
      </c>
      <c r="HK13" s="33"/>
      <c r="HL13" s="33"/>
      <c r="HM13" s="33"/>
      <c r="HN13" s="33">
        <v>15</v>
      </c>
      <c r="HO13" s="33">
        <v>15</v>
      </c>
      <c r="HP13" s="33"/>
      <c r="HQ13" s="33"/>
      <c r="HR13" s="33"/>
      <c r="HS13" s="33"/>
      <c r="HT13" s="33"/>
      <c r="HU13" s="33"/>
      <c r="HV13" s="33"/>
      <c r="HW13" s="33"/>
      <c r="HX13" s="33"/>
      <c r="HY13" s="33"/>
      <c r="HZ13" s="33"/>
      <c r="IA13" s="33"/>
      <c r="IB13" s="33"/>
      <c r="IC13" s="33">
        <v>15</v>
      </c>
      <c r="ID13" s="33">
        <v>15</v>
      </c>
      <c r="IE13" s="33"/>
      <c r="IF13" s="33"/>
      <c r="IG13" s="33"/>
      <c r="IH13" s="33">
        <v>15</v>
      </c>
      <c r="II13" s="33">
        <v>15</v>
      </c>
      <c r="IJ13" s="33"/>
      <c r="IK13" s="33"/>
      <c r="IL13" s="33"/>
      <c r="IM13" s="33">
        <v>15</v>
      </c>
      <c r="IN13" s="33">
        <v>15</v>
      </c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/>
      <c r="JO13" s="33"/>
      <c r="JP13" s="33"/>
    </row>
    <row r="14" spans="1:277" ht="52.5" customHeight="1" x14ac:dyDescent="0.25">
      <c r="A14" s="106" t="str">
        <f>'BDD stagiaires 2018'!A12</f>
        <v>CMA</v>
      </c>
      <c r="B14" s="26" t="str">
        <f>IF(ISBLANK('BDD stagiaires 2018'!C12),"")</f>
        <v/>
      </c>
      <c r="C14" s="26"/>
      <c r="D14" s="26"/>
      <c r="E14" s="27"/>
      <c r="F14" s="26" t="s">
        <v>102</v>
      </c>
      <c r="G14" s="36">
        <f>'BDD stagiaires 2018'!X12</f>
        <v>43382</v>
      </c>
      <c r="H14" s="36">
        <f>'BDD stagiaires 2018'!Y12</f>
        <v>43425</v>
      </c>
      <c r="I14" s="26" t="s">
        <v>84</v>
      </c>
      <c r="J14" s="44"/>
      <c r="K14" s="44"/>
      <c r="L14" s="45"/>
      <c r="M14" s="46"/>
      <c r="N14" s="47"/>
      <c r="O14" s="112">
        <f t="shared" si="0"/>
        <v>75</v>
      </c>
      <c r="P14" s="112">
        <f t="shared" si="1"/>
        <v>60</v>
      </c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/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>
        <v>15</v>
      </c>
      <c r="HJ14" s="33">
        <v>15</v>
      </c>
      <c r="HK14" s="33"/>
      <c r="HL14" s="33"/>
      <c r="HM14" s="33"/>
      <c r="HN14" s="33">
        <v>15</v>
      </c>
      <c r="HO14" s="33">
        <v>7.5</v>
      </c>
      <c r="HP14" s="33"/>
      <c r="HQ14" s="33"/>
      <c r="HR14" s="33"/>
      <c r="HS14" s="33"/>
      <c r="HT14" s="33"/>
      <c r="HU14" s="33"/>
      <c r="HV14" s="33"/>
      <c r="HW14" s="33"/>
      <c r="HX14" s="33"/>
      <c r="HY14" s="33"/>
      <c r="HZ14" s="33"/>
      <c r="IA14" s="33"/>
      <c r="IB14" s="33"/>
      <c r="IC14" s="33">
        <v>15</v>
      </c>
      <c r="ID14" s="33">
        <v>15</v>
      </c>
      <c r="IE14" s="33"/>
      <c r="IF14" s="33"/>
      <c r="IG14" s="33"/>
      <c r="IH14" s="33">
        <v>15</v>
      </c>
      <c r="II14" s="33">
        <v>7.5</v>
      </c>
      <c r="IJ14" s="33"/>
      <c r="IK14" s="33"/>
      <c r="IL14" s="33"/>
      <c r="IM14" s="33">
        <v>15</v>
      </c>
      <c r="IN14" s="33">
        <v>15</v>
      </c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/>
      <c r="JO14" s="33"/>
      <c r="JP14" s="33"/>
    </row>
    <row r="15" spans="1:277" ht="52.5" customHeight="1" x14ac:dyDescent="0.25">
      <c r="A15" s="106" t="str">
        <f>'BDD stagiaires 2018'!A13</f>
        <v>CMA</v>
      </c>
      <c r="B15" s="26" t="str">
        <f>IF(ISBLANK('BDD stagiaires 2018'!C13),"")</f>
        <v/>
      </c>
      <c r="C15" s="26"/>
      <c r="D15" s="26"/>
      <c r="E15" s="27"/>
      <c r="F15" s="26" t="s">
        <v>102</v>
      </c>
      <c r="G15" s="36">
        <f>'BDD stagiaires 2018'!X13</f>
        <v>43382</v>
      </c>
      <c r="H15" s="36">
        <f>'BDD stagiaires 2018'!Y13</f>
        <v>43425</v>
      </c>
      <c r="I15" s="26" t="s">
        <v>84</v>
      </c>
      <c r="J15" s="44"/>
      <c r="K15" s="44"/>
      <c r="L15" s="45"/>
      <c r="M15" s="46"/>
      <c r="N15" s="47"/>
      <c r="O15" s="112">
        <f t="shared" si="0"/>
        <v>75</v>
      </c>
      <c r="P15" s="112">
        <f t="shared" si="1"/>
        <v>75</v>
      </c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33"/>
      <c r="GT15" s="33"/>
      <c r="GU15" s="33"/>
      <c r="GV15" s="33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>
        <v>15</v>
      </c>
      <c r="HJ15" s="33">
        <v>15</v>
      </c>
      <c r="HK15" s="33"/>
      <c r="HL15" s="33"/>
      <c r="HM15" s="33"/>
      <c r="HN15" s="33">
        <v>15</v>
      </c>
      <c r="HO15" s="33">
        <v>15</v>
      </c>
      <c r="HP15" s="33"/>
      <c r="HQ15" s="33"/>
      <c r="HR15" s="33"/>
      <c r="HS15" s="33"/>
      <c r="HT15" s="33"/>
      <c r="HU15" s="33"/>
      <c r="HV15" s="33"/>
      <c r="HW15" s="33"/>
      <c r="HX15" s="33"/>
      <c r="HY15" s="33"/>
      <c r="HZ15" s="33"/>
      <c r="IA15" s="33"/>
      <c r="IB15" s="33"/>
      <c r="IC15" s="33">
        <v>15</v>
      </c>
      <c r="ID15" s="33">
        <v>15</v>
      </c>
      <c r="IE15" s="33"/>
      <c r="IF15" s="33"/>
      <c r="IG15" s="33"/>
      <c r="IH15" s="33">
        <v>15</v>
      </c>
      <c r="II15" s="33">
        <v>15</v>
      </c>
      <c r="IJ15" s="33"/>
      <c r="IK15" s="33"/>
      <c r="IL15" s="33"/>
      <c r="IM15" s="33">
        <v>15</v>
      </c>
      <c r="IN15" s="33">
        <v>15</v>
      </c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33"/>
      <c r="JN15" s="33"/>
      <c r="JO15" s="33"/>
      <c r="JP15" s="33"/>
    </row>
    <row r="16" spans="1:277" ht="52.5" customHeight="1" x14ac:dyDescent="0.25">
      <c r="A16" s="106" t="str">
        <f>'BDD stagiaires 2018'!A14</f>
        <v>CMA</v>
      </c>
      <c r="B16" s="26" t="str">
        <f>IF(ISBLANK('BDD stagiaires 2018'!C14),"")</f>
        <v/>
      </c>
      <c r="C16" s="26"/>
      <c r="D16" s="26"/>
      <c r="E16" s="27"/>
      <c r="F16" s="26" t="s">
        <v>102</v>
      </c>
      <c r="G16" s="36">
        <f>'BDD stagiaires 2018'!X14</f>
        <v>43382</v>
      </c>
      <c r="H16" s="36">
        <f>'BDD stagiaires 2018'!Y14</f>
        <v>43425</v>
      </c>
      <c r="I16" s="26" t="s">
        <v>84</v>
      </c>
      <c r="J16" s="44"/>
      <c r="K16" s="44"/>
      <c r="L16" s="45"/>
      <c r="M16" s="46"/>
      <c r="N16" s="47"/>
      <c r="O16" s="112">
        <f t="shared" si="0"/>
        <v>75</v>
      </c>
      <c r="P16" s="112">
        <f t="shared" si="1"/>
        <v>75</v>
      </c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>
        <v>15</v>
      </c>
      <c r="HJ16" s="33">
        <v>15</v>
      </c>
      <c r="HK16" s="33"/>
      <c r="HL16" s="33"/>
      <c r="HM16" s="33"/>
      <c r="HN16" s="33">
        <v>15</v>
      </c>
      <c r="HO16" s="33">
        <v>15</v>
      </c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>
        <v>15</v>
      </c>
      <c r="ID16" s="33">
        <v>15</v>
      </c>
      <c r="IE16" s="33"/>
      <c r="IF16" s="33"/>
      <c r="IG16" s="33"/>
      <c r="IH16" s="33">
        <v>15</v>
      </c>
      <c r="II16" s="33">
        <v>15</v>
      </c>
      <c r="IJ16" s="33"/>
      <c r="IK16" s="33"/>
      <c r="IL16" s="33"/>
      <c r="IM16" s="33">
        <v>15</v>
      </c>
      <c r="IN16" s="33">
        <v>15</v>
      </c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/>
      <c r="JO16" s="33"/>
      <c r="JP16" s="33"/>
    </row>
    <row r="17" spans="1:276" ht="52.5" customHeight="1" x14ac:dyDescent="0.25">
      <c r="A17" s="106" t="str">
        <f>'BDD stagiaires 2018'!A15</f>
        <v>CMA</v>
      </c>
      <c r="B17" s="26" t="str">
        <f>IF(ISBLANK('BDD stagiaires 2018'!C15),"")</f>
        <v/>
      </c>
      <c r="C17" s="26"/>
      <c r="D17" s="26"/>
      <c r="E17" s="27"/>
      <c r="F17" s="26" t="s">
        <v>102</v>
      </c>
      <c r="G17" s="36">
        <f>'BDD stagiaires 2018'!X15</f>
        <v>43382</v>
      </c>
      <c r="H17" s="36">
        <f>'BDD stagiaires 2018'!Y15</f>
        <v>43425</v>
      </c>
      <c r="I17" s="27" t="s">
        <v>84</v>
      </c>
      <c r="J17" s="44"/>
      <c r="K17" s="44"/>
      <c r="L17" s="45"/>
      <c r="M17" s="46"/>
      <c r="N17" s="47"/>
      <c r="O17" s="112">
        <f t="shared" si="0"/>
        <v>75</v>
      </c>
      <c r="P17" s="112">
        <f t="shared" si="1"/>
        <v>75</v>
      </c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>
        <v>15</v>
      </c>
      <c r="HJ17" s="33">
        <v>15</v>
      </c>
      <c r="HK17" s="33"/>
      <c r="HL17" s="33"/>
      <c r="HM17" s="33"/>
      <c r="HN17" s="33">
        <v>15</v>
      </c>
      <c r="HO17" s="33">
        <v>15</v>
      </c>
      <c r="HP17" s="33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>
        <v>15</v>
      </c>
      <c r="ID17" s="33">
        <v>15</v>
      </c>
      <c r="IE17" s="33"/>
      <c r="IF17" s="33"/>
      <c r="IG17" s="33"/>
      <c r="IH17" s="33">
        <v>15</v>
      </c>
      <c r="II17" s="33">
        <v>15</v>
      </c>
      <c r="IJ17" s="33"/>
      <c r="IK17" s="33"/>
      <c r="IL17" s="33"/>
      <c r="IM17" s="33">
        <v>15</v>
      </c>
      <c r="IN17" s="33">
        <v>15</v>
      </c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33"/>
      <c r="JF17" s="33"/>
      <c r="JG17" s="33"/>
      <c r="JH17" s="33"/>
      <c r="JI17" s="33"/>
      <c r="JJ17" s="33"/>
      <c r="JK17" s="33"/>
      <c r="JL17" s="33"/>
      <c r="JM17" s="33"/>
      <c r="JN17" s="33"/>
      <c r="JO17" s="33"/>
      <c r="JP17" s="33"/>
    </row>
    <row r="18" spans="1:276" ht="52.5" customHeight="1" x14ac:dyDescent="0.25">
      <c r="A18" s="106" t="str">
        <f>'BDD stagiaires 2018'!A16</f>
        <v>CMA</v>
      </c>
      <c r="B18" s="26" t="str">
        <f>IF(ISBLANK('BDD stagiaires 2018'!C16),"")</f>
        <v/>
      </c>
      <c r="C18" s="26"/>
      <c r="D18" s="26"/>
      <c r="E18" s="27"/>
      <c r="F18" s="26" t="s">
        <v>102</v>
      </c>
      <c r="G18" s="36">
        <f>'BDD stagiaires 2018'!X16</f>
        <v>43382</v>
      </c>
      <c r="H18" s="36">
        <f>'BDD stagiaires 2018'!Y16</f>
        <v>43425</v>
      </c>
      <c r="I18" s="26" t="s">
        <v>84</v>
      </c>
      <c r="J18" s="44"/>
      <c r="K18" s="44"/>
      <c r="L18" s="45"/>
      <c r="M18" s="46"/>
      <c r="N18" s="47"/>
      <c r="O18" s="112">
        <f t="shared" si="0"/>
        <v>75</v>
      </c>
      <c r="P18" s="112">
        <f t="shared" si="1"/>
        <v>75</v>
      </c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>
        <v>15</v>
      </c>
      <c r="HJ18" s="33">
        <v>15</v>
      </c>
      <c r="HK18" s="33"/>
      <c r="HL18" s="33"/>
      <c r="HM18" s="33"/>
      <c r="HN18" s="33">
        <v>15</v>
      </c>
      <c r="HO18" s="33">
        <v>15</v>
      </c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>
        <v>15</v>
      </c>
      <c r="ID18" s="33">
        <v>15</v>
      </c>
      <c r="IE18" s="33"/>
      <c r="IF18" s="33"/>
      <c r="IG18" s="33"/>
      <c r="IH18" s="33">
        <v>15</v>
      </c>
      <c r="II18" s="33">
        <v>15</v>
      </c>
      <c r="IJ18" s="33"/>
      <c r="IK18" s="33"/>
      <c r="IL18" s="33"/>
      <c r="IM18" s="33">
        <v>15</v>
      </c>
      <c r="IN18" s="33">
        <v>15</v>
      </c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/>
      <c r="JO18" s="33"/>
      <c r="JP18" s="33"/>
    </row>
    <row r="19" spans="1:276" ht="52.5" customHeight="1" x14ac:dyDescent="0.25">
      <c r="A19" s="106" t="str">
        <f>'BDD stagiaires 2018'!A17</f>
        <v>DU CSPA</v>
      </c>
      <c r="B19" s="26" t="str">
        <f>IF(ISBLANK('BDD stagiaires 2018'!C17),"")</f>
        <v/>
      </c>
      <c r="C19" s="26"/>
      <c r="D19" s="26"/>
      <c r="E19" s="27"/>
      <c r="F19" s="27"/>
      <c r="G19" s="36">
        <f>'BDD stagiaires 2018'!X17</f>
        <v>43488</v>
      </c>
      <c r="H19" s="36">
        <f>'BDD stagiaires 2018'!Y17</f>
        <v>43651</v>
      </c>
      <c r="I19" s="27"/>
      <c r="J19" s="48">
        <f>IF(ISBLANK('BDD stagiaires 2018'!AB17)," ",'BDD stagiaires 2018'!AB17)</f>
        <v>100</v>
      </c>
      <c r="K19" s="44"/>
      <c r="L19" s="29">
        <f>IF(ISBLANK('BDD stagiaires 2018'!AD17)," ",'BDD stagiaires 2018'!AD17)</f>
        <v>84</v>
      </c>
      <c r="M19" s="44" t="str">
        <f>IF(ISBLANK('BDD stagiaires 2018'!AE17)," ",'BDD stagiaires 2018'!AE17)</f>
        <v xml:space="preserve"> </v>
      </c>
      <c r="N19" s="49">
        <f>IF(ISBLANK('BDD stagiaires 2018'!AF17)," ",'BDD stagiaires 2018'!AF17)</f>
        <v>8400</v>
      </c>
      <c r="O19" s="113">
        <f t="shared" si="0"/>
        <v>0</v>
      </c>
      <c r="P19" s="113">
        <f t="shared" si="1"/>
        <v>0</v>
      </c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33"/>
      <c r="JF19" s="33"/>
      <c r="JG19" s="33"/>
      <c r="JH19" s="33"/>
      <c r="JI19" s="33"/>
      <c r="JJ19" s="33"/>
      <c r="JK19" s="33"/>
      <c r="JL19" s="33"/>
      <c r="JM19" s="33"/>
      <c r="JN19" s="33"/>
      <c r="JO19" s="33"/>
      <c r="JP19" s="33"/>
    </row>
    <row r="20" spans="1:276" ht="52.5" customHeight="1" x14ac:dyDescent="0.25">
      <c r="A20" s="106" t="str">
        <f>'BDD stagiaires 2018'!A18</f>
        <v>DU CSPA</v>
      </c>
      <c r="B20" s="26" t="str">
        <f>IF(ISBLANK('BDD stagiaires 2018'!C18),"")</f>
        <v/>
      </c>
      <c r="C20" s="26"/>
      <c r="D20" s="26"/>
      <c r="E20" s="27"/>
      <c r="F20" s="27"/>
      <c r="G20" s="36">
        <f>'BDD stagiaires 2018'!X18</f>
        <v>43488</v>
      </c>
      <c r="H20" s="36">
        <f>'BDD stagiaires 2018'!Y18</f>
        <v>43651</v>
      </c>
      <c r="I20" s="27"/>
      <c r="J20" s="83"/>
      <c r="K20" s="44"/>
      <c r="L20" s="84"/>
      <c r="M20" s="44" t="str">
        <f>IF(ISBLANK('BDD stagiaires 2018'!AE18)," ",'BDD stagiaires 2018'!AE18)</f>
        <v xml:space="preserve"> </v>
      </c>
      <c r="N20" s="50"/>
      <c r="O20" s="113">
        <f t="shared" si="0"/>
        <v>0</v>
      </c>
      <c r="P20" s="113">
        <f t="shared" si="1"/>
        <v>0</v>
      </c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/>
      <c r="JO20" s="33"/>
      <c r="JP20" s="33"/>
    </row>
    <row r="21" spans="1:276" ht="52.5" customHeight="1" x14ac:dyDescent="0.25">
      <c r="A21" s="106" t="str">
        <f>'BDD stagiaires 2018'!A19</f>
        <v>DU CSPA</v>
      </c>
      <c r="B21" s="26" t="str">
        <f>IF(ISBLANK('BDD stagiaires 2018'!C19),"")</f>
        <v/>
      </c>
      <c r="C21" s="26"/>
      <c r="D21" s="26"/>
      <c r="E21" s="27"/>
      <c r="F21" s="27"/>
      <c r="G21" s="37">
        <f>'BDD stagiaires 2018'!X19</f>
        <v>43488</v>
      </c>
      <c r="H21" s="37">
        <f>'BDD stagiaires 2018'!Y19</f>
        <v>43651</v>
      </c>
      <c r="I21" s="27"/>
      <c r="J21" s="83"/>
      <c r="K21" s="44"/>
      <c r="L21" s="84"/>
      <c r="M21" s="44" t="str">
        <f>IF(ISBLANK('BDD stagiaires 2018'!AE19)," ",'BDD stagiaires 2018'!AE19)</f>
        <v xml:space="preserve"> </v>
      </c>
      <c r="N21" s="50"/>
      <c r="O21" s="113">
        <f t="shared" si="0"/>
        <v>0</v>
      </c>
      <c r="P21" s="113">
        <f t="shared" si="1"/>
        <v>0</v>
      </c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</row>
    <row r="22" spans="1:276" ht="52.5" customHeight="1" x14ac:dyDescent="0.25">
      <c r="A22" s="106" t="str">
        <f>'BDD stagiaires 2018'!A20</f>
        <v>DU CSPA</v>
      </c>
      <c r="B22" s="26" t="str">
        <f>IF(ISBLANK('BDD stagiaires 2018'!C20),"")</f>
        <v/>
      </c>
      <c r="C22" s="26"/>
      <c r="D22" s="26"/>
      <c r="E22" s="27"/>
      <c r="F22" s="27"/>
      <c r="G22" s="36">
        <f>'BDD stagiaires 2018'!X20</f>
        <v>43488</v>
      </c>
      <c r="H22" s="36">
        <f>'BDD stagiaires 2018'!Y20</f>
        <v>43651</v>
      </c>
      <c r="I22" s="27"/>
      <c r="J22" s="83"/>
      <c r="K22" s="44"/>
      <c r="L22" s="84"/>
      <c r="M22" s="44" t="str">
        <f>IF(ISBLANK('BDD stagiaires 2018'!AE20)," ",'BDD stagiaires 2018'!AE20)</f>
        <v xml:space="preserve"> </v>
      </c>
      <c r="N22" s="50"/>
      <c r="O22" s="113">
        <f t="shared" si="0"/>
        <v>0</v>
      </c>
      <c r="P22" s="113">
        <f t="shared" si="1"/>
        <v>0</v>
      </c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</row>
    <row r="23" spans="1:276" ht="52.5" customHeight="1" x14ac:dyDescent="0.25">
      <c r="A23" s="106" t="str">
        <f>'BDD stagiaires 2018'!A21</f>
        <v>DU CSPA</v>
      </c>
      <c r="B23" s="26" t="str">
        <f>IF(ISBLANK('BDD stagiaires 2018'!C21),"")</f>
        <v/>
      </c>
      <c r="C23" s="26"/>
      <c r="D23" s="26"/>
      <c r="E23" s="27"/>
      <c r="F23" s="27"/>
      <c r="G23" s="36">
        <f>'BDD stagiaires 2018'!X21</f>
        <v>43488</v>
      </c>
      <c r="H23" s="36">
        <f>'BDD stagiaires 2018'!Y21</f>
        <v>43651</v>
      </c>
      <c r="I23" s="27"/>
      <c r="J23" s="83"/>
      <c r="K23" s="44"/>
      <c r="L23" s="84"/>
      <c r="M23" s="44" t="str">
        <f>IF(ISBLANK('BDD stagiaires 2018'!AE21)," ",'BDD stagiaires 2018'!AE21)</f>
        <v xml:space="preserve"> </v>
      </c>
      <c r="N23" s="50"/>
      <c r="O23" s="113">
        <f t="shared" si="0"/>
        <v>0</v>
      </c>
      <c r="P23" s="113">
        <f t="shared" si="1"/>
        <v>0</v>
      </c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/>
      <c r="JO23" s="33"/>
      <c r="JP23" s="33"/>
    </row>
    <row r="24" spans="1:276" ht="52.5" customHeight="1" x14ac:dyDescent="0.25">
      <c r="A24" s="106" t="str">
        <f>'BDD stagiaires 2018'!A22</f>
        <v>DU CSPA</v>
      </c>
      <c r="B24" s="26" t="str">
        <f>IF(ISBLANK('BDD stagiaires 2018'!C22),"")</f>
        <v/>
      </c>
      <c r="C24" s="26"/>
      <c r="D24" s="26"/>
      <c r="E24" s="27"/>
      <c r="F24" s="27"/>
      <c r="G24" s="36">
        <f>'BDD stagiaires 2018'!X22</f>
        <v>43488</v>
      </c>
      <c r="H24" s="36">
        <f>'BDD stagiaires 2018'!Y22</f>
        <v>43651</v>
      </c>
      <c r="I24" s="27"/>
      <c r="J24" s="83"/>
      <c r="K24" s="44"/>
      <c r="L24" s="84"/>
      <c r="M24" s="44" t="str">
        <f>IF(ISBLANK('BDD stagiaires 2018'!AE22)," ",'BDD stagiaires 2018'!AE22)</f>
        <v xml:space="preserve"> </v>
      </c>
      <c r="N24" s="50"/>
      <c r="O24" s="113">
        <f t="shared" si="0"/>
        <v>0</v>
      </c>
      <c r="P24" s="113">
        <f t="shared" si="1"/>
        <v>0</v>
      </c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</row>
    <row r="25" spans="1:276" ht="52.5" customHeight="1" x14ac:dyDescent="0.25">
      <c r="A25" s="106" t="str">
        <f>'BDD stagiaires 2018'!A23</f>
        <v>DU CSPA</v>
      </c>
      <c r="B25" s="26" t="str">
        <f>IF(ISBLANK('BDD stagiaires 2018'!C23),"")</f>
        <v/>
      </c>
      <c r="C25" s="26"/>
      <c r="D25" s="26"/>
      <c r="E25" s="27"/>
      <c r="F25" s="27"/>
      <c r="G25" s="36">
        <f>'BDD stagiaires 2018'!X23</f>
        <v>43488</v>
      </c>
      <c r="H25" s="36">
        <f>'BDD stagiaires 2018'!Y23</f>
        <v>43651</v>
      </c>
      <c r="I25" s="27"/>
      <c r="J25" s="83"/>
      <c r="K25" s="44"/>
      <c r="L25" s="84"/>
      <c r="M25" s="44" t="str">
        <f>IF(ISBLANK('BDD stagiaires 2018'!AE23)," ",'BDD stagiaires 2018'!AE23)</f>
        <v xml:space="preserve"> </v>
      </c>
      <c r="N25" s="50"/>
      <c r="O25" s="113">
        <f t="shared" si="0"/>
        <v>0</v>
      </c>
      <c r="P25" s="113">
        <f t="shared" si="1"/>
        <v>0</v>
      </c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33"/>
      <c r="FZ25" s="33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</row>
    <row r="26" spans="1:276" ht="52.5" customHeight="1" x14ac:dyDescent="0.25">
      <c r="A26" s="106" t="str">
        <f>'BDD stagiaires 2018'!A24</f>
        <v>DU CSPA</v>
      </c>
      <c r="B26" s="26" t="str">
        <f>IF(ISBLANK('BDD stagiaires 2018'!C24),"")</f>
        <v/>
      </c>
      <c r="C26" s="26"/>
      <c r="D26" s="26"/>
      <c r="E26" s="27"/>
      <c r="F26" s="27"/>
      <c r="G26" s="36">
        <f>'BDD stagiaires 2018'!X24</f>
        <v>43488</v>
      </c>
      <c r="H26" s="36">
        <f>'BDD stagiaires 2018'!Y24</f>
        <v>43651</v>
      </c>
      <c r="I26" s="27"/>
      <c r="J26" s="83"/>
      <c r="K26" s="44"/>
      <c r="L26" s="84"/>
      <c r="M26" s="44" t="str">
        <f>IF(ISBLANK('BDD stagiaires 2018'!AE24)," ",'BDD stagiaires 2018'!AE24)</f>
        <v xml:space="preserve"> </v>
      </c>
      <c r="N26" s="50"/>
      <c r="O26" s="113">
        <f t="shared" si="0"/>
        <v>0</v>
      </c>
      <c r="P26" s="113">
        <f t="shared" si="1"/>
        <v>0</v>
      </c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33"/>
      <c r="IR26" s="33"/>
      <c r="IS26" s="33"/>
      <c r="IT26" s="33"/>
      <c r="IU26" s="33"/>
      <c r="IV26" s="33"/>
      <c r="IW26" s="33"/>
      <c r="IX26" s="33"/>
      <c r="IY26" s="33"/>
      <c r="IZ26" s="33"/>
      <c r="JA26" s="33"/>
      <c r="JB26" s="33"/>
      <c r="JC26" s="33"/>
      <c r="JD26" s="33"/>
      <c r="JE26" s="33"/>
      <c r="JF26" s="33"/>
      <c r="JG26" s="33"/>
      <c r="JH26" s="33"/>
      <c r="JI26" s="33"/>
      <c r="JJ26" s="33"/>
      <c r="JK26" s="33"/>
      <c r="JL26" s="33"/>
      <c r="JM26" s="33"/>
      <c r="JN26" s="33"/>
      <c r="JO26" s="33"/>
      <c r="JP26" s="33"/>
    </row>
    <row r="27" spans="1:276" ht="52.5" customHeight="1" x14ac:dyDescent="0.25">
      <c r="A27" s="106" t="str">
        <f>'BDD stagiaires 2018'!A25</f>
        <v>DU CSPA</v>
      </c>
      <c r="B27" s="26" t="str">
        <f>IF(ISBLANK('BDD stagiaires 2018'!C25),"")</f>
        <v/>
      </c>
      <c r="C27" s="26"/>
      <c r="D27" s="26"/>
      <c r="E27" s="27"/>
      <c r="F27" s="27"/>
      <c r="G27" s="36">
        <f>'BDD stagiaires 2018'!X25</f>
        <v>43488</v>
      </c>
      <c r="H27" s="36">
        <f>'BDD stagiaires 2018'!Y25</f>
        <v>43651</v>
      </c>
      <c r="I27" s="27"/>
      <c r="J27" s="83"/>
      <c r="K27" s="44"/>
      <c r="L27" s="84"/>
      <c r="M27" s="44" t="str">
        <f>IF(ISBLANK('BDD stagiaires 2018'!AE25)," ",'BDD stagiaires 2018'!AE25)</f>
        <v xml:space="preserve"> </v>
      </c>
      <c r="N27" s="50"/>
      <c r="O27" s="113">
        <f t="shared" si="0"/>
        <v>0</v>
      </c>
      <c r="P27" s="113">
        <f t="shared" si="1"/>
        <v>0</v>
      </c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33"/>
      <c r="JF27" s="33"/>
      <c r="JG27" s="33"/>
      <c r="JH27" s="33"/>
      <c r="JI27" s="33"/>
      <c r="JJ27" s="33"/>
      <c r="JK27" s="33"/>
      <c r="JL27" s="33"/>
      <c r="JM27" s="33"/>
      <c r="JN27" s="33"/>
      <c r="JO27" s="33"/>
      <c r="JP27" s="33"/>
    </row>
    <row r="28" spans="1:276" ht="52.5" customHeight="1" x14ac:dyDescent="0.25">
      <c r="A28" s="106" t="str">
        <f>'BDD stagiaires 2018'!A26</f>
        <v>DU CSPA</v>
      </c>
      <c r="B28" s="26" t="str">
        <f>IF(ISBLANK('BDD stagiaires 2018'!C26),"")</f>
        <v/>
      </c>
      <c r="C28" s="26"/>
      <c r="D28" s="26"/>
      <c r="E28" s="27"/>
      <c r="F28" s="27"/>
      <c r="G28" s="36">
        <f>'BDD stagiaires 2018'!X26</f>
        <v>43488</v>
      </c>
      <c r="H28" s="36">
        <f>'BDD stagiaires 2018'!Y26</f>
        <v>43651</v>
      </c>
      <c r="I28" s="27"/>
      <c r="J28" s="83"/>
      <c r="K28" s="44"/>
      <c r="L28" s="84"/>
      <c r="M28" s="44" t="str">
        <f>IF(ISBLANK('BDD stagiaires 2018'!AE26)," ",'BDD stagiaires 2018'!AE26)</f>
        <v xml:space="preserve"> </v>
      </c>
      <c r="N28" s="50"/>
      <c r="O28" s="113">
        <f t="shared" si="0"/>
        <v>0</v>
      </c>
      <c r="P28" s="113">
        <f t="shared" si="1"/>
        <v>0</v>
      </c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33"/>
      <c r="IR28" s="33"/>
      <c r="IS28" s="33"/>
      <c r="IT28" s="33"/>
      <c r="IU28" s="33"/>
      <c r="IV28" s="33"/>
      <c r="IW28" s="33"/>
      <c r="IX28" s="33"/>
      <c r="IY28" s="33"/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/>
      <c r="JL28" s="33"/>
      <c r="JM28" s="33"/>
      <c r="JN28" s="33"/>
      <c r="JO28" s="33"/>
      <c r="JP28" s="33"/>
    </row>
    <row r="29" spans="1:276" ht="52.5" customHeight="1" x14ac:dyDescent="0.25">
      <c r="A29" s="106" t="str">
        <f>'BDD stagiaires 2018'!A27</f>
        <v>DU CSPA</v>
      </c>
      <c r="B29" s="26" t="str">
        <f>IF(ISBLANK('BDD stagiaires 2018'!C27),"")</f>
        <v/>
      </c>
      <c r="C29" s="26"/>
      <c r="D29" s="26"/>
      <c r="E29" s="27"/>
      <c r="F29" s="27"/>
      <c r="G29" s="36">
        <f>'BDD stagiaires 2018'!X27</f>
        <v>43488</v>
      </c>
      <c r="H29" s="36">
        <f>'BDD stagiaires 2018'!Y27</f>
        <v>43651</v>
      </c>
      <c r="I29" s="27"/>
      <c r="J29" s="83"/>
      <c r="K29" s="44"/>
      <c r="L29" s="84"/>
      <c r="M29" s="44" t="str">
        <f>IF(ISBLANK('BDD stagiaires 2018'!AE27)," ",'BDD stagiaires 2018'!AE27)</f>
        <v xml:space="preserve"> </v>
      </c>
      <c r="N29" s="50"/>
      <c r="O29" s="113">
        <f t="shared" si="0"/>
        <v>0</v>
      </c>
      <c r="P29" s="113">
        <f t="shared" si="1"/>
        <v>0</v>
      </c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3"/>
      <c r="DX29" s="33"/>
      <c r="DY29" s="33"/>
      <c r="DZ29" s="33"/>
      <c r="EA29" s="33"/>
      <c r="EB29" s="33"/>
      <c r="EC29" s="33"/>
      <c r="ED29" s="33"/>
      <c r="EE29" s="33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33"/>
      <c r="EY29" s="33"/>
      <c r="EZ29" s="33"/>
      <c r="FA29" s="33"/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33"/>
      <c r="FZ29" s="33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33"/>
      <c r="HB29" s="33"/>
      <c r="HC29" s="33"/>
      <c r="HD29" s="33"/>
      <c r="HE29" s="33"/>
      <c r="HF29" s="33"/>
      <c r="HG29" s="33"/>
      <c r="HH29" s="33"/>
      <c r="HI29" s="33"/>
      <c r="HJ29" s="33"/>
      <c r="HK29" s="33"/>
      <c r="HL29" s="33"/>
      <c r="HM29" s="33"/>
      <c r="HN29" s="33"/>
      <c r="HO29" s="33"/>
      <c r="HP29" s="33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33"/>
      <c r="JF29" s="33"/>
      <c r="JG29" s="33"/>
      <c r="JH29" s="33"/>
      <c r="JI29" s="33"/>
      <c r="JJ29" s="33"/>
      <c r="JK29" s="33"/>
      <c r="JL29" s="33"/>
      <c r="JM29" s="33"/>
      <c r="JN29" s="33"/>
      <c r="JO29" s="33"/>
      <c r="JP29" s="33"/>
    </row>
    <row r="30" spans="1:276" ht="52.5" customHeight="1" x14ac:dyDescent="0.25">
      <c r="A30" s="106" t="str">
        <f>'BDD stagiaires 2018'!A28</f>
        <v>DU CSPA</v>
      </c>
      <c r="B30" s="26" t="str">
        <f>IF(ISBLANK('BDD stagiaires 2018'!C28),"")</f>
        <v/>
      </c>
      <c r="C30" s="26"/>
      <c r="D30" s="26"/>
      <c r="E30" s="27"/>
      <c r="F30" s="27"/>
      <c r="G30" s="36">
        <f>'BDD stagiaires 2018'!X28</f>
        <v>43488</v>
      </c>
      <c r="H30" s="36">
        <f>'BDD stagiaires 2018'!Y28</f>
        <v>43651</v>
      </c>
      <c r="I30" s="27"/>
      <c r="J30" s="83"/>
      <c r="K30" s="44"/>
      <c r="L30" s="84"/>
      <c r="M30" s="44" t="str">
        <f>IF(ISBLANK('BDD stagiaires 2018'!AE28)," ",'BDD stagiaires 2018'!AE28)</f>
        <v xml:space="preserve"> </v>
      </c>
      <c r="N30" s="50"/>
      <c r="O30" s="113">
        <f t="shared" si="0"/>
        <v>0</v>
      </c>
      <c r="P30" s="113">
        <f t="shared" si="1"/>
        <v>0</v>
      </c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/>
      <c r="JO30" s="33"/>
      <c r="JP30" s="33"/>
    </row>
    <row r="31" spans="1:276" ht="52.5" customHeight="1" x14ac:dyDescent="0.25">
      <c r="A31" s="106" t="str">
        <f>'BDD stagiaires 2018'!A29</f>
        <v>DU CSPA</v>
      </c>
      <c r="B31" s="26" t="str">
        <f>IF(ISBLANK('BDD stagiaires 2018'!C29),"")</f>
        <v/>
      </c>
      <c r="C31" s="26"/>
      <c r="D31" s="26"/>
      <c r="E31" s="27"/>
      <c r="F31" s="27"/>
      <c r="G31" s="36">
        <f>'BDD stagiaires 2018'!X29</f>
        <v>43488</v>
      </c>
      <c r="H31" s="36">
        <f>'BDD stagiaires 2018'!Y29</f>
        <v>43651</v>
      </c>
      <c r="I31" s="27"/>
      <c r="J31" s="83"/>
      <c r="K31" s="44"/>
      <c r="L31" s="84"/>
      <c r="M31" s="44" t="str">
        <f>IF(ISBLANK('BDD stagiaires 2018'!AE29)," ",'BDD stagiaires 2018'!AE29)</f>
        <v xml:space="preserve"> </v>
      </c>
      <c r="N31" s="50"/>
      <c r="O31" s="113">
        <f t="shared" si="0"/>
        <v>0</v>
      </c>
      <c r="P31" s="113">
        <f t="shared" si="1"/>
        <v>0</v>
      </c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33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33"/>
      <c r="FZ31" s="33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33"/>
      <c r="HB31" s="33"/>
      <c r="HC31" s="33"/>
      <c r="HD31" s="33"/>
      <c r="HE31" s="33"/>
      <c r="HF31" s="33"/>
      <c r="HG31" s="33"/>
      <c r="HH31" s="33"/>
      <c r="HI31" s="33"/>
      <c r="HJ31" s="33"/>
      <c r="HK31" s="33"/>
      <c r="HL31" s="33"/>
      <c r="HM31" s="33"/>
      <c r="HN31" s="33"/>
      <c r="HO31" s="33"/>
      <c r="HP31" s="33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33"/>
      <c r="JF31" s="33"/>
      <c r="JG31" s="33"/>
      <c r="JH31" s="33"/>
      <c r="JI31" s="33"/>
      <c r="JJ31" s="33"/>
      <c r="JK31" s="33"/>
      <c r="JL31" s="33"/>
      <c r="JM31" s="33"/>
      <c r="JN31" s="33"/>
      <c r="JO31" s="33"/>
      <c r="JP31" s="33"/>
    </row>
    <row r="32" spans="1:276" ht="52.5" customHeight="1" x14ac:dyDescent="0.25">
      <c r="A32" s="107" t="str">
        <f>'BDD stagiaires 2018'!A30</f>
        <v>DU CSPA</v>
      </c>
      <c r="B32" s="26" t="str">
        <f>IF(ISBLANK('BDD stagiaires 2018'!C30),"")</f>
        <v/>
      </c>
      <c r="C32" s="26"/>
      <c r="D32" s="26"/>
      <c r="E32" s="30"/>
      <c r="F32" s="30"/>
      <c r="G32" s="36">
        <f>'BDD stagiaires 2018'!X30</f>
        <v>43488</v>
      </c>
      <c r="H32" s="36">
        <f>'BDD stagiaires 2018'!Y30</f>
        <v>43651</v>
      </c>
      <c r="I32" s="30"/>
      <c r="J32" s="85"/>
      <c r="K32" s="31"/>
      <c r="L32" s="86"/>
      <c r="M32" s="31" t="str">
        <f>IF(ISBLANK('BDD stagiaires 2018'!AE30)," ",'BDD stagiaires 2018'!AE30)</f>
        <v xml:space="preserve"> </v>
      </c>
      <c r="N32" s="51"/>
      <c r="O32" s="113">
        <f t="shared" si="0"/>
        <v>0</v>
      </c>
      <c r="P32" s="113">
        <f t="shared" si="1"/>
        <v>0</v>
      </c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/>
      <c r="JO32" s="33"/>
      <c r="JP32" s="33"/>
    </row>
    <row r="33" spans="1:276" ht="52.5" customHeight="1" x14ac:dyDescent="0.25">
      <c r="A33" s="108" t="str">
        <f>'BDD stagiaires 2018'!A31</f>
        <v>INITIATION AU SOUDAGE</v>
      </c>
      <c r="B33" s="26" t="str">
        <f>IF(ISBLANK('BDD stagiaires 2018'!C10)," ",'BDD stagiaires 2018'!C10)</f>
        <v xml:space="preserve"> </v>
      </c>
      <c r="C33" s="26"/>
      <c r="D33" s="26"/>
      <c r="E33" s="27"/>
      <c r="F33" s="27"/>
      <c r="G33" s="36">
        <f>'BDD stagiaires 2018'!X31</f>
        <v>43409</v>
      </c>
      <c r="H33" s="36">
        <f>'BDD stagiaires 2018'!Y31</f>
        <v>43411</v>
      </c>
      <c r="I33" s="27"/>
      <c r="J33" s="48">
        <f>IF(ISBLANK('BDD stagiaires 2018'!AB31)," ",'BDD stagiaires 2018'!AB31)</f>
        <v>141.66666666666666</v>
      </c>
      <c r="K33" s="44"/>
      <c r="L33" s="29">
        <f>IF(ISBLANK('BDD stagiaires 2018'!AD31)," ",'BDD stagiaires 2018'!AD31)</f>
        <v>18</v>
      </c>
      <c r="M33" s="44" t="str">
        <f>IF(ISBLANK('BDD stagiaires 2018'!AE31)," ",'BDD stagiaires 2018'!AE31)</f>
        <v xml:space="preserve"> </v>
      </c>
      <c r="N33" s="49">
        <f>IF(ISBLANK('BDD stagiaires 2018'!AF31)," ",'BDD stagiaires 2018'!AF31)</f>
        <v>2550</v>
      </c>
      <c r="O33" s="113">
        <f t="shared" si="0"/>
        <v>18</v>
      </c>
      <c r="P33" s="113">
        <f t="shared" si="1"/>
        <v>18</v>
      </c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33"/>
      <c r="HB33" s="33"/>
      <c r="HC33" s="33"/>
      <c r="HD33" s="33"/>
      <c r="HE33" s="33"/>
      <c r="HF33" s="33"/>
      <c r="HG33" s="33"/>
      <c r="HH33" s="33"/>
      <c r="HI33" s="33"/>
      <c r="HJ33" s="33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>
        <v>18</v>
      </c>
      <c r="ID33" s="33">
        <v>18</v>
      </c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/>
      <c r="JO33" s="33"/>
      <c r="JP33" s="33"/>
    </row>
    <row r="34" spans="1:276" ht="61.5" customHeight="1" x14ac:dyDescent="0.25">
      <c r="A34" s="108" t="str">
        <f>'BDD stagiaires 2018'!A32</f>
        <v>INITIATION AU SOUDAGE</v>
      </c>
      <c r="B34" s="26" t="str">
        <f>IF(ISBLANK('BDD stagiaires 2018'!C11)," ",'BDD stagiaires 2018'!C11)</f>
        <v xml:space="preserve"> </v>
      </c>
      <c r="C34" s="26"/>
      <c r="D34" s="26"/>
      <c r="E34" s="27"/>
      <c r="F34" s="27"/>
      <c r="G34" s="36">
        <f>'BDD stagiaires 2018'!X32</f>
        <v>43409</v>
      </c>
      <c r="H34" s="36">
        <f>'BDD stagiaires 2018'!Y32</f>
        <v>43411</v>
      </c>
      <c r="I34" s="27"/>
      <c r="J34" s="83"/>
      <c r="K34" s="44"/>
      <c r="L34" s="84"/>
      <c r="M34" s="44" t="str">
        <f>IF(ISBLANK('BDD stagiaires 2018'!AE32)," ",'BDD stagiaires 2018'!AE32)</f>
        <v xml:space="preserve"> </v>
      </c>
      <c r="N34" s="50"/>
      <c r="O34" s="113">
        <f t="shared" si="0"/>
        <v>18</v>
      </c>
      <c r="P34" s="113">
        <f t="shared" si="1"/>
        <v>18</v>
      </c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>
        <v>18</v>
      </c>
      <c r="ID34" s="33">
        <v>18</v>
      </c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33"/>
      <c r="IR34" s="33"/>
      <c r="IS34" s="33"/>
      <c r="IT34" s="33"/>
      <c r="IU34" s="33"/>
      <c r="IV34" s="33"/>
      <c r="IW34" s="33"/>
      <c r="IX34" s="33"/>
      <c r="IY34" s="33"/>
      <c r="IZ34" s="33"/>
      <c r="JA34" s="33"/>
      <c r="JB34" s="33"/>
      <c r="JC34" s="33"/>
      <c r="JD34" s="33"/>
      <c r="JE34" s="33"/>
      <c r="JF34" s="33"/>
      <c r="JG34" s="33"/>
      <c r="JH34" s="33"/>
      <c r="JI34" s="33"/>
      <c r="JJ34" s="33"/>
      <c r="JK34" s="33"/>
      <c r="JL34" s="33"/>
      <c r="JM34" s="33"/>
      <c r="JN34" s="33"/>
      <c r="JO34" s="33"/>
      <c r="JP34" s="33"/>
    </row>
    <row r="35" spans="1:276" ht="60" customHeight="1" x14ac:dyDescent="0.25">
      <c r="A35" s="109" t="str">
        <f>'BDD stagiaires 2018'!A33</f>
        <v>INITIATION AU SOUDAGE</v>
      </c>
      <c r="B35" s="26" t="str">
        <f>IF(ISBLANK('BDD stagiaires 2018'!C12)," ",'BDD stagiaires 2018'!C12)</f>
        <v xml:space="preserve"> </v>
      </c>
      <c r="C35" s="26"/>
      <c r="D35" s="26"/>
      <c r="E35" s="30"/>
      <c r="F35" s="30"/>
      <c r="G35" s="36">
        <f>'BDD stagiaires 2018'!X33</f>
        <v>43409</v>
      </c>
      <c r="H35" s="36">
        <f>'BDD stagiaires 2018'!Y33</f>
        <v>43411</v>
      </c>
      <c r="I35" s="30"/>
      <c r="J35" s="83"/>
      <c r="K35" s="31"/>
      <c r="L35" s="84"/>
      <c r="M35" s="31" t="str">
        <f>IF(ISBLANK('BDD stagiaires 2018'!AE33)," ",'BDD stagiaires 2018'!AE33)</f>
        <v xml:space="preserve"> </v>
      </c>
      <c r="N35" s="50"/>
      <c r="O35" s="113">
        <f t="shared" si="0"/>
        <v>18</v>
      </c>
      <c r="P35" s="113">
        <f t="shared" si="1"/>
        <v>18</v>
      </c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>
        <v>18</v>
      </c>
      <c r="ID35" s="33">
        <v>18</v>
      </c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</row>
    <row r="36" spans="1:276" ht="60" customHeight="1" x14ac:dyDescent="0.25">
      <c r="A36" s="108" t="str">
        <f>'BDD stagiaires 2018'!A34</f>
        <v>INITIATION AU SOUDAGE</v>
      </c>
      <c r="B36" s="26" t="str">
        <f>IF(ISBLANK('BDD stagiaires 2018'!C13)," ",'BDD stagiaires 2018'!C13)</f>
        <v xml:space="preserve"> </v>
      </c>
      <c r="C36" s="26"/>
      <c r="D36" s="26"/>
      <c r="E36" s="27"/>
      <c r="F36" s="27"/>
      <c r="G36" s="36">
        <f>'BDD stagiaires 2018'!X34</f>
        <v>43409</v>
      </c>
      <c r="H36" s="36">
        <f>'BDD stagiaires 2018'!Y34</f>
        <v>43411</v>
      </c>
      <c r="I36" s="27"/>
      <c r="J36" s="83"/>
      <c r="K36" s="44"/>
      <c r="L36" s="84"/>
      <c r="M36" s="44" t="str">
        <f>IF(ISBLANK('BDD stagiaires 2018'!AE34)," ",'BDD stagiaires 2018'!AE34)</f>
        <v xml:space="preserve"> </v>
      </c>
      <c r="N36" s="50"/>
      <c r="O36" s="113">
        <f t="shared" si="0"/>
        <v>18</v>
      </c>
      <c r="P36" s="113">
        <f t="shared" si="1"/>
        <v>12</v>
      </c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>
        <v>18</v>
      </c>
      <c r="ID36" s="33">
        <v>12</v>
      </c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</row>
    <row r="37" spans="1:276" ht="60" customHeight="1" x14ac:dyDescent="0.25">
      <c r="A37" s="108" t="str">
        <f>'BDD stagiaires 2018'!A35</f>
        <v>INITIATION AU SOUDAGE</v>
      </c>
      <c r="B37" s="26" t="str">
        <f>IF(ISBLANK('BDD stagiaires 2018'!C14)," ",'BDD stagiaires 2018'!C14)</f>
        <v xml:space="preserve"> </v>
      </c>
      <c r="C37" s="26"/>
      <c r="D37" s="26"/>
      <c r="E37" s="27"/>
      <c r="F37" s="27"/>
      <c r="G37" s="36">
        <f>'BDD stagiaires 2018'!X35</f>
        <v>43409</v>
      </c>
      <c r="H37" s="36">
        <f>'BDD stagiaires 2018'!Y35</f>
        <v>43411</v>
      </c>
      <c r="I37" s="27"/>
      <c r="J37" s="83"/>
      <c r="K37" s="44"/>
      <c r="L37" s="84"/>
      <c r="M37" s="44" t="str">
        <f>IF(ISBLANK('BDD stagiaires 2018'!AE35)," ",'BDD stagiaires 2018'!AE35)</f>
        <v xml:space="preserve"> </v>
      </c>
      <c r="N37" s="50"/>
      <c r="O37" s="113">
        <f t="shared" si="0"/>
        <v>18</v>
      </c>
      <c r="P37" s="113">
        <f t="shared" si="1"/>
        <v>18</v>
      </c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33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33"/>
      <c r="FZ37" s="33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33"/>
      <c r="HB37" s="33"/>
      <c r="HC37" s="33"/>
      <c r="HD37" s="33"/>
      <c r="HE37" s="33"/>
      <c r="HF37" s="33"/>
      <c r="HG37" s="33"/>
      <c r="HH37" s="33"/>
      <c r="HI37" s="33"/>
      <c r="HJ37" s="33"/>
      <c r="HK37" s="33"/>
      <c r="HL37" s="33"/>
      <c r="HM37" s="33"/>
      <c r="HN37" s="33"/>
      <c r="HO37" s="33"/>
      <c r="HP37" s="33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>
        <v>18</v>
      </c>
      <c r="ID37" s="33">
        <v>18</v>
      </c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33"/>
      <c r="JF37" s="33"/>
      <c r="JG37" s="33"/>
      <c r="JH37" s="33"/>
      <c r="JI37" s="33"/>
      <c r="JJ37" s="33"/>
      <c r="JK37" s="33"/>
      <c r="JL37" s="33"/>
      <c r="JM37" s="33"/>
      <c r="JN37" s="33"/>
      <c r="JO37" s="33"/>
      <c r="JP37" s="33"/>
    </row>
    <row r="38" spans="1:276" ht="52.5" customHeight="1" x14ac:dyDescent="0.25">
      <c r="A38" s="109" t="str">
        <f>'BDD stagiaires 2018'!A36</f>
        <v>INITIATION AU SOUDAGE</v>
      </c>
      <c r="B38" s="26" t="str">
        <f>IF(ISBLANK('BDD stagiaires 2018'!C15)," ",'BDD stagiaires 2018'!C15)</f>
        <v xml:space="preserve"> </v>
      </c>
      <c r="C38" s="26"/>
      <c r="D38" s="26"/>
      <c r="E38" s="30"/>
      <c r="F38" s="30"/>
      <c r="G38" s="36">
        <f>'BDD stagiaires 2018'!X36</f>
        <v>43409</v>
      </c>
      <c r="H38" s="36">
        <f>'BDD stagiaires 2018'!Y36</f>
        <v>43411</v>
      </c>
      <c r="I38" s="30"/>
      <c r="J38" s="83"/>
      <c r="K38" s="31"/>
      <c r="L38" s="84"/>
      <c r="M38" s="31" t="str">
        <f>IF(ISBLANK('BDD stagiaires 2018'!AE36)," ",'BDD stagiaires 2018'!AE36)</f>
        <v xml:space="preserve"> </v>
      </c>
      <c r="N38" s="50"/>
      <c r="O38" s="113">
        <f t="shared" si="0"/>
        <v>18</v>
      </c>
      <c r="P38" s="113">
        <f t="shared" si="1"/>
        <v>18</v>
      </c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>
        <v>18</v>
      </c>
      <c r="ID38" s="33">
        <v>18</v>
      </c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33"/>
      <c r="IR38" s="33"/>
      <c r="IS38" s="33"/>
      <c r="IT38" s="33"/>
      <c r="IU38" s="33"/>
      <c r="IV38" s="33"/>
      <c r="IW38" s="33"/>
      <c r="IX38" s="33"/>
      <c r="IY38" s="33"/>
      <c r="IZ38" s="33"/>
      <c r="JA38" s="33"/>
      <c r="JB38" s="33"/>
      <c r="JC38" s="33"/>
      <c r="JD38" s="33"/>
      <c r="JE38" s="33"/>
      <c r="JF38" s="33"/>
      <c r="JG38" s="33"/>
      <c r="JH38" s="33"/>
      <c r="JI38" s="33"/>
      <c r="JJ38" s="33"/>
      <c r="JK38" s="33"/>
      <c r="JL38" s="33"/>
      <c r="JM38" s="33"/>
      <c r="JN38" s="33"/>
      <c r="JO38" s="33"/>
      <c r="JP38" s="33"/>
    </row>
    <row r="39" spans="1:276" ht="64.5" customHeight="1" x14ac:dyDescent="0.25">
      <c r="A39" s="108" t="str">
        <f>'BDD stagiaires 2018'!A37</f>
        <v>INITIATION AU SOUDAGE</v>
      </c>
      <c r="B39" s="26" t="str">
        <f>IF(ISBLANK('BDD stagiaires 2018'!C16)," ",'BDD stagiaires 2018'!C16)</f>
        <v xml:space="preserve"> </v>
      </c>
      <c r="C39" s="26"/>
      <c r="D39" s="26"/>
      <c r="E39" s="27"/>
      <c r="F39" s="27"/>
      <c r="G39" s="36">
        <f>'BDD stagiaires 2018'!X37</f>
        <v>43409</v>
      </c>
      <c r="H39" s="36">
        <f>'BDD stagiaires 2018'!Y37</f>
        <v>43411</v>
      </c>
      <c r="I39" s="27"/>
      <c r="J39" s="83"/>
      <c r="K39" s="44"/>
      <c r="L39" s="84"/>
      <c r="M39" s="44" t="str">
        <f>IF(ISBLANK('BDD stagiaires 2018'!AE37)," ",'BDD stagiaires 2018'!AE37)</f>
        <v xml:space="preserve"> </v>
      </c>
      <c r="N39" s="50"/>
      <c r="O39" s="113">
        <f t="shared" si="0"/>
        <v>18</v>
      </c>
      <c r="P39" s="113">
        <f t="shared" si="1"/>
        <v>12</v>
      </c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33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33"/>
      <c r="FZ39" s="33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33"/>
      <c r="HB39" s="33"/>
      <c r="HC39" s="33"/>
      <c r="HD39" s="33"/>
      <c r="HE39" s="33"/>
      <c r="HF39" s="33"/>
      <c r="HG39" s="33"/>
      <c r="HH39" s="33"/>
      <c r="HI39" s="33"/>
      <c r="HJ39" s="33"/>
      <c r="HK39" s="33"/>
      <c r="HL39" s="33"/>
      <c r="HM39" s="33"/>
      <c r="HN39" s="33"/>
      <c r="HO39" s="33"/>
      <c r="HP39" s="33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>
        <v>18</v>
      </c>
      <c r="ID39" s="33">
        <v>12</v>
      </c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33"/>
      <c r="JF39" s="33"/>
      <c r="JG39" s="33"/>
      <c r="JH39" s="33"/>
      <c r="JI39" s="33"/>
      <c r="JJ39" s="33"/>
      <c r="JK39" s="33"/>
      <c r="JL39" s="33"/>
      <c r="JM39" s="33"/>
      <c r="JN39" s="33"/>
      <c r="JO39" s="33"/>
      <c r="JP39" s="33"/>
    </row>
    <row r="40" spans="1:276" ht="52.5" customHeight="1" x14ac:dyDescent="0.25">
      <c r="A40" s="108" t="str">
        <f>'BDD stagiaires 2018'!A38</f>
        <v>INITIATION AU SOUDAGE</v>
      </c>
      <c r="B40" s="26" t="str">
        <f>IF(ISBLANK('BDD stagiaires 2018'!C17)," ",'BDD stagiaires 2018'!C17)</f>
        <v xml:space="preserve"> </v>
      </c>
      <c r="C40" s="26"/>
      <c r="D40" s="26"/>
      <c r="E40" s="27"/>
      <c r="F40" s="27"/>
      <c r="G40" s="36">
        <f>'BDD stagiaires 2018'!X38</f>
        <v>43409</v>
      </c>
      <c r="H40" s="36">
        <f>'BDD stagiaires 2018'!Y38</f>
        <v>43411</v>
      </c>
      <c r="I40" s="27"/>
      <c r="J40" s="83"/>
      <c r="K40" s="44"/>
      <c r="L40" s="84"/>
      <c r="M40" s="44" t="str">
        <f>IF(ISBLANK('BDD stagiaires 2018'!AE38)," ",'BDD stagiaires 2018'!AE38)</f>
        <v xml:space="preserve"> </v>
      </c>
      <c r="N40" s="50"/>
      <c r="O40" s="113">
        <f t="shared" si="0"/>
        <v>18</v>
      </c>
      <c r="P40" s="113">
        <f t="shared" si="1"/>
        <v>18</v>
      </c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>
        <v>18</v>
      </c>
      <c r="ID40" s="33">
        <v>18</v>
      </c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33"/>
      <c r="IR40" s="33"/>
      <c r="IS40" s="33"/>
      <c r="IT40" s="33"/>
      <c r="IU40" s="33"/>
      <c r="IV40" s="33"/>
      <c r="IW40" s="33"/>
      <c r="IX40" s="33"/>
      <c r="IY40" s="33"/>
      <c r="IZ40" s="33"/>
      <c r="JA40" s="33"/>
      <c r="JB40" s="33"/>
      <c r="JC40" s="33"/>
      <c r="JD40" s="33"/>
      <c r="JE40" s="33"/>
      <c r="JF40" s="33"/>
      <c r="JG40" s="33"/>
      <c r="JH40" s="33"/>
      <c r="JI40" s="33"/>
      <c r="JJ40" s="33"/>
      <c r="JK40" s="33"/>
      <c r="JL40" s="33"/>
      <c r="JM40" s="33"/>
      <c r="JN40" s="33"/>
      <c r="JO40" s="33"/>
      <c r="JP40" s="33"/>
    </row>
    <row r="41" spans="1:276" ht="52.5" customHeight="1" x14ac:dyDescent="0.25">
      <c r="A41" s="108" t="str">
        <f>'BDD stagiaires 2018'!A39</f>
        <v>INITIATION AU SOUDAGE</v>
      </c>
      <c r="B41" s="26" t="str">
        <f>IF(ISBLANK('BDD stagiaires 2018'!C18)," ",'BDD stagiaires 2018'!C18)</f>
        <v xml:space="preserve"> </v>
      </c>
      <c r="C41" s="26"/>
      <c r="D41" s="27"/>
      <c r="E41" s="30"/>
      <c r="F41" s="30"/>
      <c r="G41" s="36">
        <f>'BDD stagiaires 2018'!X39</f>
        <v>43409</v>
      </c>
      <c r="H41" s="36">
        <f>'BDD stagiaires 2018'!Y39</f>
        <v>43411</v>
      </c>
      <c r="I41" s="30"/>
      <c r="J41" s="83"/>
      <c r="K41" s="31"/>
      <c r="L41" s="84"/>
      <c r="M41" s="31" t="str">
        <f>IF(ISBLANK('BDD stagiaires 2018'!AE39)," ",'BDD stagiaires 2018'!AE39)</f>
        <v xml:space="preserve"> </v>
      </c>
      <c r="N41" s="50"/>
      <c r="O41" s="113">
        <f t="shared" si="0"/>
        <v>18</v>
      </c>
      <c r="P41" s="113">
        <f t="shared" si="1"/>
        <v>0</v>
      </c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/>
      <c r="CN41" s="33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33"/>
      <c r="EY41" s="33"/>
      <c r="EZ41" s="33"/>
      <c r="FA41" s="33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33"/>
      <c r="FZ41" s="33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33"/>
      <c r="HB41" s="33"/>
      <c r="HC41" s="33"/>
      <c r="HD41" s="33"/>
      <c r="HE41" s="33"/>
      <c r="HF41" s="33"/>
      <c r="HG41" s="33"/>
      <c r="HH41" s="33"/>
      <c r="HI41" s="33"/>
      <c r="HJ41" s="33"/>
      <c r="HK41" s="33"/>
      <c r="HL41" s="33"/>
      <c r="HM41" s="33"/>
      <c r="HN41" s="33"/>
      <c r="HO41" s="33"/>
      <c r="HP41" s="33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>
        <v>18</v>
      </c>
      <c r="ID41" s="33">
        <v>0</v>
      </c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33"/>
      <c r="JF41" s="33"/>
      <c r="JG41" s="33"/>
      <c r="JH41" s="33"/>
      <c r="JI41" s="33"/>
      <c r="JJ41" s="33"/>
      <c r="JK41" s="33"/>
      <c r="JL41" s="33"/>
      <c r="JM41" s="33"/>
      <c r="JN41" s="33"/>
      <c r="JO41" s="33"/>
      <c r="JP41" s="33"/>
    </row>
    <row r="42" spans="1:276" ht="52.5" customHeight="1" x14ac:dyDescent="0.25">
      <c r="A42" s="108" t="str">
        <f>'BDD stagiaires 2018'!A40</f>
        <v>INITIATION AU SOUDAGE</v>
      </c>
      <c r="B42" s="26" t="str">
        <f>IF(ISBLANK('BDD stagiaires 2018'!C19)," ",'BDD stagiaires 2018'!C19)</f>
        <v xml:space="preserve"> </v>
      </c>
      <c r="C42" s="26"/>
      <c r="D42" s="26"/>
      <c r="E42" s="27"/>
      <c r="F42" s="27"/>
      <c r="G42" s="36">
        <f>'BDD stagiaires 2018'!X40</f>
        <v>43409</v>
      </c>
      <c r="H42" s="36">
        <f>'BDD stagiaires 2018'!Y40</f>
        <v>43411</v>
      </c>
      <c r="I42" s="27"/>
      <c r="J42" s="83"/>
      <c r="K42" s="44"/>
      <c r="L42" s="84"/>
      <c r="M42" s="44" t="str">
        <f>IF(ISBLANK('BDD stagiaires 2018'!AE40)," ",'BDD stagiaires 2018'!AE40)</f>
        <v xml:space="preserve"> </v>
      </c>
      <c r="N42" s="50"/>
      <c r="O42" s="113">
        <f t="shared" si="0"/>
        <v>18</v>
      </c>
      <c r="P42" s="113">
        <f t="shared" si="1"/>
        <v>18</v>
      </c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>
        <v>18</v>
      </c>
      <c r="ID42" s="33">
        <v>18</v>
      </c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33"/>
      <c r="IR42" s="33"/>
      <c r="IS42" s="33"/>
      <c r="IT42" s="33"/>
      <c r="IU42" s="33"/>
      <c r="IV42" s="33"/>
      <c r="IW42" s="33"/>
      <c r="IX42" s="33"/>
      <c r="IY42" s="33"/>
      <c r="IZ42" s="33"/>
      <c r="JA42" s="33"/>
      <c r="JB42" s="33"/>
      <c r="JC42" s="33"/>
      <c r="JD42" s="33"/>
      <c r="JE42" s="33"/>
      <c r="JF42" s="33"/>
      <c r="JG42" s="33"/>
      <c r="JH42" s="33"/>
      <c r="JI42" s="33"/>
      <c r="JJ42" s="33"/>
      <c r="JK42" s="33"/>
      <c r="JL42" s="33"/>
      <c r="JM42" s="33"/>
      <c r="JN42" s="33"/>
      <c r="JO42" s="33"/>
      <c r="JP42" s="33"/>
    </row>
    <row r="43" spans="1:276" ht="52.5" customHeight="1" x14ac:dyDescent="0.25">
      <c r="A43" s="108" t="str">
        <f>'BDD stagiaires 2018'!A41</f>
        <v>INITIATION AU SOUDAGE</v>
      </c>
      <c r="B43" s="26" t="str">
        <f>IF(ISBLANK('BDD stagiaires 2018'!C20)," ",'BDD stagiaires 2018'!C20)</f>
        <v xml:space="preserve"> </v>
      </c>
      <c r="C43" s="26"/>
      <c r="D43" s="26"/>
      <c r="E43" s="27"/>
      <c r="F43" s="27"/>
      <c r="G43" s="36">
        <f>'BDD stagiaires 2018'!X41</f>
        <v>43409</v>
      </c>
      <c r="H43" s="36">
        <f>'BDD stagiaires 2018'!Y41</f>
        <v>43411</v>
      </c>
      <c r="I43" s="27"/>
      <c r="J43" s="83"/>
      <c r="K43" s="44"/>
      <c r="L43" s="84"/>
      <c r="M43" s="44" t="str">
        <f>IF(ISBLANK('BDD stagiaires 2018'!AE41)," ",'BDD stagiaires 2018'!AE41)</f>
        <v xml:space="preserve"> </v>
      </c>
      <c r="N43" s="50"/>
      <c r="O43" s="113">
        <f t="shared" si="0"/>
        <v>18</v>
      </c>
      <c r="P43" s="113">
        <f t="shared" si="1"/>
        <v>18</v>
      </c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33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33"/>
      <c r="FZ43" s="33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33"/>
      <c r="HB43" s="33"/>
      <c r="HC43" s="33"/>
      <c r="HD43" s="33"/>
      <c r="HE43" s="33"/>
      <c r="HF43" s="33"/>
      <c r="HG43" s="33"/>
      <c r="HH43" s="33"/>
      <c r="HI43" s="33"/>
      <c r="HJ43" s="33"/>
      <c r="HK43" s="33"/>
      <c r="HL43" s="33"/>
      <c r="HM43" s="33"/>
      <c r="HN43" s="33"/>
      <c r="HO43" s="33"/>
      <c r="HP43" s="33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>
        <v>18</v>
      </c>
      <c r="ID43" s="33">
        <v>18</v>
      </c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33"/>
      <c r="JF43" s="33"/>
      <c r="JG43" s="33"/>
      <c r="JH43" s="33"/>
      <c r="JI43" s="33"/>
      <c r="JJ43" s="33"/>
      <c r="JK43" s="33"/>
      <c r="JL43" s="33"/>
      <c r="JM43" s="33"/>
      <c r="JN43" s="33"/>
      <c r="JO43" s="33"/>
      <c r="JP43" s="33"/>
    </row>
  </sheetData>
  <dataConsolidate function="count" link="1">
    <dataRefs count="1">
      <dataRef ref="A4:A43" sheet="Suivis stagiaires 2018"/>
    </dataRefs>
  </dataConsolidate>
  <mergeCells count="64">
    <mergeCell ref="HD2:HH2"/>
    <mergeCell ref="HI2:HM2"/>
    <mergeCell ref="GJ2:GN2"/>
    <mergeCell ref="FZ2:GD2"/>
    <mergeCell ref="GE2:GI2"/>
    <mergeCell ref="GO2:GS2"/>
    <mergeCell ref="GT2:GX2"/>
    <mergeCell ref="GY2:HC2"/>
    <mergeCell ref="EV2:EZ2"/>
    <mergeCell ref="FA2:FE2"/>
    <mergeCell ref="JB2:JF2"/>
    <mergeCell ref="JG2:JK2"/>
    <mergeCell ref="JL2:JP2"/>
    <mergeCell ref="HS2:HW2"/>
    <mergeCell ref="HX2:IB2"/>
    <mergeCell ref="IC2:IG2"/>
    <mergeCell ref="IH2:IL2"/>
    <mergeCell ref="IM2:IQ2"/>
    <mergeCell ref="IR2:IV2"/>
    <mergeCell ref="IW2:JA2"/>
    <mergeCell ref="HN2:HR2"/>
    <mergeCell ref="FK2:FO2"/>
    <mergeCell ref="FP2:FT2"/>
    <mergeCell ref="FU2:FY2"/>
    <mergeCell ref="FF2:FJ2"/>
    <mergeCell ref="EB2:EF2"/>
    <mergeCell ref="BY2:CC2"/>
    <mergeCell ref="CD2:CH2"/>
    <mergeCell ref="CI2:CM2"/>
    <mergeCell ref="CN2:CR2"/>
    <mergeCell ref="CS2:CW2"/>
    <mergeCell ref="CX2:DB2"/>
    <mergeCell ref="DC2:DG2"/>
    <mergeCell ref="DH2:DL2"/>
    <mergeCell ref="DM2:DQ2"/>
    <mergeCell ref="DR2:DV2"/>
    <mergeCell ref="DW2:EA2"/>
    <mergeCell ref="EG2:EK2"/>
    <mergeCell ref="EL2:EP2"/>
    <mergeCell ref="EQ2:EU2"/>
    <mergeCell ref="BT2:BX2"/>
    <mergeCell ref="Q2:U2"/>
    <mergeCell ref="V2:Z2"/>
    <mergeCell ref="AA2:AE2"/>
    <mergeCell ref="AF2:AJ2"/>
    <mergeCell ref="AK2:AO2"/>
    <mergeCell ref="AP2:AT2"/>
    <mergeCell ref="AU2:AY2"/>
    <mergeCell ref="AZ2:BD2"/>
    <mergeCell ref="BE2:BI2"/>
    <mergeCell ref="BJ2:BN2"/>
    <mergeCell ref="BO2:BS2"/>
    <mergeCell ref="IW1:JP1"/>
    <mergeCell ref="Q1:AO1"/>
    <mergeCell ref="AP1:BI1"/>
    <mergeCell ref="BJ1:CC1"/>
    <mergeCell ref="CD1:CW1"/>
    <mergeCell ref="CX1:DV1"/>
    <mergeCell ref="DW1:EP1"/>
    <mergeCell ref="EQ1:FO1"/>
    <mergeCell ref="FP1:GI1"/>
    <mergeCell ref="GJ1:HC1"/>
    <mergeCell ref="HD1:IB1"/>
    <mergeCell ref="IC1:IV1"/>
  </mergeCells>
  <conditionalFormatting sqref="HA4">
    <cfRule type="containsBlanks" dxfId="58" priority="7">
      <formula>LEN(TRIM(HA4))=0</formula>
    </cfRule>
  </conditionalFormatting>
  <conditionalFormatting sqref="GY4:IB32">
    <cfRule type="containsBlanks" dxfId="57" priority="6">
      <formula>LEN(TRIM(GY4))=0</formula>
    </cfRule>
  </conditionalFormatting>
  <conditionalFormatting sqref="IC4:JP32">
    <cfRule type="containsBlanks" dxfId="56" priority="5">
      <formula>LEN(TRIM(IC4))=0</formula>
    </cfRule>
  </conditionalFormatting>
  <conditionalFormatting sqref="GY33:IB43">
    <cfRule type="containsBlanks" dxfId="55" priority="4">
      <formula>LEN(TRIM(GY33))=0</formula>
    </cfRule>
  </conditionalFormatting>
  <conditionalFormatting sqref="IC33:JP43">
    <cfRule type="containsBlanks" dxfId="54" priority="3">
      <formula>LEN(TRIM(IC33))=0</formula>
    </cfRule>
  </conditionalFormatting>
  <conditionalFormatting sqref="Q9:AF11 AH9:AK11 AM9:JP11 Q12:JP43">
    <cfRule type="containsBlanks" dxfId="53" priority="2">
      <formula>LEN(TRIM(Q9))=0</formula>
    </cfRule>
  </conditionalFormatting>
  <conditionalFormatting sqref="Q4:GZ7 Q8:AF8 AH8:AK8 AG8:AG11 AM8:GZ8 AL8:AL11">
    <cfRule type="containsBlanks" dxfId="52" priority="1">
      <formula>LEN(TRIM(Q4))=0</formula>
    </cfRule>
  </conditionalFormatting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stagiaires 2018</vt:lpstr>
      <vt:lpstr>Suivis stagiaires 2018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2018-10-22T06:28:13Z</dcterms:created>
  <dcterms:modified xsi:type="dcterms:W3CDTF">2018-11-28T10:36:59Z</dcterms:modified>
</cp:coreProperties>
</file>