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lidrissi\Desktop\"/>
    </mc:Choice>
  </mc:AlternateContent>
  <bookViews>
    <workbookView xWindow="0" yWindow="0" windowWidth="28800" windowHeight="12435"/>
  </bookViews>
  <sheets>
    <sheet name="Actions de formation" sheetId="5" r:id="rId1"/>
    <sheet name="Taux de réalisation" sheetId="9" r:id="rId2"/>
    <sheet name="Taux d'encadrement" sheetId="10" r:id="rId3"/>
  </sheets>
  <externalReferences>
    <externalReference r:id="rId4"/>
    <externalReference r:id="rId5"/>
  </externalReferences>
  <definedNames>
    <definedName name="_xlcn.WorksheetConnection_BDD_SuiviActivité_Stagiaires_Industrie_2018au12112018version0.2.xlsxSuivisstagiaires2018A3P431" hidden="1">'[1]Suivis stagiaires 2018'!$A$3:$P$43</definedName>
  </definedNames>
  <calcPr calcId="152511" iterate="1"/>
  <pivotCaches>
    <pivotCache cacheId="2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-ee93d62d-7f7a-4c02-a48f-d9a842f87d6e" name="Plage" connection="WorksheetConnection_[BDD_Suivi Activité_Stagiaires_Industrie_2018-au 12-11-2018-version 0.2.xlsx]Suivis stagiaires 2018!$A$3:$P$43"/>
        </x15:modelTables>
      </x15:dataModel>
    </ext>
  </extLst>
</workbook>
</file>

<file path=xl/calcChain.xml><?xml version="1.0" encoding="utf-8"?>
<calcChain xmlns="http://schemas.openxmlformats.org/spreadsheetml/2006/main">
  <c r="M6" i="9" l="1"/>
  <c r="K6" i="9"/>
  <c r="J6" i="9"/>
  <c r="I6" i="9"/>
  <c r="H6" i="9"/>
  <c r="G6" i="9"/>
  <c r="F6" i="9"/>
  <c r="E6" i="9"/>
  <c r="E5" i="9" l="1"/>
  <c r="N5" i="9"/>
  <c r="M5" i="9"/>
  <c r="J5" i="9"/>
  <c r="I5" i="9"/>
  <c r="H5" i="9"/>
  <c r="G5" i="9"/>
  <c r="F5" i="9"/>
  <c r="D6" i="9"/>
  <c r="D7" i="9"/>
  <c r="D8" i="9"/>
  <c r="D9" i="9"/>
  <c r="D5" i="9"/>
  <c r="B15" i="5"/>
  <c r="C14" i="5" s="1"/>
  <c r="D8" i="5" l="1"/>
  <c r="D7" i="5"/>
  <c r="D6" i="5"/>
  <c r="D5" i="5"/>
  <c r="D4" i="5"/>
  <c r="D9" i="5" l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[BDD_Suivi Activité_Stagiaires_Industrie_2018-au 12-11-2018-version 0.2.xlsx]Suivis stagiaires 2018!$A$3:$P$43" type="102" refreshedVersion="5" minRefreshableVersion="5">
    <extLst>
      <ext xmlns:x15="http://schemas.microsoft.com/office/spreadsheetml/2010/11/main" uri="{DE250136-89BD-433C-8126-D09CA5730AF9}">
        <x15:connection id="Plage-ee93d62d-7f7a-4c02-a48f-d9a842f87d6e" autoDelete="1">
          <x15:rangePr sourceName="_xlcn.WorksheetConnection_BDD_SuiviActivité_Stagiaires_Industrie_2018au12112018version0.2.xlsxSuivisstagiaires2018A3P431"/>
        </x15:connection>
      </ext>
    </extLst>
  </connection>
</connections>
</file>

<file path=xl/sharedStrings.xml><?xml version="1.0" encoding="utf-8"?>
<sst xmlns="http://schemas.openxmlformats.org/spreadsheetml/2006/main" count="24" uniqueCount="24">
  <si>
    <t>BAC PRO MELEC</t>
  </si>
  <si>
    <t>BTS CPRP</t>
  </si>
  <si>
    <t>CMA</t>
  </si>
  <si>
    <t>DU CSPA</t>
  </si>
  <si>
    <t>INITIATION AU SOUDAGE</t>
  </si>
  <si>
    <t>Total général</t>
  </si>
  <si>
    <t>Taux de participation à la formation</t>
  </si>
  <si>
    <t>Actions de formation</t>
  </si>
  <si>
    <t>Total stagiaire/actions</t>
  </si>
  <si>
    <t>Total stagiaire en temps réel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</si>
  <si>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</si>
  <si>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</si>
  <si>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</si>
  <si>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</si>
  <si>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</si>
  <si>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</si>
  <si>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</si>
  <si>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</si>
  <si>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</si>
  <si>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</si>
  <si>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</si>
  <si>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</si>
  <si>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Actions</t>
  </si>
  <si>
    <t>Suivi des heures réalisées par actions de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</si>
</sst>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2" fontId="0" fillId="0" borderId="0" xfId="0" applyNumberFormat="1"/>
  </cellXfs>
  <cellStyles count="2">
    <cellStyle name="Normal" xfId="0" builtinId="0"/>
    <cellStyle name="Pourcentage" xfId="1" builtinId="5"/>
  </cellStyles>
  <dxfs count="10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ux d''encadrement'!A1"/><Relationship Id="rId2" Type="http://schemas.openxmlformats.org/officeDocument/2006/relationships/hyperlink" Target="#'Taux de r&#233;alisation'!A1"/><Relationship Id="rId1" Type="http://schemas.openxmlformats.org/officeDocument/2006/relationships/hyperlink" Target="#'Actions de formation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Taux d''encadrement'!A1"/><Relationship Id="rId1" Type="http://schemas.openxmlformats.org/officeDocument/2006/relationships/hyperlink" Target="#'Actions de formation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Taux de r&#233;alisation'!A1"/><Relationship Id="rId1" Type="http://schemas.openxmlformats.org/officeDocument/2006/relationships/hyperlink" Target="#'Actions de formation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133350</xdr:rowOff>
    </xdr:from>
    <xdr:to>
      <xdr:col>0</xdr:col>
      <xdr:colOff>1143000</xdr:colOff>
      <xdr:row>9</xdr:row>
      <xdr:rowOff>19051</xdr:rowOff>
    </xdr:to>
    <xdr:sp macro="" textlink="">
      <xdr:nvSpPr>
        <xdr:cNvPr id="3" name="Rogner et arrondir un rectangle à un seul coin 2">
          <a:hlinkClick xmlns:r="http://schemas.openxmlformats.org/officeDocument/2006/relationships" r:id="rId1"/>
        </xdr:cNvPr>
        <xdr:cNvSpPr/>
      </xdr:nvSpPr>
      <xdr:spPr>
        <a:xfrm rot="5400000" flipH="1">
          <a:off x="-371476" y="600076"/>
          <a:ext cx="1981201" cy="1047750"/>
        </a:xfrm>
        <a:prstGeom prst="snip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304804</xdr:colOff>
      <xdr:row>0</xdr:row>
      <xdr:rowOff>142873</xdr:rowOff>
    </xdr:from>
    <xdr:to>
      <xdr:col>0</xdr:col>
      <xdr:colOff>752478</xdr:colOff>
      <xdr:row>8</xdr:row>
      <xdr:rowOff>180977</xdr:rowOff>
    </xdr:to>
    <xdr:sp macro="" textlink="">
      <xdr:nvSpPr>
        <xdr:cNvPr id="4" name="ZoneTexte 3"/>
        <xdr:cNvSpPr txBox="1"/>
      </xdr:nvSpPr>
      <xdr:spPr>
        <a:xfrm rot="16200000">
          <a:off x="-442911" y="890588"/>
          <a:ext cx="1943104" cy="447674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Actions de formation</a:t>
          </a:r>
        </a:p>
      </xdr:txBody>
    </xdr:sp>
    <xdr:clientData/>
  </xdr:twoCellAnchor>
  <xdr:twoCellAnchor>
    <xdr:from>
      <xdr:col>0</xdr:col>
      <xdr:colOff>95250</xdr:colOff>
      <xdr:row>10</xdr:row>
      <xdr:rowOff>0</xdr:rowOff>
    </xdr:from>
    <xdr:to>
      <xdr:col>0</xdr:col>
      <xdr:colOff>1143000</xdr:colOff>
      <xdr:row>20</xdr:row>
      <xdr:rowOff>76201</xdr:rowOff>
    </xdr:to>
    <xdr:sp macro="" textlink="">
      <xdr:nvSpPr>
        <xdr:cNvPr id="5" name="Rogner et arrondir un rectangle à un seul coin 4">
          <a:hlinkClick xmlns:r="http://schemas.openxmlformats.org/officeDocument/2006/relationships" r:id="rId2"/>
        </xdr:cNvPr>
        <xdr:cNvSpPr/>
      </xdr:nvSpPr>
      <xdr:spPr>
        <a:xfrm rot="5400000" flipH="1">
          <a:off x="-371476" y="2752726"/>
          <a:ext cx="1981201" cy="1047750"/>
        </a:xfrm>
        <a:prstGeom prst="snip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304803</xdr:colOff>
      <xdr:row>10</xdr:row>
      <xdr:rowOff>9524</xdr:rowOff>
    </xdr:from>
    <xdr:to>
      <xdr:col>0</xdr:col>
      <xdr:colOff>809628</xdr:colOff>
      <xdr:row>20</xdr:row>
      <xdr:rowOff>28577</xdr:rowOff>
    </xdr:to>
    <xdr:sp macro="" textlink="">
      <xdr:nvSpPr>
        <xdr:cNvPr id="6" name="ZoneTexte 5"/>
        <xdr:cNvSpPr txBox="1"/>
      </xdr:nvSpPr>
      <xdr:spPr>
        <a:xfrm rot="16200000">
          <a:off x="-404811" y="3005138"/>
          <a:ext cx="1924053" cy="5048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Taux de réalisation</a:t>
          </a:r>
        </a:p>
      </xdr:txBody>
    </xdr:sp>
    <xdr:clientData/>
  </xdr:twoCellAnchor>
  <xdr:twoCellAnchor>
    <xdr:from>
      <xdr:col>0</xdr:col>
      <xdr:colOff>114300</xdr:colOff>
      <xdr:row>21</xdr:row>
      <xdr:rowOff>66677</xdr:rowOff>
    </xdr:from>
    <xdr:to>
      <xdr:col>0</xdr:col>
      <xdr:colOff>1162050</xdr:colOff>
      <xdr:row>31</xdr:row>
      <xdr:rowOff>142878</xdr:rowOff>
    </xdr:to>
    <xdr:sp macro="" textlink="">
      <xdr:nvSpPr>
        <xdr:cNvPr id="7" name="Rogner et arrondir un rectangle à un seul coin 6">
          <a:hlinkClick xmlns:r="http://schemas.openxmlformats.org/officeDocument/2006/relationships" r:id="rId3"/>
        </xdr:cNvPr>
        <xdr:cNvSpPr/>
      </xdr:nvSpPr>
      <xdr:spPr>
        <a:xfrm rot="5400000" flipH="1">
          <a:off x="-352426" y="4914903"/>
          <a:ext cx="1981201" cy="1047750"/>
        </a:xfrm>
        <a:prstGeom prst="snip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323853</xdr:colOff>
      <xdr:row>21</xdr:row>
      <xdr:rowOff>76201</xdr:rowOff>
    </xdr:from>
    <xdr:to>
      <xdr:col>0</xdr:col>
      <xdr:colOff>828678</xdr:colOff>
      <xdr:row>31</xdr:row>
      <xdr:rowOff>95254</xdr:rowOff>
    </xdr:to>
    <xdr:sp macro="" textlink="">
      <xdr:nvSpPr>
        <xdr:cNvPr id="8" name="ZoneTexte 7"/>
        <xdr:cNvSpPr txBox="1"/>
      </xdr:nvSpPr>
      <xdr:spPr>
        <a:xfrm rot="16200000">
          <a:off x="-385761" y="5167315"/>
          <a:ext cx="1924053" cy="5048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Taux d'encadrement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</xdr:row>
      <xdr:rowOff>114301</xdr:rowOff>
    </xdr:from>
    <xdr:to>
      <xdr:col>0</xdr:col>
      <xdr:colOff>1114425</xdr:colOff>
      <xdr:row>12</xdr:row>
      <xdr:rowOff>142878</xdr:rowOff>
    </xdr:to>
    <xdr:sp macro="" textlink="">
      <xdr:nvSpPr>
        <xdr:cNvPr id="2" name="Rogner et arrondir un rectangle à un seul coin 1">
          <a:hlinkClick xmlns:r="http://schemas.openxmlformats.org/officeDocument/2006/relationships" r:id="rId1"/>
        </xdr:cNvPr>
        <xdr:cNvSpPr/>
      </xdr:nvSpPr>
      <xdr:spPr>
        <a:xfrm rot="5400000" flipH="1">
          <a:off x="-471489" y="842965"/>
          <a:ext cx="2124077" cy="1047750"/>
        </a:xfrm>
        <a:prstGeom prst="snip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142878</xdr:colOff>
      <xdr:row>2</xdr:row>
      <xdr:rowOff>28575</xdr:rowOff>
    </xdr:from>
    <xdr:to>
      <xdr:col>0</xdr:col>
      <xdr:colOff>819150</xdr:colOff>
      <xdr:row>12</xdr:row>
      <xdr:rowOff>85729</xdr:rowOff>
    </xdr:to>
    <xdr:sp macro="" textlink="">
      <xdr:nvSpPr>
        <xdr:cNvPr id="3" name="ZoneTexte 2"/>
        <xdr:cNvSpPr txBox="1"/>
      </xdr:nvSpPr>
      <xdr:spPr>
        <a:xfrm rot="16200000">
          <a:off x="-500063" y="1052516"/>
          <a:ext cx="1962154" cy="676272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Actions de formation</a:t>
          </a:r>
        </a:p>
      </xdr:txBody>
    </xdr:sp>
    <xdr:clientData/>
  </xdr:twoCellAnchor>
  <xdr:twoCellAnchor>
    <xdr:from>
      <xdr:col>0</xdr:col>
      <xdr:colOff>57150</xdr:colOff>
      <xdr:row>13</xdr:row>
      <xdr:rowOff>133351</xdr:rowOff>
    </xdr:from>
    <xdr:to>
      <xdr:col>0</xdr:col>
      <xdr:colOff>1104900</xdr:colOff>
      <xdr:row>24</xdr:row>
      <xdr:rowOff>19052</xdr:rowOff>
    </xdr:to>
    <xdr:sp macro="" textlink="">
      <xdr:nvSpPr>
        <xdr:cNvPr id="4" name="Rogner et arrondir un rectangle à un seul coin 3"/>
        <xdr:cNvSpPr/>
      </xdr:nvSpPr>
      <xdr:spPr>
        <a:xfrm rot="5400000" flipH="1">
          <a:off x="-409576" y="3076577"/>
          <a:ext cx="1981201" cy="1047750"/>
        </a:xfrm>
        <a:prstGeom prst="snip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228603</xdr:colOff>
      <xdr:row>13</xdr:row>
      <xdr:rowOff>180974</xdr:rowOff>
    </xdr:from>
    <xdr:to>
      <xdr:col>0</xdr:col>
      <xdr:colOff>733428</xdr:colOff>
      <xdr:row>24</xdr:row>
      <xdr:rowOff>9527</xdr:rowOff>
    </xdr:to>
    <xdr:sp macro="" textlink="">
      <xdr:nvSpPr>
        <xdr:cNvPr id="5" name="ZoneTexte 4"/>
        <xdr:cNvSpPr txBox="1"/>
      </xdr:nvSpPr>
      <xdr:spPr>
        <a:xfrm rot="16200000">
          <a:off x="-481011" y="3367088"/>
          <a:ext cx="1924053" cy="504825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Taux de réalisation</a:t>
          </a:r>
        </a:p>
      </xdr:txBody>
    </xdr:sp>
    <xdr:clientData/>
  </xdr:twoCellAnchor>
  <xdr:twoCellAnchor>
    <xdr:from>
      <xdr:col>0</xdr:col>
      <xdr:colOff>47625</xdr:colOff>
      <xdr:row>25</xdr:row>
      <xdr:rowOff>9528</xdr:rowOff>
    </xdr:from>
    <xdr:to>
      <xdr:col>0</xdr:col>
      <xdr:colOff>1095375</xdr:colOff>
      <xdr:row>35</xdr:row>
      <xdr:rowOff>85729</xdr:rowOff>
    </xdr:to>
    <xdr:sp macro="" textlink="">
      <xdr:nvSpPr>
        <xdr:cNvPr id="6" name="Rogner et arrondir un rectangle à un seul coin 5">
          <a:hlinkClick xmlns:r="http://schemas.openxmlformats.org/officeDocument/2006/relationships" r:id="rId2"/>
        </xdr:cNvPr>
        <xdr:cNvSpPr/>
      </xdr:nvSpPr>
      <xdr:spPr>
        <a:xfrm rot="5400000" flipH="1">
          <a:off x="-419101" y="5238754"/>
          <a:ext cx="1981201" cy="1047750"/>
        </a:xfrm>
        <a:prstGeom prst="snip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219078</xdr:colOff>
      <xdr:row>25</xdr:row>
      <xdr:rowOff>19051</xdr:rowOff>
    </xdr:from>
    <xdr:to>
      <xdr:col>0</xdr:col>
      <xdr:colOff>723903</xdr:colOff>
      <xdr:row>35</xdr:row>
      <xdr:rowOff>38104</xdr:rowOff>
    </xdr:to>
    <xdr:sp macro="" textlink="">
      <xdr:nvSpPr>
        <xdr:cNvPr id="7" name="ZoneTexte 6"/>
        <xdr:cNvSpPr txBox="1"/>
      </xdr:nvSpPr>
      <xdr:spPr>
        <a:xfrm rot="16200000">
          <a:off x="-490536" y="5491165"/>
          <a:ext cx="1924053" cy="5048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Taux d'encadrement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104775</xdr:rowOff>
    </xdr:from>
    <xdr:to>
      <xdr:col>0</xdr:col>
      <xdr:colOff>1143000</xdr:colOff>
      <xdr:row>11</xdr:row>
      <xdr:rowOff>85728</xdr:rowOff>
    </xdr:to>
    <xdr:sp macro="" textlink="">
      <xdr:nvSpPr>
        <xdr:cNvPr id="2" name="Rogner et arrondir un rectangle à un seul coin 1">
          <a:hlinkClick xmlns:r="http://schemas.openxmlformats.org/officeDocument/2006/relationships" r:id="rId1"/>
        </xdr:cNvPr>
        <xdr:cNvSpPr/>
      </xdr:nvSpPr>
      <xdr:spPr>
        <a:xfrm rot="5400000" flipH="1">
          <a:off x="-433389" y="604840"/>
          <a:ext cx="2076453" cy="1076324"/>
        </a:xfrm>
        <a:prstGeom prst="snip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219078</xdr:colOff>
      <xdr:row>1</xdr:row>
      <xdr:rowOff>19047</xdr:rowOff>
    </xdr:from>
    <xdr:to>
      <xdr:col>0</xdr:col>
      <xdr:colOff>809625</xdr:colOff>
      <xdr:row>11</xdr:row>
      <xdr:rowOff>9524</xdr:rowOff>
    </xdr:to>
    <xdr:sp macro="" textlink="">
      <xdr:nvSpPr>
        <xdr:cNvPr id="3" name="ZoneTexte 2"/>
        <xdr:cNvSpPr txBox="1"/>
      </xdr:nvSpPr>
      <xdr:spPr>
        <a:xfrm rot="16200000">
          <a:off x="-433387" y="862012"/>
          <a:ext cx="1895477" cy="590547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Actions de formation</a:t>
          </a:r>
        </a:p>
      </xdr:txBody>
    </xdr:sp>
    <xdr:clientData/>
  </xdr:twoCellAnchor>
  <xdr:twoCellAnchor>
    <xdr:from>
      <xdr:col>0</xdr:col>
      <xdr:colOff>85725</xdr:colOff>
      <xdr:row>12</xdr:row>
      <xdr:rowOff>66676</xdr:rowOff>
    </xdr:from>
    <xdr:to>
      <xdr:col>0</xdr:col>
      <xdr:colOff>1133475</xdr:colOff>
      <xdr:row>22</xdr:row>
      <xdr:rowOff>142877</xdr:rowOff>
    </xdr:to>
    <xdr:sp macro="" textlink="">
      <xdr:nvSpPr>
        <xdr:cNvPr id="4" name="Rogner et arrondir un rectangle à un seul coin 3">
          <a:hlinkClick xmlns:r="http://schemas.openxmlformats.org/officeDocument/2006/relationships" r:id="rId2"/>
        </xdr:cNvPr>
        <xdr:cNvSpPr/>
      </xdr:nvSpPr>
      <xdr:spPr>
        <a:xfrm rot="5400000" flipH="1">
          <a:off x="-381001" y="2819402"/>
          <a:ext cx="1981201" cy="1047750"/>
        </a:xfrm>
        <a:prstGeom prst="snip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285753</xdr:colOff>
      <xdr:row>12</xdr:row>
      <xdr:rowOff>76199</xdr:rowOff>
    </xdr:from>
    <xdr:to>
      <xdr:col>0</xdr:col>
      <xdr:colOff>790578</xdr:colOff>
      <xdr:row>22</xdr:row>
      <xdr:rowOff>95252</xdr:rowOff>
    </xdr:to>
    <xdr:sp macro="" textlink="">
      <xdr:nvSpPr>
        <xdr:cNvPr id="5" name="ZoneTexte 4"/>
        <xdr:cNvSpPr txBox="1"/>
      </xdr:nvSpPr>
      <xdr:spPr>
        <a:xfrm rot="16200000">
          <a:off x="-423861" y="3071813"/>
          <a:ext cx="1924053" cy="5048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Taux de réalisation</a:t>
          </a:r>
        </a:p>
      </xdr:txBody>
    </xdr:sp>
    <xdr:clientData/>
  </xdr:twoCellAnchor>
  <xdr:twoCellAnchor>
    <xdr:from>
      <xdr:col>0</xdr:col>
      <xdr:colOff>95250</xdr:colOff>
      <xdr:row>23</xdr:row>
      <xdr:rowOff>66678</xdr:rowOff>
    </xdr:from>
    <xdr:to>
      <xdr:col>0</xdr:col>
      <xdr:colOff>1143000</xdr:colOff>
      <xdr:row>33</xdr:row>
      <xdr:rowOff>142879</xdr:rowOff>
    </xdr:to>
    <xdr:sp macro="" textlink="">
      <xdr:nvSpPr>
        <xdr:cNvPr id="6" name="Rogner et arrondir un rectangle à un seul coin 5"/>
        <xdr:cNvSpPr/>
      </xdr:nvSpPr>
      <xdr:spPr>
        <a:xfrm rot="5400000" flipH="1">
          <a:off x="-371476" y="4914904"/>
          <a:ext cx="1981201" cy="1047750"/>
        </a:xfrm>
        <a:prstGeom prst="snip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295278</xdr:colOff>
      <xdr:row>23</xdr:row>
      <xdr:rowOff>104776</xdr:rowOff>
    </xdr:from>
    <xdr:to>
      <xdr:col>0</xdr:col>
      <xdr:colOff>800103</xdr:colOff>
      <xdr:row>33</xdr:row>
      <xdr:rowOff>123829</xdr:rowOff>
    </xdr:to>
    <xdr:sp macro="" textlink="">
      <xdr:nvSpPr>
        <xdr:cNvPr id="7" name="ZoneTexte 6"/>
        <xdr:cNvSpPr txBox="1"/>
      </xdr:nvSpPr>
      <xdr:spPr>
        <a:xfrm rot="16200000">
          <a:off x="-414336" y="5195890"/>
          <a:ext cx="1924053" cy="504825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Taux d'encadrement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s%20stagiaires%202018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elidrissi/Dropbox/Base%20de%20donn&#233;es%20stagiaires/BDD_Suivi%20Activit&#233;_Stagiaires_Industrie_2018-au%2012-11-2018-version%200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s stagiaires 2018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stagiaires 2018"/>
      <sheetName val="Suivis stagiaires 2018"/>
    </sheetNames>
    <sheetDataSet>
      <sheetData sheetId="0">
        <row r="1">
          <cell r="A1" t="str">
            <v>Diplôme</v>
          </cell>
        </row>
        <row r="2">
          <cell r="A2" t="str">
            <v>BAC PRO MELEC</v>
          </cell>
        </row>
        <row r="3">
          <cell r="A3" t="str">
            <v>BAC PRO MELEC</v>
          </cell>
        </row>
        <row r="4">
          <cell r="A4" t="str">
            <v>BAC PRO MELEC</v>
          </cell>
        </row>
        <row r="5">
          <cell r="A5" t="str">
            <v>BTS CPRP</v>
          </cell>
        </row>
        <row r="6">
          <cell r="A6" t="str">
            <v>BTS CPRP</v>
          </cell>
        </row>
        <row r="7">
          <cell r="A7" t="str">
            <v>BTS CPRP</v>
          </cell>
        </row>
        <row r="8">
          <cell r="A8" t="str">
            <v>BTS CPRP</v>
          </cell>
        </row>
        <row r="9">
          <cell r="A9" t="str">
            <v>BTS CPRP</v>
          </cell>
        </row>
        <row r="10">
          <cell r="A10" t="str">
            <v>CMA</v>
          </cell>
        </row>
        <row r="11">
          <cell r="A11" t="str">
            <v>CMA</v>
          </cell>
        </row>
        <row r="12">
          <cell r="A12" t="str">
            <v>CMA</v>
          </cell>
        </row>
        <row r="13">
          <cell r="A13" t="str">
            <v>CMA</v>
          </cell>
        </row>
        <row r="14">
          <cell r="A14" t="str">
            <v>CMA</v>
          </cell>
        </row>
        <row r="15">
          <cell r="A15" t="str">
            <v>CMA</v>
          </cell>
        </row>
        <row r="16">
          <cell r="A16" t="str">
            <v>CMA</v>
          </cell>
        </row>
        <row r="17">
          <cell r="A17" t="str">
            <v>DU CSPA</v>
          </cell>
        </row>
        <row r="18">
          <cell r="A18" t="str">
            <v>DU CSPA</v>
          </cell>
        </row>
        <row r="19">
          <cell r="A19" t="str">
            <v>DU CSPA</v>
          </cell>
        </row>
        <row r="20">
          <cell r="A20" t="str">
            <v>DU CSPA</v>
          </cell>
        </row>
        <row r="21">
          <cell r="A21" t="str">
            <v>DU CSPA</v>
          </cell>
        </row>
        <row r="22">
          <cell r="A22" t="str">
            <v>DU CSPA</v>
          </cell>
        </row>
        <row r="23">
          <cell r="A23" t="str">
            <v>DU CSPA</v>
          </cell>
        </row>
        <row r="24">
          <cell r="A24" t="str">
            <v>DU CSPA</v>
          </cell>
        </row>
        <row r="25">
          <cell r="A25" t="str">
            <v>DU CSPA</v>
          </cell>
        </row>
        <row r="26">
          <cell r="A26" t="str">
            <v>DU CSPA</v>
          </cell>
        </row>
        <row r="27">
          <cell r="A27" t="str">
            <v>DU CSPA</v>
          </cell>
        </row>
        <row r="28">
          <cell r="A28" t="str">
            <v>DU CSPA</v>
          </cell>
        </row>
        <row r="29">
          <cell r="A29" t="str">
            <v>DU CSPA</v>
          </cell>
        </row>
        <row r="30">
          <cell r="A30" t="str">
            <v>DU CSPA</v>
          </cell>
        </row>
        <row r="31">
          <cell r="A31" t="str">
            <v>INITIATION AU SOUDAGE</v>
          </cell>
        </row>
        <row r="32">
          <cell r="A32" t="str">
            <v>INITIATION AU SOUDAGE</v>
          </cell>
        </row>
        <row r="33">
          <cell r="A33" t="str">
            <v>INITIATION AU SOUDAGE</v>
          </cell>
        </row>
        <row r="34">
          <cell r="A34" t="str">
            <v>INITIATION AU SOUDAGE</v>
          </cell>
        </row>
        <row r="35">
          <cell r="A35" t="str">
            <v>INITIATION AU SOUDAGE</v>
          </cell>
        </row>
        <row r="36">
          <cell r="A36" t="str">
            <v>INITIATION AU SOUDAGE</v>
          </cell>
        </row>
        <row r="37">
          <cell r="A37" t="str">
            <v>INITIATION AU SOUDAGE</v>
          </cell>
        </row>
        <row r="38">
          <cell r="A38" t="str">
            <v>INITIATION AU SOUDAGE</v>
          </cell>
        </row>
        <row r="39">
          <cell r="A39" t="str">
            <v>INITIATION AU SOUDAGE</v>
          </cell>
        </row>
        <row r="40">
          <cell r="A40" t="str">
            <v>INITIATION AU SOUDAGE</v>
          </cell>
        </row>
        <row r="41">
          <cell r="A41" t="str">
            <v>INITIATION AU SOUDAGE</v>
          </cell>
        </row>
        <row r="42">
          <cell r="A42" t="str">
            <v>INITIATION AU SOUDAGE</v>
          </cell>
        </row>
        <row r="43">
          <cell r="A43">
            <v>41</v>
          </cell>
        </row>
      </sheetData>
      <sheetData sheetId="1">
        <row r="4">
          <cell r="AG4">
            <v>35</v>
          </cell>
          <cell r="AL4">
            <v>24</v>
          </cell>
          <cell r="AQ4">
            <v>11</v>
          </cell>
          <cell r="BA4">
            <v>35</v>
          </cell>
          <cell r="BF4">
            <v>24</v>
          </cell>
          <cell r="BK4">
            <v>11</v>
          </cell>
          <cell r="BU4">
            <v>35</v>
          </cell>
          <cell r="BZ4">
            <v>35</v>
          </cell>
          <cell r="CO4">
            <v>35</v>
          </cell>
          <cell r="DN4">
            <v>27</v>
          </cell>
          <cell r="DS4">
            <v>34</v>
          </cell>
          <cell r="DX4">
            <v>0</v>
          </cell>
          <cell r="EC4">
            <v>35</v>
          </cell>
          <cell r="EH4">
            <v>30</v>
          </cell>
          <cell r="GZ4">
            <v>26</v>
          </cell>
          <cell r="HO4">
            <v>31</v>
          </cell>
        </row>
        <row r="5">
          <cell r="AG5">
            <v>35</v>
          </cell>
          <cell r="AL5">
            <v>24</v>
          </cell>
          <cell r="AQ5">
            <v>11</v>
          </cell>
          <cell r="BA5">
            <v>35</v>
          </cell>
          <cell r="BF5">
            <v>24</v>
          </cell>
          <cell r="BK5">
            <v>11</v>
          </cell>
          <cell r="BU5">
            <v>35</v>
          </cell>
          <cell r="BZ5">
            <v>35</v>
          </cell>
          <cell r="CO5">
            <v>35</v>
          </cell>
          <cell r="DN5">
            <v>24</v>
          </cell>
          <cell r="DS5">
            <v>31</v>
          </cell>
          <cell r="DX5">
            <v>0</v>
          </cell>
          <cell r="EC5">
            <v>35</v>
          </cell>
          <cell r="EH5">
            <v>30</v>
          </cell>
          <cell r="GZ5">
            <v>26</v>
          </cell>
          <cell r="HO5">
            <v>35</v>
          </cell>
        </row>
        <row r="6">
          <cell r="AG6">
            <v>19</v>
          </cell>
          <cell r="AL6">
            <v>8</v>
          </cell>
          <cell r="AQ6">
            <v>8</v>
          </cell>
          <cell r="BA6">
            <v>16</v>
          </cell>
          <cell r="BF6">
            <v>16</v>
          </cell>
          <cell r="BK6">
            <v>0</v>
          </cell>
          <cell r="BU6">
            <v>19</v>
          </cell>
          <cell r="BZ6">
            <v>16</v>
          </cell>
          <cell r="CO6">
            <v>16</v>
          </cell>
          <cell r="DN6">
            <v>16</v>
          </cell>
          <cell r="DS6">
            <v>16</v>
          </cell>
          <cell r="DX6">
            <v>3</v>
          </cell>
          <cell r="EC6">
            <v>19</v>
          </cell>
          <cell r="EH6">
            <v>14</v>
          </cell>
          <cell r="GZ6">
            <v>12</v>
          </cell>
          <cell r="HO6">
            <v>16</v>
          </cell>
        </row>
        <row r="7">
          <cell r="AG7">
            <v>35</v>
          </cell>
          <cell r="AL7">
            <v>24</v>
          </cell>
          <cell r="AQ7">
            <v>11</v>
          </cell>
          <cell r="BA7">
            <v>35</v>
          </cell>
          <cell r="BF7">
            <v>24.5</v>
          </cell>
          <cell r="BK7">
            <v>11.5</v>
          </cell>
          <cell r="BU7">
            <v>35</v>
          </cell>
          <cell r="BZ7">
            <v>35</v>
          </cell>
          <cell r="CO7">
            <v>35</v>
          </cell>
          <cell r="DN7">
            <v>27</v>
          </cell>
          <cell r="DS7">
            <v>32</v>
          </cell>
          <cell r="EM7">
            <v>35</v>
          </cell>
          <cell r="ER7">
            <v>28</v>
          </cell>
          <cell r="GZ7">
            <v>32</v>
          </cell>
        </row>
        <row r="8">
          <cell r="AG8">
            <v>35</v>
          </cell>
          <cell r="AL8">
            <v>24</v>
          </cell>
          <cell r="AQ8">
            <v>11</v>
          </cell>
          <cell r="BA8">
            <v>35</v>
          </cell>
          <cell r="BF8">
            <v>24.5</v>
          </cell>
          <cell r="BK8">
            <v>11.5</v>
          </cell>
          <cell r="BU8">
            <v>35</v>
          </cell>
          <cell r="BZ8">
            <v>35</v>
          </cell>
          <cell r="CO8">
            <v>35</v>
          </cell>
          <cell r="DN8">
            <v>27</v>
          </cell>
          <cell r="DS8">
            <v>32</v>
          </cell>
          <cell r="EM8">
            <v>35</v>
          </cell>
          <cell r="ER8">
            <v>28</v>
          </cell>
          <cell r="GZ8">
            <v>32</v>
          </cell>
        </row>
        <row r="9">
          <cell r="AG9">
            <v>35</v>
          </cell>
          <cell r="AL9">
            <v>24</v>
          </cell>
          <cell r="AQ9">
            <v>11</v>
          </cell>
          <cell r="BA9">
            <v>35</v>
          </cell>
          <cell r="BF9">
            <v>24.5</v>
          </cell>
          <cell r="BK9">
            <v>11.5</v>
          </cell>
          <cell r="BU9">
            <v>35</v>
          </cell>
          <cell r="BZ9">
            <v>35</v>
          </cell>
          <cell r="CO9">
            <v>35</v>
          </cell>
          <cell r="DN9">
            <v>27</v>
          </cell>
          <cell r="DS9">
            <v>32</v>
          </cell>
          <cell r="EM9">
            <v>35</v>
          </cell>
          <cell r="ER9">
            <v>28</v>
          </cell>
          <cell r="GZ9">
            <v>32</v>
          </cell>
        </row>
        <row r="10">
          <cell r="AG10">
            <v>35</v>
          </cell>
          <cell r="AL10">
            <v>24</v>
          </cell>
          <cell r="AQ10">
            <v>11</v>
          </cell>
          <cell r="BA10">
            <v>35</v>
          </cell>
          <cell r="BF10">
            <v>24.5</v>
          </cell>
          <cell r="BK10">
            <v>11.5</v>
          </cell>
          <cell r="BU10">
            <v>35</v>
          </cell>
          <cell r="BZ10">
            <v>35</v>
          </cell>
          <cell r="CO10">
            <v>35</v>
          </cell>
          <cell r="DN10">
            <v>27</v>
          </cell>
          <cell r="DS10">
            <v>32</v>
          </cell>
          <cell r="EM10">
            <v>35</v>
          </cell>
          <cell r="ER10">
            <v>28</v>
          </cell>
          <cell r="GZ10">
            <v>32</v>
          </cell>
        </row>
        <row r="11">
          <cell r="AG11">
            <v>35</v>
          </cell>
          <cell r="AL11">
            <v>24</v>
          </cell>
          <cell r="AQ11">
            <v>11</v>
          </cell>
          <cell r="BA11">
            <v>35</v>
          </cell>
          <cell r="BF11">
            <v>24.5</v>
          </cell>
          <cell r="BK11">
            <v>11.5</v>
          </cell>
          <cell r="BU11">
            <v>35</v>
          </cell>
          <cell r="BZ11">
            <v>35</v>
          </cell>
          <cell r="CO11">
            <v>35</v>
          </cell>
          <cell r="DN11">
            <v>27</v>
          </cell>
          <cell r="DS11">
            <v>32</v>
          </cell>
          <cell r="EM11">
            <v>35</v>
          </cell>
          <cell r="ER11">
            <v>28</v>
          </cell>
          <cell r="GZ11">
            <v>32</v>
          </cell>
        </row>
      </sheetData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woifa el idrissi" refreshedDate="43419.670643750003" backgroundQuery="1" createdVersion="5" refreshedVersion="5" minRefreshableVersion="3" recordCount="0" supportSubquery="1" supportAdvancedDrill="1">
  <cacheSource type="external" connectionId="1"/>
  <cacheFields count="2">
    <cacheField name="[Plage].[Diplôme].[Diplôme]" caption="Diplôme" numFmtId="0" level="1">
      <sharedItems count="5">
        <s v="BAC PRO MELEC"/>
        <s v="BTS CPRP"/>
        <s v="CMA"/>
        <s v="DU CSPA"/>
        <s v="INITIATION AU SOUDAGE"/>
      </sharedItems>
    </cacheField>
    <cacheField name="[Measures].[Nombre de Nom]" caption="Nombre de Nom" numFmtId="0" hierarchy="17" level="32767"/>
  </cacheFields>
  <cacheHierarchies count="21">
    <cacheHierarchy uniqueName="[Plage].[Diplôme]" caption="Diplôme" attribute="1" defaultMemberUniqueName="[Plage].[Diplôme].[All]" allUniqueName="[Plage].[Diplôme].[All]" dimensionUniqueName="[Plage]" displayFolder="" count="2" memberValueDatatype="130" unbalanced="0">
      <fieldsUsage count="2">
        <fieldUsage x="-1"/>
        <fieldUsage x="0"/>
      </fieldsUsage>
    </cacheHierarchy>
    <cacheHierarchy uniqueName="[Plage].[N°PROGRE]" caption="N°PROGRE" attribute="1" defaultMemberUniqueName="[Plage].[N°PROGRE].[All]" allUniqueName="[Plage].[N°PROGRE].[All]" dimensionUniqueName="[Plage]" displayFolder="" count="0" memberValueDatatype="130" unbalanced="0"/>
    <cacheHierarchy uniqueName="[Plage].[Nom]" caption="Nom" attribute="1" defaultMemberUniqueName="[Plage].[Nom].[All]" allUniqueName="[Plage].[Nom].[All]" dimensionUniqueName="[Plage]" displayFolder="" count="0" memberValueDatatype="130" unbalanced="0"/>
    <cacheHierarchy uniqueName="[Plage].[Prénom]" caption="Prénom" attribute="1" defaultMemberUniqueName="[Plage].[Prénom].[All]" allUniqueName="[Plage].[Prénom].[All]" dimensionUniqueName="[Plage]" displayFolder="" count="0" memberValueDatatype="130" unbalanced="0"/>
    <cacheHierarchy uniqueName="[Plage].[Mandataire/Entreprise/Partenaire]" caption="Mandataire/Entreprise/Partenaire" attribute="1" defaultMemberUniqueName="[Plage].[Mandataire/Entreprise/Partenaire].[All]" allUniqueName="[Plage].[Mandataire/Entreprise/Partenaire].[All]" dimensionUniqueName="[Plage]" displayFolder="" count="0" memberValueDatatype="130" unbalanced="0"/>
    <cacheHierarchy uniqueName="[Plage].[Statut emploi*]" caption="Statut emploi*" attribute="1" defaultMemberUniqueName="[Plage].[Statut emploi*].[All]" allUniqueName="[Plage].[Statut emploi*].[All]" dimensionUniqueName="[Plage]" displayFolder="" count="0" memberValueDatatype="130" unbalanced="0"/>
    <cacheHierarchy uniqueName="[Plage].[Date d'entrée en formation]" caption="Date d'entrée en formation" attribute="1" time="1" defaultMemberUniqueName="[Plage].[Date d'entrée en formation].[All]" allUniqueName="[Plage].[Date d'entrée en formation].[All]" dimensionUniqueName="[Plage]" displayFolder="" count="0" memberValueDatatype="7" unbalanced="0"/>
    <cacheHierarchy uniqueName="[Plage].[Date fin de formation]" caption="Date fin de formation" attribute="1" time="1" defaultMemberUniqueName="[Plage].[Date fin de formation].[All]" allUniqueName="[Plage].[Date fin de formation].[All]" dimensionUniqueName="[Plage]" displayFolder="" count="0" memberValueDatatype="7" unbalanced="0"/>
    <cacheHierarchy uniqueName="[Plage].[Reconnaissance Travailleur Handicapé Oui/Non]" caption="Reconnaissance Travailleur Handicapé Oui/Non" attribute="1" defaultMemberUniqueName="[Plage].[Reconnaissance Travailleur Handicapé Oui/Non].[All]" allUniqueName="[Plage].[Reconnaissance Travailleur Handicapé Oui/Non].[All]" dimensionUniqueName="[Plage]" displayFolder="" count="0" memberValueDatatype="130" unbalanced="0"/>
    <cacheHierarchy uniqueName="[Plage].[P.U Net En Centre]" caption="P.U Net En Centre" attribute="1" defaultMemberUniqueName="[Plage].[P.U Net En Centre].[All]" allUniqueName="[Plage].[P.U Net En Centre].[All]" dimensionUniqueName="[Plage]" displayFolder="" count="0" memberValueDatatype="5" unbalanced="0"/>
    <cacheHierarchy uniqueName="[Plage].[P.U Net Entreprise]" caption="P.U Net Entreprise" attribute="1" defaultMemberUniqueName="[Plage].[P.U Net Entreprise].[All]" allUniqueName="[Plage].[P.U Net Entreprise].[All]" dimensionUniqueName="[Plage]" displayFolder="" count="0" memberValueDatatype="130" unbalanced="0"/>
    <cacheHierarchy uniqueName="[Plage].[Qté H]" caption="Qté H" attribute="1" defaultMemberUniqueName="[Plage].[Qté H].[All]" allUniqueName="[Plage].[Qté H].[All]" dimensionUniqueName="[Plage]" displayFolder="" count="0" memberValueDatatype="20" unbalanced="0"/>
    <cacheHierarchy uniqueName="[Plage].[Tarifs parcours stagiaire]" caption="Tarifs parcours stagiaire" attribute="1" defaultMemberUniqueName="[Plage].[Tarifs parcours stagiaire].[All]" allUniqueName="[Plage].[Tarifs parcours stagiaire].[All]" dimensionUniqueName="[Plage]" displayFolder="" count="0" memberValueDatatype="130" unbalanced="0"/>
    <cacheHierarchy uniqueName="[Plage].[Tarifs Parcours Groupe]" caption="Tarifs Parcours Groupe" attribute="1" defaultMemberUniqueName="[Plage].[Tarifs Parcours Groupe].[All]" allUniqueName="[Plage].[Tarifs Parcours Groupe].[All]" dimensionUniqueName="[Plage]" displayFolder="" count="0" memberValueDatatype="130" unbalanced="0"/>
    <cacheHierarchy uniqueName="[Plage].[Nombres d'heures prévues en 2018]" caption="Nombres d'heures prévues en 2018" attribute="1" defaultMemberUniqueName="[Plage].[Nombres d'heures prévues en 2018].[All]" allUniqueName="[Plage].[Nombres d'heures prévues en 2018].[All]" dimensionUniqueName="[Plage]" displayFolder="" count="0" memberValueDatatype="20" unbalanced="0"/>
    <cacheHierarchy uniqueName="[Plage].[Nombres d'heures effectuées en 2018]" caption="Nombres d'heures effectuées en 2018" attribute="1" defaultMemberUniqueName="[Plage].[Nombres d'heures effectuées en 2018].[All]" allUniqueName="[Plage].[Nombres d'heures effectuées en 2018].[All]" dimensionUniqueName="[Plage]" displayFolder="" count="0" memberValueDatatype="5" unbalanced="0"/>
    <cacheHierarchy uniqueName="[Measures].[Nombre de Diplôme]" caption="Nombre de Diplôme" measure="1" displayFolder="" measureGroup="Plage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Nom]" caption="Nombre de Nom" measure="1" displayFolder="" measureGroup="Pla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Qté H]" caption="Somme de Qté H" measure="1" displayFolder="" measureGroup="Plage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__XL_Count Plage]" caption="__XL_Count Plage" measure="1" displayFolder="" measureGroup="Pla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 rowHeaderCaption="Actions de formation">
  <location ref="B3:C9" firstHeaderRow="1" firstDataRow="1" firstDataCol="1"/>
  <pivotFields count="2">
    <pivotField axis="axisRow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Total stagiaire/actions" fld="1" subtotal="count" baseField="0" baseItem="0"/>
  </dataFields>
  <formats count="10">
    <format dxfId="9">
      <pivotArea field="0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">
      <pivotArea dataOnly="0" labelOnly="1" outline="0" axis="axisValues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0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 stagiaire/actions"/>
    <pivotHierarchy dragToData="1" caption="Total heures conventionées pat action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[BDD_Suivi Activité_Stagiaires_Industrie_2018-au 12-11-2018-version 0.2.xlsx]Suivis stagiaires 2018!$A$3:$P$43">
        <x15:activeTabTopLevelEntity name="[Plage]"/>
      </x15:pivotTableUISettings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5"/>
  <sheetViews>
    <sheetView tabSelected="1" workbookViewId="0">
      <selection activeCell="B3" sqref="B3:D14"/>
    </sheetView>
  </sheetViews>
  <sheetFormatPr baseColWidth="10" defaultRowHeight="15" x14ac:dyDescent="0.25"/>
  <cols>
    <col min="1" max="1" width="19" style="3" customWidth="1"/>
    <col min="2" max="3" width="36" style="4" customWidth="1"/>
    <col min="4" max="4" width="14.140625" bestFit="1" customWidth="1"/>
    <col min="5" max="5" width="16.85546875" customWidth="1"/>
    <col min="6" max="6" width="4" customWidth="1"/>
    <col min="7" max="7" width="5" customWidth="1"/>
    <col min="8" max="8" width="12.5703125" bestFit="1" customWidth="1"/>
  </cols>
  <sheetData>
    <row r="3" spans="2:4" ht="45" x14ac:dyDescent="0.25">
      <c r="B3" s="1" t="s">
        <v>7</v>
      </c>
      <c r="C3" s="2" t="s">
        <v>8</v>
      </c>
      <c r="D3" s="7" t="s">
        <v>6</v>
      </c>
    </row>
    <row r="4" spans="2:4" x14ac:dyDescent="0.25">
      <c r="B4" s="4" t="s">
        <v>0</v>
      </c>
      <c r="C4" s="5">
        <v>3</v>
      </c>
      <c r="D4" s="6">
        <f>GETPIVOTDATA("[Measures].[Nombre de Nom]",$B$3,"[Plage].[Diplôme]","[Plage].[Diplôme].&amp;[BAC PRO MELEC]")/GETPIVOTDATA("[Measures].[Nombre de Nom]",$B$3)</f>
        <v>7.4999999999999997E-2</v>
      </c>
    </row>
    <row r="5" spans="2:4" x14ac:dyDescent="0.25">
      <c r="B5" s="4" t="s">
        <v>1</v>
      </c>
      <c r="C5" s="5">
        <v>5</v>
      </c>
      <c r="D5" s="6">
        <f>GETPIVOTDATA("[Measures].[Nombre de Nom]",$B$3,"[Plage].[Diplôme]","[Plage].[Diplôme].&amp;[BTS CPRP]")/GETPIVOTDATA("[Measures].[Nombre de Nom]",$B$3)</f>
        <v>0.125</v>
      </c>
    </row>
    <row r="6" spans="2:4" x14ac:dyDescent="0.25">
      <c r="B6" s="4" t="s">
        <v>2</v>
      </c>
      <c r="C6" s="5">
        <v>7</v>
      </c>
      <c r="D6" s="6">
        <f>GETPIVOTDATA("[Measures].[Nombre de Nom]",$B$3,"[Plage].[Diplôme]","[Plage].[Diplôme].&amp;[CMA]")/GETPIVOTDATA("[Measures].[Nombre de Nom]",$B$3)</f>
        <v>0.17499999999999999</v>
      </c>
    </row>
    <row r="7" spans="2:4" x14ac:dyDescent="0.25">
      <c r="B7" s="4" t="s">
        <v>3</v>
      </c>
      <c r="C7" s="5">
        <v>14</v>
      </c>
      <c r="D7" s="6">
        <f>GETPIVOTDATA("[Measures].[Nombre de Nom]",$B$3,"[Plage].[Diplôme]","[Plage].[Diplôme].&amp;[DU CSPA]")/GETPIVOTDATA("[Measures].[Nombre de Nom]",$B$3)</f>
        <v>0.35</v>
      </c>
    </row>
    <row r="8" spans="2:4" x14ac:dyDescent="0.25">
      <c r="B8" s="4" t="s">
        <v>4</v>
      </c>
      <c r="C8" s="5">
        <v>11</v>
      </c>
      <c r="D8" s="6">
        <f>GETPIVOTDATA("[Measures].[Nombre de Nom]",$B$3,"[Plage].[Diplôme]","[Plage].[Diplôme].&amp;[INITIATION AU SOUDAGE]")/GETPIVOTDATA("[Measures].[Nombre de Nom]",$B$3)</f>
        <v>0.27500000000000002</v>
      </c>
    </row>
    <row r="9" spans="2:4" x14ac:dyDescent="0.25">
      <c r="B9" s="4" t="s">
        <v>5</v>
      </c>
      <c r="C9" s="5">
        <v>40</v>
      </c>
      <c r="D9" s="8">
        <f>SUM(D4:D8)</f>
        <v>1</v>
      </c>
    </row>
    <row r="14" spans="2:4" x14ac:dyDescent="0.25">
      <c r="B14" s="9" t="s">
        <v>9</v>
      </c>
      <c r="C14" s="9">
        <f>B15-1</f>
        <v>42</v>
      </c>
    </row>
    <row r="15" spans="2:4" x14ac:dyDescent="0.25">
      <c r="B15" s="10">
        <f>COUNTA('[2]BDD stagiaires 2018'!$A:$A)</f>
        <v>43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"/>
  <sheetViews>
    <sheetView workbookViewId="0">
      <selection activeCell="E9" sqref="E9"/>
    </sheetView>
  </sheetViews>
  <sheetFormatPr baseColWidth="10" defaultRowHeight="15" x14ac:dyDescent="0.25"/>
  <cols>
    <col min="1" max="1" width="19.28515625" style="3" customWidth="1"/>
    <col min="2" max="2" width="4" customWidth="1"/>
    <col min="3" max="3" width="5" customWidth="1"/>
    <col min="4" max="4" width="23.140625" bestFit="1" customWidth="1"/>
  </cols>
  <sheetData>
    <row r="2" spans="4:16" x14ac:dyDescent="0.25">
      <c r="G2" t="s">
        <v>23</v>
      </c>
    </row>
    <row r="4" spans="4:16" ht="18.75" x14ac:dyDescent="0.3">
      <c r="D4" s="12" t="s">
        <v>22</v>
      </c>
      <c r="E4" s="13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3" t="s">
        <v>16</v>
      </c>
      <c r="L4" s="13" t="s">
        <v>17</v>
      </c>
      <c r="M4" s="13" t="s">
        <v>18</v>
      </c>
      <c r="N4" s="13" t="s">
        <v>19</v>
      </c>
      <c r="O4" s="13" t="s">
        <v>20</v>
      </c>
      <c r="P4" s="13" t="s">
        <v>21</v>
      </c>
    </row>
    <row r="5" spans="4:16" x14ac:dyDescent="0.25">
      <c r="D5" s="11" t="str">
        <f>'Actions de formation'!B4</f>
        <v>BAC PRO MELEC</v>
      </c>
      <c r="E5">
        <f>SUM('[2]Suivis stagiaires 2018'!$AG$4:$AG$6+'[2]Suivis stagiaires 2018'!$AL$4:$AL$6)</f>
        <v>59</v>
      </c>
      <c r="F5">
        <f>SUM('[2]Suivis stagiaires 2018'!$AQ$4:$AQ$6+'[2]Suivis stagiaires 2018'!$BA$4:$BA$6+'[2]Suivis stagiaires 2018'!$BF$4:$BF$6)</f>
        <v>70</v>
      </c>
      <c r="G5">
        <f>SUM('[2]Suivis stagiaires 2018'!$BK$4:$BK$6+'[2]Suivis stagiaires 2018'!$BU$4:$BU$6+'[2]Suivis stagiaires 2018'!$BZ$4:$BZ$6)</f>
        <v>81</v>
      </c>
      <c r="H5">
        <f>SUM('[2]Suivis stagiaires 2018'!$CO$4:$CO$6)</f>
        <v>86</v>
      </c>
      <c r="I5">
        <f>SUM('[2]Suivis stagiaires 2018'!$DN$4:$DN$6+'[2]Suivis stagiaires 2018'!$DS$4:$DS$6)</f>
        <v>55</v>
      </c>
      <c r="J5">
        <f>SUM('[2]Suivis stagiaires 2018'!$DX$4:$DX$6+'[2]Suivis stagiaires 2018'!$EC$4:$EC$6+'[2]Suivis stagiaires 2018'!$EH$4:$EH$6)</f>
        <v>65</v>
      </c>
      <c r="M5">
        <f>SUM('[2]Suivis stagiaires 2018'!$GZ$4:$GZ$6)</f>
        <v>64</v>
      </c>
      <c r="N5">
        <f>SUM('[2]Suivis stagiaires 2018'!$HO$4:$HO$6)</f>
        <v>82</v>
      </c>
    </row>
    <row r="6" spans="4:16" x14ac:dyDescent="0.25">
      <c r="D6" s="11" t="str">
        <f>'Actions de formation'!B5</f>
        <v>BTS CPRP</v>
      </c>
      <c r="E6">
        <f>'[2]Suivis stagiaires 2018'!$AG$7+'[2]Suivis stagiaires 2018'!$AG$8+'[2]Suivis stagiaires 2018'!$AG$9+'[2]Suivis stagiaires 2018'!$AG$10+'[2]Suivis stagiaires 2018'!$AG$11+'[2]Suivis stagiaires 2018'!$AL$7+'[2]Suivis stagiaires 2018'!$AL$8+'[2]Suivis stagiaires 2018'!$AL$9+'[2]Suivis stagiaires 2018'!$AL$10+'[2]Suivis stagiaires 2018'!$AL$11</f>
        <v>295</v>
      </c>
      <c r="F6">
        <f>'[2]Suivis stagiaires 2018'!$AQ$7+'[2]Suivis stagiaires 2018'!$AQ$8+'[2]Suivis stagiaires 2018'!$AQ$9+'[2]Suivis stagiaires 2018'!$AQ$10+'[2]Suivis stagiaires 2018'!$AQ$11+'[2]Suivis stagiaires 2018'!$BA$7+'[2]Suivis stagiaires 2018'!$BA$8+'[2]Suivis stagiaires 2018'!$BA$9+'[2]Suivis stagiaires 2018'!$BA$10+'[2]Suivis stagiaires 2018'!$BA$11+'[2]Suivis stagiaires 2018'!$BF$7+'[2]Suivis stagiaires 2018'!$BF$8+'[2]Suivis stagiaires 2018'!$BF$9+'[2]Suivis stagiaires 2018'!$BF$10+'[2]Suivis stagiaires 2018'!$BF$11</f>
        <v>352.5</v>
      </c>
      <c r="G6">
        <f>'[2]Suivis stagiaires 2018'!$BK$7+'[2]Suivis stagiaires 2018'!$BK$8+'[2]Suivis stagiaires 2018'!$BK$9+'[2]Suivis stagiaires 2018'!$BK$10+'[2]Suivis stagiaires 2018'!$BK$11+'[2]Suivis stagiaires 2018'!$BU$7+'[2]Suivis stagiaires 2018'!$BU$8+'[2]Suivis stagiaires 2018'!$BU$9+'[2]Suivis stagiaires 2018'!$BU$10+'[2]Suivis stagiaires 2018'!$BU$11+'[2]Suivis stagiaires 2018'!$BZ$7+'[2]Suivis stagiaires 2018'!$BZ$8+'[2]Suivis stagiaires 2018'!$BZ$9+'[2]Suivis stagiaires 2018'!$BZ$10+'[2]Suivis stagiaires 2018'!$BZ$11</f>
        <v>407.5</v>
      </c>
      <c r="H6">
        <f>'[2]Suivis stagiaires 2018'!$CO$7+'[2]Suivis stagiaires 2018'!$CO$8+'[2]Suivis stagiaires 2018'!$CO$9+'[2]Suivis stagiaires 2018'!$CO$10+'[2]Suivis stagiaires 2018'!$CO$11</f>
        <v>175</v>
      </c>
      <c r="I6">
        <f>'[2]Suivis stagiaires 2018'!$DN$7+'[2]Suivis stagiaires 2018'!$DN$8+'[2]Suivis stagiaires 2018'!$DN$9+'[2]Suivis stagiaires 2018'!$DN$10+'[2]Suivis stagiaires 2018'!$DN$11+'[2]Suivis stagiaires 2018'!$DS$7+'[2]Suivis stagiaires 2018'!$DS$8+'[2]Suivis stagiaires 2018'!$DS$9+'[2]Suivis stagiaires 2018'!$DS$10+'[2]Suivis stagiaires 2018'!$DS$11</f>
        <v>295</v>
      </c>
      <c r="J6">
        <f>'[2]Suivis stagiaires 2018'!$EM$7+'[2]Suivis stagiaires 2018'!$EM$8+'[2]Suivis stagiaires 2018'!$EM$9+'[2]Suivis stagiaires 2018'!$EM$10+'[2]Suivis stagiaires 2018'!$EM$11</f>
        <v>175</v>
      </c>
      <c r="K6">
        <f>SUM('[2]Suivis stagiaires 2018'!$ER$7:$ER$11)</f>
        <v>140</v>
      </c>
      <c r="M6">
        <f>SUM('[2]Suivis stagiaires 2018'!$GZ$7:$GZ$11)</f>
        <v>160</v>
      </c>
    </row>
    <row r="7" spans="4:16" x14ac:dyDescent="0.25">
      <c r="D7" s="11" t="str">
        <f>'Actions de formation'!B6</f>
        <v>CMA</v>
      </c>
      <c r="N7">
        <v>30</v>
      </c>
    </row>
    <row r="8" spans="4:16" x14ac:dyDescent="0.25">
      <c r="D8" s="11" t="str">
        <f>'Actions de formation'!B7</f>
        <v>DU CSPA</v>
      </c>
    </row>
    <row r="9" spans="4:16" x14ac:dyDescent="0.25">
      <c r="D9" s="11" t="str">
        <f>'Actions de formation'!B8</f>
        <v>INITIATION AU SOUDAGE</v>
      </c>
      <c r="E9" s="1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6" sqref="D16"/>
    </sheetView>
  </sheetViews>
  <sheetFormatPr baseColWidth="10" defaultRowHeight="15" x14ac:dyDescent="0.25"/>
  <cols>
    <col min="1" max="1" width="19.28515625" style="3" customWidth="1"/>
    <col min="2" max="2" width="4" customWidth="1"/>
    <col min="3" max="3" width="5" customWidth="1"/>
    <col min="4" max="4" width="12.570312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Actions de formation</vt:lpstr>
      <vt:lpstr>Taux de réalisation</vt:lpstr>
      <vt:lpstr>Taux d'encadrement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2018-11-15T11:01:49Z</dcterms:created>
  <dcterms:modified xsi:type="dcterms:W3CDTF">2018-11-16T15:10:03Z</dcterms:modified>
</cp:coreProperties>
</file>