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75" windowWidth="28035" windowHeight="12030"/>
  </bookViews>
  <sheets>
    <sheet name="Planning Simplifié" sheetId="1" r:id="rId1"/>
    <sheet name="Données" sheetId="3" r:id="rId2"/>
  </sheets>
  <calcPr calcId="145621"/>
</workbook>
</file>

<file path=xl/calcChain.xml><?xml version="1.0" encoding="utf-8"?>
<calcChain xmlns="http://schemas.openxmlformats.org/spreadsheetml/2006/main">
  <c r="A5" i="1" l="1"/>
  <c r="D5" i="1" s="1"/>
  <c r="G5" i="1" s="1"/>
  <c r="J5" i="1" s="1"/>
  <c r="M5" i="1" s="1"/>
  <c r="P5" i="1" s="1"/>
  <c r="S5" i="1" s="1"/>
  <c r="A7" i="1" s="1"/>
  <c r="D7" i="1" s="1"/>
  <c r="G7" i="1" s="1"/>
  <c r="J7" i="1" s="1"/>
  <c r="M7" i="1" s="1"/>
  <c r="P7" i="1" s="1"/>
  <c r="S7" i="1" s="1"/>
  <c r="A9" i="1" s="1"/>
  <c r="D9" i="1" s="1"/>
  <c r="G9" i="1" s="1"/>
  <c r="J9" i="1" s="1"/>
  <c r="M9" i="1" s="1"/>
  <c r="P9" i="1" s="1"/>
  <c r="S9" i="1" s="1"/>
  <c r="A11" i="1" s="1"/>
  <c r="D11" i="1" s="1"/>
  <c r="G11" i="1" s="1"/>
  <c r="J11" i="1" s="1"/>
  <c r="M11" i="1" s="1"/>
  <c r="P11" i="1" s="1"/>
  <c r="S11" i="1" s="1"/>
  <c r="A13" i="1" s="1"/>
  <c r="D13" i="1" s="1"/>
  <c r="G13" i="1" s="1"/>
  <c r="J13" i="1" s="1"/>
  <c r="M13" i="1" s="1"/>
  <c r="P13" i="1" s="1"/>
  <c r="S13" i="1" s="1"/>
  <c r="A15" i="1" s="1"/>
  <c r="D15" i="1" s="1"/>
  <c r="A4" i="1"/>
  <c r="B29" i="3" l="1"/>
  <c r="B28" i="3"/>
  <c r="B27" i="3"/>
  <c r="B24" i="3"/>
  <c r="B34" i="3"/>
  <c r="B33" i="3"/>
  <c r="B32" i="3"/>
  <c r="B31" i="3"/>
  <c r="B30" i="3"/>
  <c r="B26" i="3"/>
  <c r="B25" i="3"/>
  <c r="B23" i="3"/>
  <c r="B22" i="3"/>
</calcChain>
</file>

<file path=xl/sharedStrings.xml><?xml version="1.0" encoding="utf-8"?>
<sst xmlns="http://schemas.openxmlformats.org/spreadsheetml/2006/main" count="25" uniqueCount="25">
  <si>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</si>
  <si>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</si>
  <si>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</si>
  <si>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</si>
  <si>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</si>
  <si>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</si>
  <si>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</si>
  <si>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</si>
  <si>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</si>
  <si>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</si>
  <si>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</si>
  <si>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</si>
  <si>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 de Pâques</t>
  </si>
  <si>
    <t>Pentecôte</t>
  </si>
  <si>
    <t>Année</t>
  </si>
  <si>
    <t>1er Janvier</t>
  </si>
  <si>
    <t>Pâques</t>
  </si>
  <si>
    <t>1er Mai</t>
  </si>
  <si>
    <t>Ascenscion</t>
  </si>
  <si>
    <t>Lundi de la Pentecôte</t>
  </si>
  <si>
    <t>1er Novembre</t>
  </si>
  <si>
    <t>Lever</t>
  </si>
  <si>
    <t>Coucher</t>
  </si>
  <si>
    <t>Courses</t>
  </si>
  <si>
    <t>Ménage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</si>
</sst>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"/>
  </numFmts>
  <fonts count="5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333333"/>
      <name val="Courier New"/>
      <family val="3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6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left"/>
    </xf>
    <xf numFmtId="16" fontId="0" fillId="0" borderId="0" xfId="0" applyNumberFormat="1" applyAlignment="1">
      <alignment horizontal="left"/>
    </xf>
    <xf numFmtId="0" fontId="0" fillId="0" borderId="7" xfId="0" applyFill="1" applyBorder="1"/>
    <xf numFmtId="0" fontId="0" fillId="0" borderId="0" xfId="0" applyFill="1" applyBorder="1"/>
    <xf numFmtId="0" fontId="4" fillId="0" borderId="0" xfId="1"/>
    <xf numFmtId="14" fontId="3" fillId="0" borderId="0" xfId="0" applyNumberFormat="1" applyFont="1" applyBorder="1" applyAlignment="1">
      <alignment horizontal="left" vertical="center" readingOrder="1"/>
    </xf>
    <xf numFmtId="0" fontId="0" fillId="2" borderId="0" xfId="0" applyFill="1"/>
    <xf numFmtId="164" fontId="0" fillId="0" borderId="0" xfId="0" applyNumberFormat="1" applyFill="1" applyBorder="1" applyAlignment="1"/>
    <xf numFmtId="164" fontId="0" fillId="0" borderId="0" xfId="0" applyNumberFormat="1" applyBorder="1" applyAlignment="1"/>
    <xf numFmtId="164" fontId="2" fillId="0" borderId="6" xfId="0" applyNumberFormat="1" applyFon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164" fontId="2" fillId="0" borderId="3" xfId="0" applyNumberFormat="1" applyFont="1" applyFill="1" applyBorder="1" applyAlignment="1">
      <alignment horizontal="center" vertical="center"/>
    </xf>
    <xf numFmtId="164" fontId="0" fillId="0" borderId="2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/>
    <xf numFmtId="0" fontId="1" fillId="0" borderId="1" xfId="0" applyFont="1" applyFill="1" applyBorder="1" applyAlignment="1">
      <alignment horizontal="center"/>
    </xf>
    <xf numFmtId="164" fontId="2" fillId="0" borderId="4" xfId="0" applyNumberFormat="1" applyFont="1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7">
    <dxf>
      <fill>
        <patternFill>
          <bgColor theme="6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ont>
        <color theme="0"/>
      </font>
    </dxf>
    <dxf>
      <border>
        <right style="thin">
          <color auto="1"/>
        </right>
        <vertical/>
        <horizontal/>
      </border>
    </dxf>
    <dxf>
      <border>
        <bottom style="thin">
          <color auto="1"/>
        </bottom>
        <vertical/>
        <horizontal/>
      </border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A1" fmlaRange="Données!$A$1:$A$12" noThreeD="1" sel="12" val="4"/>
</file>

<file path=xl/ctrlProps/ctrlProp2.xml><?xml version="1.0" encoding="utf-8"?>
<formControlPr xmlns="http://schemas.microsoft.com/office/spreadsheetml/2009/9/main" objectType="Drop" dropStyle="combo" dx="16" fmlaLink="A2" fmlaRange="Données!$B$1:$B$4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371475</xdr:colOff>
          <xdr:row>1</xdr:row>
          <xdr:rowOff>9525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</xdr:rowOff>
        </xdr:from>
        <xdr:to>
          <xdr:col>2</xdr:col>
          <xdr:colOff>371475</xdr:colOff>
          <xdr:row>2</xdr:row>
          <xdr:rowOff>19050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16"/>
  <sheetViews>
    <sheetView tabSelected="1" workbookViewId="0">
      <selection activeCell="W9" sqref="W9"/>
    </sheetView>
  </sheetViews>
  <sheetFormatPr baseColWidth="10" defaultRowHeight="15" x14ac:dyDescent="0.25"/>
  <cols>
    <col min="1" max="21" width="5.7109375" customWidth="1"/>
  </cols>
  <sheetData>
    <row r="1" spans="1:28" x14ac:dyDescent="0.25">
      <c r="A1">
        <v>12</v>
      </c>
      <c r="H1" s="3"/>
      <c r="Y1" s="3"/>
    </row>
    <row r="2" spans="1:28" x14ac:dyDescent="0.25">
      <c r="A2">
        <v>1</v>
      </c>
    </row>
    <row r="3" spans="1:28" ht="15.75" thickBot="1" x14ac:dyDescent="0.3"/>
    <row r="4" spans="1:28" ht="30" customHeight="1" thickTop="1" thickBot="1" x14ac:dyDescent="0.55000000000000004">
      <c r="A4" s="18" t="str">
        <f>"Période du "&amp;TEXT(DATE(A2+2017,A1,1),"jj mmmm aaaa")&amp;" au "&amp;TEXT(DATE(A2+2017,A1+1,1)-1,"jj mmmm aaaa")</f>
        <v>Période du 01 décembre 2018 au 31 décembre 2018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</row>
    <row r="5" spans="1:28" ht="30" customHeight="1" thickTop="1" thickBot="1" x14ac:dyDescent="0.3">
      <c r="A5" s="19" t="str">
        <f>IF(WEEKDAY(DATE(A2+2017,A1,1),12)&gt;6,DATE(A2+2017,A1,1),"")</f>
        <v/>
      </c>
      <c r="B5" s="20"/>
      <c r="C5" s="20"/>
      <c r="D5" s="20" t="e">
        <f>IF(WEEKDAY(DATE(A2+2017,A1,1),13)&gt;6,DATE(A2+2017,A1,1),A5+1)</f>
        <v>#VALUE!</v>
      </c>
      <c r="E5" s="20"/>
      <c r="F5" s="20"/>
      <c r="G5" s="20" t="e">
        <f>IF(WEEKDAY(DATE(A2+2017,A1,1),14)&gt;6,DATE(A2+2017,A1,1),D5+1)</f>
        <v>#VALUE!</v>
      </c>
      <c r="H5" s="20"/>
      <c r="I5" s="20"/>
      <c r="J5" s="20" t="e">
        <f>IF(WEEKDAY(DATE(A2+2017,A1,1),15)&gt;6,DATE(A2+2017,A1,1),G5+1)</f>
        <v>#VALUE!</v>
      </c>
      <c r="K5" s="20"/>
      <c r="L5" s="20"/>
      <c r="M5" s="20" t="e">
        <f>IF(WEEKDAY(DATE(A2+2017,A1,1),16)&gt;6,DATE(A2+2017,A1,1),J5+1)</f>
        <v>#VALUE!</v>
      </c>
      <c r="N5" s="20"/>
      <c r="O5" s="20"/>
      <c r="P5" s="20">
        <f>IF(WEEKDAY(DATE(A2+2017,A1,1),17)&gt;6,DATE(A2+2017,A1,1),M5+1)</f>
        <v>43435</v>
      </c>
      <c r="Q5" s="20"/>
      <c r="R5" s="20"/>
      <c r="S5" s="20">
        <f>IF(WEEKDAY(DATE(A2+2017,A1,1),11)&gt;6,DATE(A2+2017,A1,1),P5+1)</f>
        <v>43436</v>
      </c>
      <c r="T5" s="20"/>
      <c r="U5" s="20"/>
      <c r="Y5" s="9"/>
    </row>
    <row r="6" spans="1:28" ht="30" customHeight="1" thickBot="1" x14ac:dyDescent="0.3">
      <c r="A6" s="1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1:28" ht="30" customHeight="1" thickBot="1" x14ac:dyDescent="0.3">
      <c r="A7" s="13">
        <f>S5+1</f>
        <v>43437</v>
      </c>
      <c r="B7" s="15"/>
      <c r="C7" s="15"/>
      <c r="D7" s="15">
        <f>A7+1</f>
        <v>43438</v>
      </c>
      <c r="E7" s="15"/>
      <c r="F7" s="15"/>
      <c r="G7" s="15">
        <f t="shared" ref="G7" si="0">D7+1</f>
        <v>43439</v>
      </c>
      <c r="H7" s="15"/>
      <c r="I7" s="15"/>
      <c r="J7" s="15">
        <f t="shared" ref="J7" si="1">G7+1</f>
        <v>43440</v>
      </c>
      <c r="K7" s="15"/>
      <c r="L7" s="15"/>
      <c r="M7" s="15">
        <f t="shared" ref="M7" si="2">J7+1</f>
        <v>43441</v>
      </c>
      <c r="N7" s="15"/>
      <c r="O7" s="15"/>
      <c r="P7" s="15">
        <f t="shared" ref="P7" si="3">M7+1</f>
        <v>43442</v>
      </c>
      <c r="Q7" s="15"/>
      <c r="R7" s="15"/>
      <c r="S7" s="15">
        <f t="shared" ref="S7" si="4">P7+1</f>
        <v>43443</v>
      </c>
      <c r="T7" s="15"/>
      <c r="U7" s="15"/>
    </row>
    <row r="8" spans="1:28" ht="30" customHeight="1" thickBot="1" x14ac:dyDescent="0.3">
      <c r="A8" s="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AB8" s="8"/>
    </row>
    <row r="9" spans="1:28" ht="30" customHeight="1" thickBot="1" x14ac:dyDescent="0.3">
      <c r="A9" s="13">
        <f>S7+1</f>
        <v>43444</v>
      </c>
      <c r="B9" s="15"/>
      <c r="C9" s="15"/>
      <c r="D9" s="15">
        <f>A9+1</f>
        <v>43445</v>
      </c>
      <c r="E9" s="15"/>
      <c r="F9" s="15"/>
      <c r="G9" s="15">
        <f t="shared" ref="G9" si="5">D9+1</f>
        <v>43446</v>
      </c>
      <c r="H9" s="15"/>
      <c r="I9" s="15"/>
      <c r="J9" s="15">
        <f t="shared" ref="J9" si="6">G9+1</f>
        <v>43447</v>
      </c>
      <c r="K9" s="15"/>
      <c r="L9" s="15"/>
      <c r="M9" s="15">
        <f t="shared" ref="M9" si="7">J9+1</f>
        <v>43448</v>
      </c>
      <c r="N9" s="15"/>
      <c r="O9" s="15"/>
      <c r="P9" s="15">
        <f t="shared" ref="P9" si="8">M9+1</f>
        <v>43449</v>
      </c>
      <c r="Q9" s="15"/>
      <c r="R9" s="15"/>
      <c r="S9" s="15">
        <f t="shared" ref="S9" si="9">P9+1</f>
        <v>43450</v>
      </c>
      <c r="T9" s="15"/>
      <c r="U9" s="15"/>
      <c r="Y9" s="3"/>
    </row>
    <row r="10" spans="1:28" ht="30" customHeight="1" thickBot="1" x14ac:dyDescent="0.3">
      <c r="A10" s="1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</row>
    <row r="11" spans="1:28" ht="30" customHeight="1" thickBot="1" x14ac:dyDescent="0.3">
      <c r="A11" s="13">
        <f>S9+1</f>
        <v>43451</v>
      </c>
      <c r="B11" s="15"/>
      <c r="C11" s="15"/>
      <c r="D11" s="15">
        <f>A11+1</f>
        <v>43452</v>
      </c>
      <c r="E11" s="15"/>
      <c r="F11" s="15"/>
      <c r="G11" s="15">
        <f t="shared" ref="G11" si="10">D11+1</f>
        <v>43453</v>
      </c>
      <c r="H11" s="15"/>
      <c r="I11" s="15"/>
      <c r="J11" s="15">
        <f t="shared" ref="J11" si="11">G11+1</f>
        <v>43454</v>
      </c>
      <c r="K11" s="15"/>
      <c r="L11" s="15"/>
      <c r="M11" s="15">
        <f t="shared" ref="M11" si="12">J11+1</f>
        <v>43455</v>
      </c>
      <c r="N11" s="15"/>
      <c r="O11" s="15"/>
      <c r="P11" s="15">
        <f t="shared" ref="P11" si="13">M11+1</f>
        <v>43456</v>
      </c>
      <c r="Q11" s="15"/>
      <c r="R11" s="15"/>
      <c r="S11" s="15">
        <f t="shared" ref="S11" si="14">P11+1</f>
        <v>43457</v>
      </c>
      <c r="T11" s="15"/>
      <c r="U11" s="15"/>
    </row>
    <row r="12" spans="1:28" ht="30" customHeight="1" thickBot="1" x14ac:dyDescent="0.3">
      <c r="A12" s="1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</row>
    <row r="13" spans="1:28" ht="30" customHeight="1" thickBot="1" x14ac:dyDescent="0.3">
      <c r="A13" s="13">
        <f>S11+1</f>
        <v>43458</v>
      </c>
      <c r="B13" s="15"/>
      <c r="C13" s="15"/>
      <c r="D13" s="15">
        <f>A13+1</f>
        <v>43459</v>
      </c>
      <c r="E13" s="15"/>
      <c r="F13" s="15"/>
      <c r="G13" s="15">
        <f t="shared" ref="G13" si="15">D13+1</f>
        <v>43460</v>
      </c>
      <c r="H13" s="15"/>
      <c r="I13" s="15"/>
      <c r="J13" s="15">
        <f>IF(G13=DATE(A2+2017,A1+1,1)-1,"",G13+1)</f>
        <v>43461</v>
      </c>
      <c r="K13" s="15"/>
      <c r="L13" s="15"/>
      <c r="M13" s="15">
        <f>IF(J13=DATE(A2+2017,A1+1,1)-1,"",J13+1)</f>
        <v>43462</v>
      </c>
      <c r="N13" s="15"/>
      <c r="O13" s="15"/>
      <c r="P13" s="15">
        <f>IF(M13=DATE(A2+2017,A1+1,1)-1,"",M13+1)</f>
        <v>43463</v>
      </c>
      <c r="Q13" s="15"/>
      <c r="R13" s="15"/>
      <c r="S13" s="15">
        <f>IF(P13=DATE(A2+2017,A1+1,1)-1,"",P13+1)</f>
        <v>43464</v>
      </c>
      <c r="T13" s="15"/>
      <c r="U13" s="15"/>
    </row>
    <row r="14" spans="1:28" ht="30" customHeight="1" thickBot="1" x14ac:dyDescent="0.3">
      <c r="A14" s="1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</row>
    <row r="15" spans="1:28" ht="30" customHeight="1" thickBot="1" x14ac:dyDescent="0.3">
      <c r="A15" s="13">
        <f>IF(S13=DATE(A2+2017,A1+1,1)-1,"",S13+1)</f>
        <v>43465</v>
      </c>
      <c r="B15" s="14"/>
      <c r="C15" s="14"/>
      <c r="D15" s="15" t="str">
        <f>IF(A15=DATE(A2+2017,A1+1,1)-1,"",A15+1)</f>
        <v/>
      </c>
      <c r="E15" s="14"/>
      <c r="F15" s="16"/>
      <c r="G15" s="17"/>
      <c r="H15" s="12"/>
      <c r="I15" s="12"/>
      <c r="J15" s="11"/>
      <c r="K15" s="12"/>
      <c r="L15" s="12"/>
      <c r="M15" s="11"/>
      <c r="N15" s="12"/>
      <c r="O15" s="12"/>
      <c r="P15" s="11"/>
      <c r="Q15" s="12"/>
      <c r="R15" s="12"/>
      <c r="S15" s="11"/>
      <c r="T15" s="12"/>
      <c r="U15" s="12"/>
    </row>
    <row r="16" spans="1:28" ht="30" customHeight="1" thickBot="1" x14ac:dyDescent="0.3">
      <c r="A16" s="1"/>
      <c r="B16" s="2"/>
      <c r="C16" s="2"/>
      <c r="D16" s="2"/>
      <c r="E16" s="2"/>
      <c r="F16" s="2"/>
      <c r="G16" s="6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</row>
  </sheetData>
  <mergeCells count="43">
    <mergeCell ref="P7:R7"/>
    <mergeCell ref="S7:U7"/>
    <mergeCell ref="A4:U4"/>
    <mergeCell ref="A5:C5"/>
    <mergeCell ref="D5:F5"/>
    <mergeCell ref="G5:I5"/>
    <mergeCell ref="J5:L5"/>
    <mergeCell ref="M5:O5"/>
    <mergeCell ref="P5:R5"/>
    <mergeCell ref="S5:U5"/>
    <mergeCell ref="A7:C7"/>
    <mergeCell ref="D7:F7"/>
    <mergeCell ref="G7:I7"/>
    <mergeCell ref="J7:L7"/>
    <mergeCell ref="M7:O7"/>
    <mergeCell ref="P11:R11"/>
    <mergeCell ref="S11:U11"/>
    <mergeCell ref="A9:C9"/>
    <mergeCell ref="D9:F9"/>
    <mergeCell ref="G9:I9"/>
    <mergeCell ref="J9:L9"/>
    <mergeCell ref="M9:O9"/>
    <mergeCell ref="P9:R9"/>
    <mergeCell ref="S9:U9"/>
    <mergeCell ref="A11:C11"/>
    <mergeCell ref="D11:F11"/>
    <mergeCell ref="G11:I11"/>
    <mergeCell ref="J11:L11"/>
    <mergeCell ref="M11:O11"/>
    <mergeCell ref="S15:U15"/>
    <mergeCell ref="A15:C15"/>
    <mergeCell ref="A13:C13"/>
    <mergeCell ref="D13:F13"/>
    <mergeCell ref="G13:I13"/>
    <mergeCell ref="J13:L13"/>
    <mergeCell ref="M13:O13"/>
    <mergeCell ref="P13:R13"/>
    <mergeCell ref="S13:U13"/>
    <mergeCell ref="D15:F15"/>
    <mergeCell ref="G15:I15"/>
    <mergeCell ref="J15:L15"/>
    <mergeCell ref="M15:O15"/>
    <mergeCell ref="P15:R15"/>
  </mergeCells>
  <conditionalFormatting sqref="D5:R5">
    <cfRule type="containsErrors" dxfId="6" priority="15">
      <formula>ISERROR(D5)</formula>
    </cfRule>
  </conditionalFormatting>
  <conditionalFormatting sqref="J12:U12 A14:U14">
    <cfRule type="notContainsErrors" dxfId="5" priority="9">
      <formula>NOT(ISERROR(A12))</formula>
    </cfRule>
  </conditionalFormatting>
  <conditionalFormatting sqref="G13:I13 I14">
    <cfRule type="notContainsErrors" dxfId="4" priority="8">
      <formula>NOT(ISERROR(G13))</formula>
    </cfRule>
  </conditionalFormatting>
  <conditionalFormatting sqref="M13:U13 A15:F15">
    <cfRule type="containsErrors" dxfId="3" priority="4">
      <formula>ISERROR(A13)</formula>
    </cfRule>
  </conditionalFormatting>
  <conditionalFormatting sqref="A6:U6 A8:U8 A10:U10 A12:U12 A14:U14 A16:F16">
    <cfRule type="cellIs" dxfId="2" priority="1" operator="equal">
      <formula>"Lever"</formula>
    </cfRule>
    <cfRule type="cellIs" dxfId="1" priority="2" operator="equal">
      <formula>"Coucher"</formula>
    </cfRule>
    <cfRule type="cellIs" dxfId="0" priority="3" operator="equal">
      <formula>"Courses"</formula>
    </cfRule>
  </conditionalFormatting>
  <pageMargins left="0.7" right="0.7" top="0.75" bottom="0.75" header="0.3" footer="0.3"/>
  <pageSetup paperSize="9" orientation="portrait" verticalDpi="0" r:id="rId1"/>
  <ignoredErrors>
    <ignoredError sqref="M13 P13 S13 A15 D15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371475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9525</xdr:rowOff>
                  </from>
                  <to>
                    <xdr:col>2</xdr:col>
                    <xdr:colOff>371475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Données!$C$1:$C$4</xm:f>
          </x14:formula1>
          <xm:sqref>A6:U6 A8:U8 A10:U10 A12:U12 A14:U14 A16:F16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4"/>
  <sheetViews>
    <sheetView workbookViewId="0">
      <selection activeCell="C4" sqref="C4"/>
    </sheetView>
  </sheetViews>
  <sheetFormatPr baseColWidth="10" defaultRowHeight="15" x14ac:dyDescent="0.25"/>
  <cols>
    <col min="1" max="1" width="14.140625" customWidth="1"/>
    <col min="3" max="3" width="13.7109375" customWidth="1"/>
    <col min="5" max="5" width="11.42578125" customWidth="1"/>
  </cols>
  <sheetData>
    <row r="1" spans="1:4" x14ac:dyDescent="0.25">
      <c r="A1" t="s">
        <v>0</v>
      </c>
      <c r="B1">
        <v>2018</v>
      </c>
      <c r="C1" t="s">
        <v>21</v>
      </c>
      <c r="D1" s="10"/>
    </row>
    <row r="2" spans="1:4" x14ac:dyDescent="0.25">
      <c r="A2" t="s">
        <v>1</v>
      </c>
      <c r="B2">
        <v>2019</v>
      </c>
      <c r="C2" t="s">
        <v>22</v>
      </c>
    </row>
    <row r="3" spans="1:4" x14ac:dyDescent="0.25">
      <c r="A3" t="s">
        <v>2</v>
      </c>
      <c r="B3">
        <v>2020</v>
      </c>
      <c r="C3" t="s">
        <v>23</v>
      </c>
    </row>
    <row r="4" spans="1:4" x14ac:dyDescent="0.25">
      <c r="A4" t="s">
        <v>3</v>
      </c>
      <c r="B4">
        <v>2021</v>
      </c>
      <c r="C4" t="s">
        <v>24</v>
      </c>
    </row>
    <row r="5" spans="1:4" x14ac:dyDescent="0.25">
      <c r="A5" t="s">
        <v>4</v>
      </c>
    </row>
    <row r="6" spans="1:4" x14ac:dyDescent="0.25">
      <c r="A6" t="s">
        <v>5</v>
      </c>
    </row>
    <row r="7" spans="1:4" x14ac:dyDescent="0.25">
      <c r="A7" t="s">
        <v>6</v>
      </c>
    </row>
    <row r="8" spans="1:4" x14ac:dyDescent="0.25">
      <c r="A8" t="s">
        <v>7</v>
      </c>
    </row>
    <row r="9" spans="1:4" x14ac:dyDescent="0.25">
      <c r="A9" t="s">
        <v>8</v>
      </c>
    </row>
    <row r="10" spans="1:4" x14ac:dyDescent="0.25">
      <c r="A10" t="s">
        <v>9</v>
      </c>
    </row>
    <row r="11" spans="1:4" x14ac:dyDescent="0.25">
      <c r="A11" t="s">
        <v>10</v>
      </c>
    </row>
    <row r="12" spans="1:4" x14ac:dyDescent="0.25">
      <c r="A12" t="s">
        <v>11</v>
      </c>
    </row>
    <row r="20" spans="1:2" x14ac:dyDescent="0.25">
      <c r="A20" t="s">
        <v>14</v>
      </c>
      <c r="B20">
        <v>2018</v>
      </c>
    </row>
    <row r="22" spans="1:2" x14ac:dyDescent="0.25">
      <c r="A22" s="4" t="s">
        <v>15</v>
      </c>
      <c r="B22" s="3">
        <f>DATE(B20,1,1)</f>
        <v>43101</v>
      </c>
    </row>
    <row r="23" spans="1:2" x14ac:dyDescent="0.25">
      <c r="A23" s="4" t="s">
        <v>16</v>
      </c>
      <c r="B23" s="3">
        <f>ROUND(DATE(B20,4,MOD(234-11*MOD(B20,19),30))/7,)*7-6</f>
        <v>43191</v>
      </c>
    </row>
    <row r="24" spans="1:2" x14ac:dyDescent="0.25">
      <c r="A24" s="4" t="s">
        <v>12</v>
      </c>
      <c r="B24" s="3">
        <f>B23+1</f>
        <v>43192</v>
      </c>
    </row>
    <row r="25" spans="1:2" x14ac:dyDescent="0.25">
      <c r="A25" s="4" t="s">
        <v>17</v>
      </c>
      <c r="B25" s="3">
        <f>DATE(B20,5,1)</f>
        <v>43221</v>
      </c>
    </row>
    <row r="26" spans="1:2" x14ac:dyDescent="0.25">
      <c r="A26" s="5">
        <v>43228</v>
      </c>
      <c r="B26" s="3">
        <f>DATE(B20,5,8)</f>
        <v>43228</v>
      </c>
    </row>
    <row r="27" spans="1:2" x14ac:dyDescent="0.25">
      <c r="A27" s="4" t="s">
        <v>18</v>
      </c>
      <c r="B27" s="3">
        <f>B23+39</f>
        <v>43230</v>
      </c>
    </row>
    <row r="28" spans="1:2" x14ac:dyDescent="0.25">
      <c r="A28" s="4" t="s">
        <v>13</v>
      </c>
      <c r="B28" s="3">
        <f>B23+49</f>
        <v>43240</v>
      </c>
    </row>
    <row r="29" spans="1:2" x14ac:dyDescent="0.25">
      <c r="A29" s="4" t="s">
        <v>19</v>
      </c>
      <c r="B29" s="3">
        <f>B23+50</f>
        <v>43241</v>
      </c>
    </row>
    <row r="30" spans="1:2" x14ac:dyDescent="0.25">
      <c r="A30" s="5">
        <v>43295</v>
      </c>
      <c r="B30" s="3">
        <f>DATE(B20,7,14)</f>
        <v>43295</v>
      </c>
    </row>
    <row r="31" spans="1:2" x14ac:dyDescent="0.25">
      <c r="A31" s="5">
        <v>43327</v>
      </c>
      <c r="B31" s="3">
        <f>DATE(B20,8,15)</f>
        <v>43327</v>
      </c>
    </row>
    <row r="32" spans="1:2" x14ac:dyDescent="0.25">
      <c r="A32" s="4" t="s">
        <v>20</v>
      </c>
      <c r="B32" s="3">
        <f>DATE(B20,11,1)</f>
        <v>43405</v>
      </c>
    </row>
    <row r="33" spans="1:2" x14ac:dyDescent="0.25">
      <c r="A33" s="5">
        <v>43415</v>
      </c>
      <c r="B33" s="3">
        <f>DATE(B20,11,11)</f>
        <v>43415</v>
      </c>
    </row>
    <row r="34" spans="1:2" x14ac:dyDescent="0.25">
      <c r="A34" s="5">
        <v>43459</v>
      </c>
      <c r="B34" s="3">
        <f>DATE(B20,12,25)</f>
        <v>43459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Simplifié</vt:lpstr>
      <vt:lpstr>Données</vt:lpstr>
    </vt:vector>
  </TitlesOfParts>
  <Company>Mairie de Montauban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Conciergerie, Ville</dc:creator>
  <cp:lastModifiedBy>Conciergerie, Ville</cp:lastModifiedBy>
  <dcterms:created xsi:type="dcterms:W3CDTF">2018-10-17T15:04:55Z</dcterms:created>
  <dcterms:modified xsi:type="dcterms:W3CDTF">2018-11-02T05:14:00Z</dcterms:modified>
</cp:coreProperties>
</file>