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200" windowHeight="7125" tabRatio="746" activeTab="1"/>
  </bookViews>
  <sheets>
    <sheet name="DB L1" sheetId="1" r:id="rId1"/>
    <sheet name="Résultat équipe" sheetId="5" r:id="rId2"/>
    <sheet name="mi temps avec le plus de but" sheetId="9" r:id="rId3"/>
    <sheet name="Les 2 equipes marquent" sheetId="10" r:id="rId4"/>
    <sheet name="cleansheet" sheetId="8" r:id="rId5"/>
    <sheet name="stat" sheetId="7" r:id="rId6"/>
  </sheets>
  <definedNames>
    <definedName name="_xlnm._FilterDatabase" localSheetId="0" hidden="1">'DB L1'!$A$1:$AE$86</definedName>
  </definedNames>
  <calcPr calcId="124519" calcMode="manual"/>
</workbook>
</file>

<file path=xl/calcChain.xml><?xml version="1.0" encoding="utf-8"?>
<calcChain xmlns="http://schemas.openxmlformats.org/spreadsheetml/2006/main">
  <c r="F4" i="5"/>
  <c r="J4"/>
  <c r="U4"/>
  <c r="F5"/>
  <c r="J5"/>
  <c r="U5"/>
  <c r="F6"/>
  <c r="J6"/>
  <c r="U6"/>
  <c r="F7"/>
  <c r="J7"/>
  <c r="U7"/>
  <c r="F8"/>
  <c r="J8"/>
  <c r="U8"/>
  <c r="F9"/>
  <c r="J9"/>
  <c r="U9"/>
  <c r="F10"/>
  <c r="J10"/>
  <c r="U10"/>
  <c r="F11"/>
  <c r="J11"/>
  <c r="U11"/>
  <c r="G22" i="1"/>
  <c r="L22"/>
  <c r="M22"/>
  <c r="N22"/>
  <c r="O22"/>
  <c r="N11" i="5" s="1"/>
  <c r="P22" i="1"/>
  <c r="Q22"/>
  <c r="R22"/>
  <c r="S22"/>
  <c r="T22"/>
  <c r="U22"/>
  <c r="V22"/>
  <c r="W22"/>
  <c r="X22"/>
  <c r="Y22"/>
  <c r="Z22"/>
  <c r="AA22"/>
  <c r="AB22"/>
  <c r="AC22"/>
  <c r="AD22"/>
  <c r="AE22"/>
  <c r="G23"/>
  <c r="L23"/>
  <c r="M23"/>
  <c r="N23"/>
  <c r="O23"/>
  <c r="P23"/>
  <c r="Q23"/>
  <c r="S23" s="1"/>
  <c r="R23"/>
  <c r="T23"/>
  <c r="U23"/>
  <c r="V23"/>
  <c r="W23"/>
  <c r="X23"/>
  <c r="Y23"/>
  <c r="Z23"/>
  <c r="AA23"/>
  <c r="AB23"/>
  <c r="AC23"/>
  <c r="AD23"/>
  <c r="AE23"/>
  <c r="G24"/>
  <c r="L24"/>
  <c r="M24"/>
  <c r="N24"/>
  <c r="O24"/>
  <c r="P24"/>
  <c r="Q24"/>
  <c r="S24" s="1"/>
  <c r="R24"/>
  <c r="T24"/>
  <c r="U24"/>
  <c r="V24"/>
  <c r="W24"/>
  <c r="X24"/>
  <c r="Y24"/>
  <c r="Z24"/>
  <c r="AA24"/>
  <c r="AB24"/>
  <c r="AC24"/>
  <c r="AD24"/>
  <c r="AE24"/>
  <c r="G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E2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D2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C2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B2"/>
  <c r="AB3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A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Z2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Y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X2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82"/>
  <c r="X83"/>
  <c r="X84"/>
  <c r="X85"/>
  <c r="X86"/>
  <c r="W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V2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U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T2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R2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Q2"/>
  <c r="Q3"/>
  <c r="S3" s="1"/>
  <c r="Q4"/>
  <c r="S4" s="1"/>
  <c r="Q5"/>
  <c r="S5" s="1"/>
  <c r="Q6"/>
  <c r="Q7"/>
  <c r="S7" s="1"/>
  <c r="Q8"/>
  <c r="S8" s="1"/>
  <c r="Q9"/>
  <c r="S9" s="1"/>
  <c r="Q10"/>
  <c r="Q11"/>
  <c r="S11" s="1"/>
  <c r="Q12"/>
  <c r="S12" s="1"/>
  <c r="Q13"/>
  <c r="S13" s="1"/>
  <c r="Q14"/>
  <c r="Q15"/>
  <c r="S15" s="1"/>
  <c r="Q16"/>
  <c r="S16" s="1"/>
  <c r="Q17"/>
  <c r="S17" s="1"/>
  <c r="Q18"/>
  <c r="Q19"/>
  <c r="S19" s="1"/>
  <c r="Q20"/>
  <c r="S20" s="1"/>
  <c r="Q21"/>
  <c r="S21" s="1"/>
  <c r="Q26"/>
  <c r="Q27"/>
  <c r="S27" s="1"/>
  <c r="Q28"/>
  <c r="S28" s="1"/>
  <c r="Q29"/>
  <c r="Q30"/>
  <c r="Q31"/>
  <c r="S31" s="1"/>
  <c r="Q32"/>
  <c r="S32" s="1"/>
  <c r="Q33"/>
  <c r="Q34"/>
  <c r="Q35"/>
  <c r="S35" s="1"/>
  <c r="Q36"/>
  <c r="Q37"/>
  <c r="S37" s="1"/>
  <c r="Q38"/>
  <c r="Q39"/>
  <c r="S39" s="1"/>
  <c r="Q40"/>
  <c r="Q41"/>
  <c r="S41" s="1"/>
  <c r="Q42"/>
  <c r="Q43"/>
  <c r="S43" s="1"/>
  <c r="Q44"/>
  <c r="Q45"/>
  <c r="S45" s="1"/>
  <c r="Q46"/>
  <c r="Q47"/>
  <c r="S47" s="1"/>
  <c r="Q48"/>
  <c r="Q49"/>
  <c r="S49" s="1"/>
  <c r="Q50"/>
  <c r="Q51"/>
  <c r="S51" s="1"/>
  <c r="Q52"/>
  <c r="Q53"/>
  <c r="S53" s="1"/>
  <c r="Q54"/>
  <c r="Q55"/>
  <c r="S55" s="1"/>
  <c r="Q56"/>
  <c r="Q57"/>
  <c r="S57" s="1"/>
  <c r="Q58"/>
  <c r="Q59"/>
  <c r="S59" s="1"/>
  <c r="Q60"/>
  <c r="Q61"/>
  <c r="S61" s="1"/>
  <c r="Q62"/>
  <c r="Q63"/>
  <c r="S63" s="1"/>
  <c r="Q64"/>
  <c r="Q65"/>
  <c r="S65" s="1"/>
  <c r="Q66"/>
  <c r="Q67"/>
  <c r="S67" s="1"/>
  <c r="Q68"/>
  <c r="Q69"/>
  <c r="S69" s="1"/>
  <c r="Q70"/>
  <c r="Q71"/>
  <c r="S71" s="1"/>
  <c r="Q72"/>
  <c r="Q73"/>
  <c r="S73" s="1"/>
  <c r="Q74"/>
  <c r="Q75"/>
  <c r="S75" s="1"/>
  <c r="Q76"/>
  <c r="Q77"/>
  <c r="S77" s="1"/>
  <c r="Q78"/>
  <c r="Q79"/>
  <c r="S79" s="1"/>
  <c r="Q80"/>
  <c r="Q81"/>
  <c r="S81" s="1"/>
  <c r="Q82"/>
  <c r="Q83"/>
  <c r="S83" s="1"/>
  <c r="Q84"/>
  <c r="Q85"/>
  <c r="S85" s="1"/>
  <c r="Q86"/>
  <c r="P2"/>
  <c r="P3"/>
  <c r="P4"/>
  <c r="P5"/>
  <c r="P6"/>
  <c r="P7"/>
  <c r="P8"/>
  <c r="P9"/>
  <c r="P10"/>
  <c r="P11"/>
  <c r="T4" i="5" s="1"/>
  <c r="P12" i="1"/>
  <c r="P13"/>
  <c r="P14"/>
  <c r="P15"/>
  <c r="P16"/>
  <c r="P17"/>
  <c r="P18"/>
  <c r="P19"/>
  <c r="P20"/>
  <c r="P21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O2"/>
  <c r="B11" i="5" s="1"/>
  <c r="O3" i="1"/>
  <c r="S4" i="5" s="1"/>
  <c r="O4" i="1"/>
  <c r="O5"/>
  <c r="I4" i="5" s="1"/>
  <c r="O6" i="1"/>
  <c r="G4" i="5" s="1"/>
  <c r="O7" i="1"/>
  <c r="H4" i="5" s="1"/>
  <c r="O8" i="1"/>
  <c r="Q4" i="5" s="1"/>
  <c r="O9" i="1"/>
  <c r="D4" i="5" s="1"/>
  <c r="O10" i="1"/>
  <c r="P4" i="5" s="1"/>
  <c r="O11" i="1"/>
  <c r="O4" i="5" s="1"/>
  <c r="O12" i="1"/>
  <c r="O13"/>
  <c r="E4" i="5" s="1"/>
  <c r="O14" i="1"/>
  <c r="C4" i="5" s="1"/>
  <c r="O15" i="1"/>
  <c r="L4" i="5" s="1"/>
  <c r="O16" i="1"/>
  <c r="M4" i="5" s="1"/>
  <c r="O17" i="1"/>
  <c r="O18"/>
  <c r="O19"/>
  <c r="K4" i="5" s="1"/>
  <c r="O20" i="1"/>
  <c r="R4" i="5" s="1"/>
  <c r="O21" i="1"/>
  <c r="N10" i="5" s="1"/>
  <c r="O26" i="1"/>
  <c r="O27"/>
  <c r="O28"/>
  <c r="O29"/>
  <c r="O30"/>
  <c r="O31"/>
  <c r="O32"/>
  <c r="O33"/>
  <c r="O34"/>
  <c r="O35"/>
  <c r="R11" i="5" s="1"/>
  <c r="O36" i="1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N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M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L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G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R10" i="5" l="1"/>
  <c r="B10"/>
  <c r="R9"/>
  <c r="N9"/>
  <c r="B9"/>
  <c r="R8"/>
  <c r="N8"/>
  <c r="B8"/>
  <c r="R7"/>
  <c r="N7"/>
  <c r="B7"/>
  <c r="R6"/>
  <c r="N6"/>
  <c r="B6"/>
  <c r="R5"/>
  <c r="N5"/>
  <c r="B5"/>
  <c r="N4"/>
  <c r="B4"/>
  <c r="S86" i="1"/>
  <c r="S82"/>
  <c r="S78"/>
  <c r="S74"/>
  <c r="S70"/>
  <c r="S66"/>
  <c r="S62"/>
  <c r="S58"/>
  <c r="S54"/>
  <c r="S50"/>
  <c r="S46"/>
  <c r="S42"/>
  <c r="S38"/>
  <c r="S11" i="5"/>
  <c r="O11"/>
  <c r="K11"/>
  <c r="G11"/>
  <c r="C11"/>
  <c r="S10"/>
  <c r="O10"/>
  <c r="K10"/>
  <c r="G10"/>
  <c r="C10"/>
  <c r="S9"/>
  <c r="O9"/>
  <c r="K9"/>
  <c r="G9"/>
  <c r="C9"/>
  <c r="S8"/>
  <c r="O8"/>
  <c r="K8"/>
  <c r="G8"/>
  <c r="C8"/>
  <c r="S7"/>
  <c r="O7"/>
  <c r="K7"/>
  <c r="G7"/>
  <c r="C7"/>
  <c r="S6"/>
  <c r="O6"/>
  <c r="K6"/>
  <c r="G6"/>
  <c r="C6"/>
  <c r="S5"/>
  <c r="O5"/>
  <c r="K5"/>
  <c r="G5"/>
  <c r="C5"/>
  <c r="T11"/>
  <c r="P11"/>
  <c r="L11"/>
  <c r="H11"/>
  <c r="D11"/>
  <c r="T10"/>
  <c r="P10"/>
  <c r="L10"/>
  <c r="H10"/>
  <c r="D10"/>
  <c r="T9"/>
  <c r="P9"/>
  <c r="L9"/>
  <c r="H9"/>
  <c r="D9"/>
  <c r="T8"/>
  <c r="P8"/>
  <c r="L8"/>
  <c r="H8"/>
  <c r="D8"/>
  <c r="T7"/>
  <c r="P7"/>
  <c r="L7"/>
  <c r="H7"/>
  <c r="D7"/>
  <c r="T6"/>
  <c r="P6"/>
  <c r="L6"/>
  <c r="H6"/>
  <c r="D6"/>
  <c r="T5"/>
  <c r="P5"/>
  <c r="L5"/>
  <c r="H5"/>
  <c r="D5"/>
  <c r="Q11"/>
  <c r="M11"/>
  <c r="I11"/>
  <c r="E11"/>
  <c r="Q10"/>
  <c r="M10"/>
  <c r="I10"/>
  <c r="E10"/>
  <c r="Q9"/>
  <c r="M9"/>
  <c r="I9"/>
  <c r="E9"/>
  <c r="Q8"/>
  <c r="M8"/>
  <c r="I8"/>
  <c r="E8"/>
  <c r="Q7"/>
  <c r="M7"/>
  <c r="I7"/>
  <c r="E7"/>
  <c r="Q6"/>
  <c r="M6"/>
  <c r="I6"/>
  <c r="E6"/>
  <c r="Q5"/>
  <c r="M5"/>
  <c r="I5"/>
  <c r="E5"/>
  <c r="S84" i="1"/>
  <c r="S80"/>
  <c r="S76"/>
  <c r="S72"/>
  <c r="S68"/>
  <c r="S64"/>
  <c r="S60"/>
  <c r="S56"/>
  <c r="S52"/>
  <c r="S48"/>
  <c r="S44"/>
  <c r="S40"/>
  <c r="S36"/>
  <c r="S33"/>
  <c r="S29"/>
  <c r="S34"/>
  <c r="S30"/>
  <c r="S26"/>
  <c r="S18"/>
  <c r="S14"/>
  <c r="S10"/>
  <c r="S6"/>
  <c r="S2"/>
  <c r="Q2" i="5"/>
  <c r="U2"/>
  <c r="S2"/>
  <c r="K3"/>
  <c r="AG4" s="1"/>
  <c r="M3"/>
  <c r="R2"/>
  <c r="B2"/>
  <c r="J2"/>
  <c r="L2"/>
  <c r="D2"/>
  <c r="O2"/>
  <c r="M2"/>
  <c r="K2"/>
  <c r="I2"/>
  <c r="G2"/>
  <c r="E2"/>
  <c r="C2"/>
  <c r="U3"/>
  <c r="S3"/>
  <c r="AO4" s="1"/>
  <c r="Q3"/>
  <c r="AM4" s="1"/>
  <c r="O3"/>
  <c r="I3"/>
  <c r="G3"/>
  <c r="E3"/>
  <c r="AA4" s="1"/>
  <c r="C3"/>
  <c r="T2"/>
  <c r="P2"/>
  <c r="N2"/>
  <c r="H2"/>
  <c r="F2"/>
  <c r="B3"/>
  <c r="T3"/>
  <c r="R3"/>
  <c r="AN4" s="1"/>
  <c r="P3"/>
  <c r="AL4" s="1"/>
  <c r="N3"/>
  <c r="L3"/>
  <c r="AH4" s="1"/>
  <c r="J3"/>
  <c r="H3"/>
  <c r="F3"/>
  <c r="D3"/>
  <c r="Z4" s="1"/>
  <c r="U39" i="10"/>
  <c r="T39"/>
  <c r="S39"/>
  <c r="R39"/>
  <c r="Q39"/>
  <c r="P39"/>
  <c r="O39"/>
  <c r="N39"/>
  <c r="M39"/>
  <c r="L39"/>
  <c r="K39"/>
  <c r="J39"/>
  <c r="I39"/>
  <c r="H39"/>
  <c r="G39"/>
  <c r="F39"/>
  <c r="E39"/>
  <c r="D39"/>
  <c r="C39"/>
  <c r="B39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C38"/>
  <c r="B38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B30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D11" i="9"/>
  <c r="M11"/>
  <c r="E11"/>
  <c r="I11"/>
  <c r="N10"/>
  <c r="G10"/>
  <c r="K10"/>
  <c r="K9"/>
  <c r="G9"/>
  <c r="O9"/>
  <c r="H9"/>
  <c r="T8"/>
  <c r="L8"/>
  <c r="D8"/>
  <c r="P8"/>
  <c r="F7"/>
  <c r="U7"/>
  <c r="R7"/>
  <c r="I7"/>
  <c r="R6"/>
  <c r="F6"/>
  <c r="O6"/>
  <c r="J6"/>
  <c r="O5"/>
  <c r="H5"/>
  <c r="S5"/>
  <c r="D5"/>
  <c r="K5"/>
  <c r="T4"/>
  <c r="P4"/>
  <c r="AL4" s="1"/>
  <c r="BH4" s="1"/>
  <c r="E4"/>
  <c r="L4"/>
  <c r="Q4"/>
  <c r="H4"/>
  <c r="I3"/>
  <c r="M3"/>
  <c r="E3"/>
  <c r="U2"/>
  <c r="AQ2" s="1"/>
  <c r="M2"/>
  <c r="AI2" s="1"/>
  <c r="H2"/>
  <c r="AD2" s="1"/>
  <c r="I2"/>
  <c r="AE2" s="1"/>
  <c r="T2"/>
  <c r="AP2" s="1"/>
  <c r="BL2" s="1"/>
  <c r="P2"/>
  <c r="AL2" s="1"/>
  <c r="BH2" s="1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U38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C11"/>
  <c r="F11"/>
  <c r="AB11" s="1"/>
  <c r="AX11" s="1"/>
  <c r="G11"/>
  <c r="H11"/>
  <c r="J11"/>
  <c r="K11"/>
  <c r="L11"/>
  <c r="N11"/>
  <c r="O11"/>
  <c r="P11"/>
  <c r="Q11"/>
  <c r="R11"/>
  <c r="S11"/>
  <c r="T11"/>
  <c r="U11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C10"/>
  <c r="D10"/>
  <c r="E10"/>
  <c r="F10"/>
  <c r="H10"/>
  <c r="I10"/>
  <c r="J10"/>
  <c r="L10"/>
  <c r="M10"/>
  <c r="O10"/>
  <c r="P10"/>
  <c r="Q10"/>
  <c r="R10"/>
  <c r="S10"/>
  <c r="T10"/>
  <c r="U10"/>
  <c r="C9"/>
  <c r="D9"/>
  <c r="E9"/>
  <c r="F9"/>
  <c r="I9"/>
  <c r="J9"/>
  <c r="L9"/>
  <c r="M9"/>
  <c r="N9"/>
  <c r="P9"/>
  <c r="Q9"/>
  <c r="R9"/>
  <c r="S9"/>
  <c r="T9"/>
  <c r="U9"/>
  <c r="AQ9" s="1"/>
  <c r="BM9" s="1"/>
  <c r="C8"/>
  <c r="E8"/>
  <c r="F8"/>
  <c r="G8"/>
  <c r="H8"/>
  <c r="I8"/>
  <c r="J8"/>
  <c r="K8"/>
  <c r="M8"/>
  <c r="N8"/>
  <c r="O8"/>
  <c r="Q8"/>
  <c r="R8"/>
  <c r="S8"/>
  <c r="U8"/>
  <c r="AQ8" s="1"/>
  <c r="BM8" s="1"/>
  <c r="C7"/>
  <c r="D7"/>
  <c r="Z7" s="1"/>
  <c r="AV7" s="1"/>
  <c r="E7"/>
  <c r="G7"/>
  <c r="H7"/>
  <c r="J7"/>
  <c r="K7"/>
  <c r="L7"/>
  <c r="M7"/>
  <c r="N7"/>
  <c r="O7"/>
  <c r="P7"/>
  <c r="Q7"/>
  <c r="S7"/>
  <c r="T7"/>
  <c r="C6"/>
  <c r="D6"/>
  <c r="Z6" s="1"/>
  <c r="AV6" s="1"/>
  <c r="E6"/>
  <c r="G6"/>
  <c r="H6"/>
  <c r="I6"/>
  <c r="K6"/>
  <c r="L6"/>
  <c r="AH6" s="1"/>
  <c r="M6"/>
  <c r="N6"/>
  <c r="P6"/>
  <c r="Q6"/>
  <c r="S6"/>
  <c r="T6"/>
  <c r="U6"/>
  <c r="AQ6" s="1"/>
  <c r="BM6" s="1"/>
  <c r="C5"/>
  <c r="E5"/>
  <c r="F5"/>
  <c r="G5"/>
  <c r="I5"/>
  <c r="J5"/>
  <c r="L5"/>
  <c r="AH5" s="1"/>
  <c r="BD5" s="1"/>
  <c r="M5"/>
  <c r="N5"/>
  <c r="P5"/>
  <c r="Q5"/>
  <c r="R5"/>
  <c r="T5"/>
  <c r="U5"/>
  <c r="C4"/>
  <c r="D4"/>
  <c r="F4"/>
  <c r="G4"/>
  <c r="I4"/>
  <c r="J4"/>
  <c r="K4"/>
  <c r="M4"/>
  <c r="N4"/>
  <c r="O4"/>
  <c r="R4"/>
  <c r="S4"/>
  <c r="U4"/>
  <c r="AQ4" s="1"/>
  <c r="BM4" s="1"/>
  <c r="C3"/>
  <c r="D3"/>
  <c r="F3"/>
  <c r="G3"/>
  <c r="H3"/>
  <c r="J3"/>
  <c r="AF3" s="1"/>
  <c r="BB3" s="1"/>
  <c r="K3"/>
  <c r="L3"/>
  <c r="N3"/>
  <c r="O3"/>
  <c r="P3"/>
  <c r="AL3" s="1"/>
  <c r="BH3" s="1"/>
  <c r="Q3"/>
  <c r="R3"/>
  <c r="AN3" s="1"/>
  <c r="BJ3" s="1"/>
  <c r="S3"/>
  <c r="AO3" s="1"/>
  <c r="BK3" s="1"/>
  <c r="T3"/>
  <c r="AP3" s="1"/>
  <c r="U3"/>
  <c r="B12"/>
  <c r="B11"/>
  <c r="B10"/>
  <c r="B9"/>
  <c r="B8"/>
  <c r="B7"/>
  <c r="B6"/>
  <c r="B5"/>
  <c r="B4"/>
  <c r="B3"/>
  <c r="C2"/>
  <c r="Y2" s="1"/>
  <c r="D2"/>
  <c r="Z2" s="1"/>
  <c r="AV2" s="1"/>
  <c r="E2"/>
  <c r="AA2" s="1"/>
  <c r="AW2" s="1"/>
  <c r="F2"/>
  <c r="AB2" s="1"/>
  <c r="G2"/>
  <c r="AC2" s="1"/>
  <c r="J2"/>
  <c r="AF2" s="1"/>
  <c r="BB2" s="1"/>
  <c r="K2"/>
  <c r="AG2" s="1"/>
  <c r="L2"/>
  <c r="AH2" s="1"/>
  <c r="BD2" s="1"/>
  <c r="N2"/>
  <c r="AJ2" s="1"/>
  <c r="O2"/>
  <c r="AK2" s="1"/>
  <c r="BG2" s="1"/>
  <c r="Q2"/>
  <c r="AM2" s="1"/>
  <c r="R2"/>
  <c r="AN2" s="1"/>
  <c r="BJ2" s="1"/>
  <c r="S2"/>
  <c r="AO2" s="1"/>
  <c r="BK2" s="1"/>
  <c r="B2"/>
  <c r="X2" s="1"/>
  <c r="C39" i="8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D2"/>
  <c r="Z2" s="1"/>
  <c r="T2"/>
  <c r="D2" i="10"/>
  <c r="Z2" s="1"/>
  <c r="AV2" s="1"/>
  <c r="I2" i="8"/>
  <c r="AE2" s="1"/>
  <c r="B2"/>
  <c r="X2" s="1"/>
  <c r="B2" i="10"/>
  <c r="X2" s="1"/>
  <c r="C2" i="8"/>
  <c r="O2"/>
  <c r="C2" i="10"/>
  <c r="H2" i="8"/>
  <c r="R2"/>
  <c r="AN2" s="1"/>
  <c r="H2" i="10"/>
  <c r="AD2" s="1"/>
  <c r="AZ2" s="1"/>
  <c r="L2" i="8"/>
  <c r="AH2" s="1"/>
  <c r="F2"/>
  <c r="AB2" s="1"/>
  <c r="L2" i="10"/>
  <c r="AH2" s="1"/>
  <c r="N2" i="8"/>
  <c r="AJ2" s="1"/>
  <c r="Q2"/>
  <c r="N2" i="10"/>
  <c r="AJ2" s="1"/>
  <c r="S2" i="8"/>
  <c r="G2"/>
  <c r="G2" i="10"/>
  <c r="M2" i="8"/>
  <c r="AI2" s="1"/>
  <c r="K2"/>
  <c r="K2" i="10"/>
  <c r="J2" i="8"/>
  <c r="AF2" s="1"/>
  <c r="U2"/>
  <c r="AQ2" s="1"/>
  <c r="J2" i="10"/>
  <c r="AF2" s="1"/>
  <c r="O3" i="8"/>
  <c r="J3"/>
  <c r="AF3" s="1"/>
  <c r="O3" i="10"/>
  <c r="U3" i="8"/>
  <c r="AQ3" s="1"/>
  <c r="D3"/>
  <c r="Z3" s="1"/>
  <c r="U3" i="10"/>
  <c r="T3" i="8"/>
  <c r="AP3" s="1"/>
  <c r="S3"/>
  <c r="S3" i="10"/>
  <c r="B3" i="8"/>
  <c r="X3" s="1"/>
  <c r="L3"/>
  <c r="L3" i="10"/>
  <c r="E3" i="8"/>
  <c r="AA3" s="1"/>
  <c r="N3"/>
  <c r="AJ3" s="1"/>
  <c r="N3" i="10"/>
  <c r="F3" i="8"/>
  <c r="M3"/>
  <c r="F3" i="10"/>
  <c r="K3" i="8"/>
  <c r="H3"/>
  <c r="K3" i="10"/>
  <c r="R3" i="8"/>
  <c r="C3"/>
  <c r="Y3" s="1"/>
  <c r="C3" i="10"/>
  <c r="G3" i="8"/>
  <c r="AC3" s="1"/>
  <c r="P3"/>
  <c r="G3" i="10"/>
  <c r="Q3" i="8"/>
  <c r="I3"/>
  <c r="AE3" s="1"/>
  <c r="I3" i="10"/>
  <c r="J4" i="8"/>
  <c r="AF4" s="1"/>
  <c r="R4"/>
  <c r="J4" i="10"/>
  <c r="D4" i="8"/>
  <c r="K4"/>
  <c r="D4" i="10"/>
  <c r="H4" i="8"/>
  <c r="G4"/>
  <c r="H4" i="10"/>
  <c r="B4" i="8"/>
  <c r="X4" s="1"/>
  <c r="Q4"/>
  <c r="B4" i="10"/>
  <c r="L4" i="8"/>
  <c r="S4"/>
  <c r="L4" i="10"/>
  <c r="M4" i="8"/>
  <c r="E4"/>
  <c r="AA4" s="1"/>
  <c r="E4" i="10"/>
  <c r="N4" i="8"/>
  <c r="AJ4" s="1"/>
  <c r="F4"/>
  <c r="F4" i="10"/>
  <c r="U4" i="8"/>
  <c r="O4"/>
  <c r="U4" i="10"/>
  <c r="P4" i="8"/>
  <c r="C4"/>
  <c r="Y4" s="1"/>
  <c r="P4" i="10"/>
  <c r="I4" i="8"/>
  <c r="T4"/>
  <c r="AP4" s="1"/>
  <c r="I4" i="10"/>
  <c r="K5" i="8"/>
  <c r="AG5" s="1"/>
  <c r="J5"/>
  <c r="AF5" s="1"/>
  <c r="K5" i="10"/>
  <c r="R5" i="8"/>
  <c r="D5"/>
  <c r="Z5" s="1"/>
  <c r="D5" i="10"/>
  <c r="S5" i="8"/>
  <c r="B5"/>
  <c r="B5" i="10"/>
  <c r="C5" i="8"/>
  <c r="H5"/>
  <c r="AD5" s="1"/>
  <c r="H5" i="10"/>
  <c r="F5" i="8"/>
  <c r="AB5" s="1"/>
  <c r="E5"/>
  <c r="E5" i="10"/>
  <c r="G5" i="8"/>
  <c r="U5"/>
  <c r="U5" i="10"/>
  <c r="Q5" i="8"/>
  <c r="L5"/>
  <c r="Q5" i="10"/>
  <c r="T5" i="8"/>
  <c r="M5"/>
  <c r="AI5" s="1"/>
  <c r="M5" i="10"/>
  <c r="O5" i="8"/>
  <c r="AK5" s="1"/>
  <c r="P5"/>
  <c r="P5" i="10"/>
  <c r="I5" i="8"/>
  <c r="AE5" s="1"/>
  <c r="N5"/>
  <c r="I5" i="10"/>
  <c r="J6" i="8"/>
  <c r="G6"/>
  <c r="G6" i="10"/>
  <c r="D6" i="8"/>
  <c r="Z6" s="1"/>
  <c r="O6"/>
  <c r="AK6" s="1"/>
  <c r="D6" i="10"/>
  <c r="M6" i="8"/>
  <c r="Q6"/>
  <c r="M6" i="10"/>
  <c r="B6" i="8"/>
  <c r="H6"/>
  <c r="H6" i="10"/>
  <c r="F6" i="8"/>
  <c r="AB6" s="1"/>
  <c r="C6"/>
  <c r="Y6" s="1"/>
  <c r="C6" i="10"/>
  <c r="L6" i="8"/>
  <c r="AH6" s="1"/>
  <c r="T6"/>
  <c r="L6" i="10"/>
  <c r="U6" i="8"/>
  <c r="K6"/>
  <c r="AG6" s="1"/>
  <c r="K6" i="10"/>
  <c r="E6" i="8"/>
  <c r="AA6" s="1"/>
  <c r="I6"/>
  <c r="AE6" s="1"/>
  <c r="E6" i="10"/>
  <c r="P6" i="8"/>
  <c r="S6"/>
  <c r="AO6" s="1"/>
  <c r="P6" i="10"/>
  <c r="N6" i="8"/>
  <c r="R6"/>
  <c r="N6" i="10"/>
  <c r="I7" i="8"/>
  <c r="AE7" s="1"/>
  <c r="J7"/>
  <c r="AF7" s="1"/>
  <c r="J7" i="10"/>
  <c r="G7" i="8"/>
  <c r="D7"/>
  <c r="Z7" s="1"/>
  <c r="G7" i="10"/>
  <c r="R7" i="8"/>
  <c r="AN7" s="1"/>
  <c r="P7"/>
  <c r="R7" i="10"/>
  <c r="C7" i="8"/>
  <c r="U7"/>
  <c r="C7" i="10"/>
  <c r="L7" i="8"/>
  <c r="N7"/>
  <c r="N7" i="10"/>
  <c r="Q7" i="8"/>
  <c r="F7"/>
  <c r="F7" i="10"/>
  <c r="S7" i="8"/>
  <c r="AO7" s="1"/>
  <c r="E7"/>
  <c r="AA7" s="1"/>
  <c r="S7" i="10"/>
  <c r="T7" i="8"/>
  <c r="B7"/>
  <c r="T7" i="10"/>
  <c r="H7" i="8"/>
  <c r="M7"/>
  <c r="M7" i="10"/>
  <c r="K7" i="8"/>
  <c r="AG7" s="1"/>
  <c r="O7"/>
  <c r="K7" i="10"/>
  <c r="P8" i="8"/>
  <c r="AL8" s="1"/>
  <c r="Q8"/>
  <c r="AM8" s="1"/>
  <c r="Q8" i="10"/>
  <c r="B8" i="8"/>
  <c r="R8"/>
  <c r="AN8" s="1"/>
  <c r="R8" i="10"/>
  <c r="D8" i="8"/>
  <c r="H8"/>
  <c r="AD8" s="1"/>
  <c r="D8" i="10"/>
  <c r="E8" i="8"/>
  <c r="AA8" s="1"/>
  <c r="L8"/>
  <c r="E8" i="10"/>
  <c r="F8" i="8"/>
  <c r="AB8" s="1"/>
  <c r="I8"/>
  <c r="F8" i="10"/>
  <c r="J8" i="8"/>
  <c r="AF8" s="1"/>
  <c r="T8"/>
  <c r="J8" i="10"/>
  <c r="O8" i="8"/>
  <c r="G8"/>
  <c r="G8" i="10"/>
  <c r="U8" i="8"/>
  <c r="S8"/>
  <c r="AO8" s="1"/>
  <c r="U8" i="10"/>
  <c r="K8" i="8"/>
  <c r="AG8" s="1"/>
  <c r="C8"/>
  <c r="C8" i="10"/>
  <c r="M8" i="8"/>
  <c r="AI8" s="1"/>
  <c r="N8"/>
  <c r="N8" i="10"/>
  <c r="H9" i="8"/>
  <c r="J9"/>
  <c r="AF9" s="1"/>
  <c r="H9" i="10"/>
  <c r="J9"/>
  <c r="L9" i="8"/>
  <c r="O9"/>
  <c r="L9" i="10"/>
  <c r="O9"/>
  <c r="R9" i="8"/>
  <c r="U9"/>
  <c r="R9" i="10"/>
  <c r="U9"/>
  <c r="C9" i="8"/>
  <c r="G9"/>
  <c r="C9" i="10"/>
  <c r="G9"/>
  <c r="E9" i="8"/>
  <c r="B9"/>
  <c r="X9" s="1"/>
  <c r="E9" i="10"/>
  <c r="B9"/>
  <c r="I9" i="8"/>
  <c r="AE9" s="1"/>
  <c r="M9"/>
  <c r="AI9" s="1"/>
  <c r="I9" i="10"/>
  <c r="M9"/>
  <c r="Q9" i="8"/>
  <c r="D9"/>
  <c r="Q9" i="10"/>
  <c r="D9"/>
  <c r="T9" i="8"/>
  <c r="F9"/>
  <c r="AB9" s="1"/>
  <c r="T9" i="10"/>
  <c r="F9"/>
  <c r="N9" i="8"/>
  <c r="P9"/>
  <c r="N9" i="10"/>
  <c r="P9"/>
  <c r="S9" i="8"/>
  <c r="K9"/>
  <c r="AG9" s="1"/>
  <c r="S9" i="10"/>
  <c r="K9"/>
  <c r="P10" i="8"/>
  <c r="I10"/>
  <c r="P10" i="10"/>
  <c r="J10" i="8"/>
  <c r="E10"/>
  <c r="AA10" s="1"/>
  <c r="J10" i="10"/>
  <c r="K10" i="8"/>
  <c r="AG10" s="1"/>
  <c r="R10"/>
  <c r="K10" i="10"/>
  <c r="D10" i="8"/>
  <c r="M10"/>
  <c r="D10" i="10"/>
  <c r="B10" i="8"/>
  <c r="F10"/>
  <c r="AB10" s="1"/>
  <c r="F10" i="10"/>
  <c r="C10" i="8"/>
  <c r="T10"/>
  <c r="AP10" s="1"/>
  <c r="T10" i="10"/>
  <c r="G10" i="8"/>
  <c r="AC10" s="1"/>
  <c r="L10"/>
  <c r="AH10" s="1"/>
  <c r="L10" i="10"/>
  <c r="O10" i="8"/>
  <c r="AK10" s="1"/>
  <c r="Q10"/>
  <c r="O10" i="10"/>
  <c r="H10" i="8"/>
  <c r="AD10" s="1"/>
  <c r="S10"/>
  <c r="H10" i="10"/>
  <c r="U10" i="8"/>
  <c r="AQ10" s="1"/>
  <c r="N10"/>
  <c r="N10" i="10"/>
  <c r="I11"/>
  <c r="O11"/>
  <c r="P11" i="8"/>
  <c r="B11" i="10"/>
  <c r="E11"/>
  <c r="G11"/>
  <c r="Q11"/>
  <c r="C11"/>
  <c r="F11"/>
  <c r="H11" i="8"/>
  <c r="AD11" s="1"/>
  <c r="AZ11" s="1"/>
  <c r="T11"/>
  <c r="AP11" s="1"/>
  <c r="BL11" s="1"/>
  <c r="K11" i="10"/>
  <c r="M11"/>
  <c r="U11"/>
  <c r="L11" i="8"/>
  <c r="D11"/>
  <c r="S11" i="10"/>
  <c r="R11"/>
  <c r="N11"/>
  <c r="J11"/>
  <c r="P2"/>
  <c r="AL2" s="1"/>
  <c r="BH2" s="1"/>
  <c r="E2" i="8"/>
  <c r="AA2" s="1"/>
  <c r="P2"/>
  <c r="BH4" i="5" l="1"/>
  <c r="AL5"/>
  <c r="AJ4"/>
  <c r="BD4"/>
  <c r="AH5"/>
  <c r="BK4"/>
  <c r="AO5"/>
  <c r="AC4"/>
  <c r="AV4"/>
  <c r="Z5"/>
  <c r="AW4"/>
  <c r="AA5"/>
  <c r="BI4"/>
  <c r="AM5"/>
  <c r="BC4"/>
  <c r="AG5"/>
  <c r="BJ4"/>
  <c r="AN5"/>
  <c r="Y4"/>
  <c r="AK7" i="8"/>
  <c r="AP5"/>
  <c r="AC4"/>
  <c r="Z4"/>
  <c r="AP6"/>
  <c r="AM5"/>
  <c r="AH3"/>
  <c r="AE10"/>
  <c r="AC5"/>
  <c r="AC6" s="1"/>
  <c r="AC7" s="1"/>
  <c r="AP7"/>
  <c r="AP8" s="1"/>
  <c r="AN9"/>
  <c r="AI10"/>
  <c r="AN10"/>
  <c r="AJ3" i="9"/>
  <c r="BF3" s="1"/>
  <c r="AF4"/>
  <c r="BB4" s="1"/>
  <c r="AQ10"/>
  <c r="BM10" s="1"/>
  <c r="AA3"/>
  <c r="X3"/>
  <c r="AT3" s="1"/>
  <c r="AK3"/>
  <c r="BG3" s="1"/>
  <c r="Z3"/>
  <c r="AV3" s="1"/>
  <c r="AH3"/>
  <c r="BD3" s="1"/>
  <c r="AD6" i="8"/>
  <c r="AD7" s="1"/>
  <c r="AI3"/>
  <c r="AI4" s="1"/>
  <c r="BE4" s="1"/>
  <c r="AJ3" i="10"/>
  <c r="BF3" s="1"/>
  <c r="AP9" i="8"/>
  <c r="Y5"/>
  <c r="AU5" s="1"/>
  <c r="AC11" i="9"/>
  <c r="AY11" s="1"/>
  <c r="AH7" i="8"/>
  <c r="BD7" s="1"/>
  <c r="AA9"/>
  <c r="AW9" s="1"/>
  <c r="AE8"/>
  <c r="AM9"/>
  <c r="AM10" s="1"/>
  <c r="AB7"/>
  <c r="AF6"/>
  <c r="BB6" s="1"/>
  <c r="AN3"/>
  <c r="AN4" s="1"/>
  <c r="BJ4" s="1"/>
  <c r="AH7" i="9"/>
  <c r="AH8" s="1"/>
  <c r="AH9" s="1"/>
  <c r="AQ4" i="8"/>
  <c r="AQ5" s="1"/>
  <c r="AQ6" s="1"/>
  <c r="AQ3" i="9"/>
  <c r="BM3" s="1"/>
  <c r="AQ7" i="8"/>
  <c r="AQ8" s="1"/>
  <c r="AC3" i="9"/>
  <c r="AC4" s="1"/>
  <c r="AC5" s="1"/>
  <c r="AC6" s="1"/>
  <c r="AY6" s="1"/>
  <c r="AP4"/>
  <c r="AP5" s="1"/>
  <c r="BL5" s="1"/>
  <c r="AQ5"/>
  <c r="BM5" s="1"/>
  <c r="AI3"/>
  <c r="BE3" s="1"/>
  <c r="AA4"/>
  <c r="AA5" s="1"/>
  <c r="AW5" s="1"/>
  <c r="AH11" i="8"/>
  <c r="BD11" s="1"/>
  <c r="Y7"/>
  <c r="Y8" s="1"/>
  <c r="Y9" s="1"/>
  <c r="AU9" s="1"/>
  <c r="AF11" i="10"/>
  <c r="BB11" s="1"/>
  <c r="AO9" i="8"/>
  <c r="AO10" s="1"/>
  <c r="BK10" s="1"/>
  <c r="AK8"/>
  <c r="AK9" s="1"/>
  <c r="BG9" s="1"/>
  <c r="Z8"/>
  <c r="Z9" s="1"/>
  <c r="Z10" s="1"/>
  <c r="Z11" s="1"/>
  <c r="AV11" s="1"/>
  <c r="AL6"/>
  <c r="AL7" s="1"/>
  <c r="AJ5"/>
  <c r="BF5" s="1"/>
  <c r="AM6"/>
  <c r="AM7" s="1"/>
  <c r="AM3" i="9"/>
  <c r="BI3" s="1"/>
  <c r="AG3"/>
  <c r="BC3" s="1"/>
  <c r="AL2" i="8"/>
  <c r="BH2" s="1"/>
  <c r="AX2" i="9"/>
  <c r="BE2" i="5"/>
  <c r="AW2" i="8"/>
  <c r="AA3" i="5"/>
  <c r="AK3"/>
  <c r="BG3" s="1"/>
  <c r="BM2"/>
  <c r="AC2" i="8"/>
  <c r="AY2" s="1"/>
  <c r="AJ3" i="5"/>
  <c r="BF3" s="1"/>
  <c r="BF2"/>
  <c r="AT2" i="10"/>
  <c r="AQ11" i="9"/>
  <c r="BM11" s="1"/>
  <c r="AX2" i="5"/>
  <c r="BI2"/>
  <c r="AL3"/>
  <c r="AL9" i="8"/>
  <c r="AL10" s="1"/>
  <c r="AL11" s="1"/>
  <c r="BH11" s="1"/>
  <c r="X10"/>
  <c r="AT10" s="1"/>
  <c r="AH9"/>
  <c r="BD9" s="1"/>
  <c r="AF10"/>
  <c r="BB10" s="1"/>
  <c r="AC8"/>
  <c r="AC9" s="1"/>
  <c r="X5"/>
  <c r="AT5" s="1"/>
  <c r="AO3" i="5"/>
  <c r="BK3" s="1"/>
  <c r="BB2" i="10"/>
  <c r="BB2" i="5"/>
  <c r="AF3"/>
  <c r="BB3" s="1"/>
  <c r="BC2"/>
  <c r="AO2" i="8"/>
  <c r="BK2" s="1"/>
  <c r="BD2" i="5"/>
  <c r="Y2" i="8"/>
  <c r="AU2" s="1"/>
  <c r="AT2"/>
  <c r="AV2" i="5"/>
  <c r="AT2" i="9"/>
  <c r="AM2" i="8"/>
  <c r="AM3" s="1"/>
  <c r="AM4" s="1"/>
  <c r="BI4" s="1"/>
  <c r="AY2" i="5"/>
  <c r="BJ2"/>
  <c r="AC3"/>
  <c r="AY3" s="1"/>
  <c r="BE2" i="8"/>
  <c r="BF2" i="10"/>
  <c r="AD2" i="8"/>
  <c r="AD3" s="1"/>
  <c r="AD4" s="1"/>
  <c r="AK2"/>
  <c r="BG2" s="1"/>
  <c r="BA2" i="5"/>
  <c r="AW2"/>
  <c r="AD9" i="8"/>
  <c r="AZ9" s="1"/>
  <c r="AI6"/>
  <c r="BE6" s="1"/>
  <c r="AA5"/>
  <c r="AW5" s="1"/>
  <c r="BF2" i="9"/>
  <c r="Y3"/>
  <c r="Y4" s="1"/>
  <c r="AU4" s="1"/>
  <c r="X7"/>
  <c r="AT7" s="1"/>
  <c r="AE3"/>
  <c r="AE4" s="1"/>
  <c r="AE5" s="1"/>
  <c r="AE6" s="1"/>
  <c r="BA6" s="1"/>
  <c r="AD3"/>
  <c r="AD4" s="1"/>
  <c r="AD5" s="1"/>
  <c r="AZ5" s="1"/>
  <c r="AN7"/>
  <c r="BJ7" s="1"/>
  <c r="AB3" i="8"/>
  <c r="AB4" s="1"/>
  <c r="AX4" s="1"/>
  <c r="X3" i="5"/>
  <c r="AT3" s="1"/>
  <c r="AN3"/>
  <c r="BJ3" s="1"/>
  <c r="AE3"/>
  <c r="BA3" s="1"/>
  <c r="AH4" i="8"/>
  <c r="AH5" s="1"/>
  <c r="BL2" i="5"/>
  <c r="Z3"/>
  <c r="AV3" s="1"/>
  <c r="BM2" i="8"/>
  <c r="AI3" i="5"/>
  <c r="BE3" s="1"/>
  <c r="BF2" i="8"/>
  <c r="AX2"/>
  <c r="AD3" i="5"/>
  <c r="AZ3" s="1"/>
  <c r="BG2"/>
  <c r="BA2" i="8"/>
  <c r="X10" i="9"/>
  <c r="AT10" s="1"/>
  <c r="AP2" i="8"/>
  <c r="BL2" s="1"/>
  <c r="AB3" i="5"/>
  <c r="AX3" s="1"/>
  <c r="AE4" i="8"/>
  <c r="BA4" s="1"/>
  <c r="AM3" i="5"/>
  <c r="BI3" s="1"/>
  <c r="AT3" i="8"/>
  <c r="BB2"/>
  <c r="BK2" i="5"/>
  <c r="BD2" i="8"/>
  <c r="BJ2"/>
  <c r="AU2" i="5"/>
  <c r="AT2"/>
  <c r="AV2" i="8"/>
  <c r="AG2"/>
  <c r="AG3" s="1"/>
  <c r="AG4" s="1"/>
  <c r="BC4" s="1"/>
  <c r="B11"/>
  <c r="X11" s="1"/>
  <c r="AT11" s="1"/>
  <c r="R11"/>
  <c r="AN11" s="1"/>
  <c r="BJ11" s="1"/>
  <c r="N11"/>
  <c r="J11"/>
  <c r="F11"/>
  <c r="AB11" s="1"/>
  <c r="AX11" s="1"/>
  <c r="D11" i="10"/>
  <c r="H11"/>
  <c r="L11"/>
  <c r="P11"/>
  <c r="T11"/>
  <c r="S11" i="8"/>
  <c r="AO11" s="1"/>
  <c r="BK11" s="1"/>
  <c r="O11"/>
  <c r="AK11" s="1"/>
  <c r="BG11" s="1"/>
  <c r="K11"/>
  <c r="AG11" s="1"/>
  <c r="BC11" s="1"/>
  <c r="G11"/>
  <c r="AC11" s="1"/>
  <c r="AY11" s="1"/>
  <c r="C11"/>
  <c r="U11"/>
  <c r="AQ11" s="1"/>
  <c r="BM11" s="1"/>
  <c r="Q11"/>
  <c r="AM11" s="1"/>
  <c r="BI11" s="1"/>
  <c r="M11"/>
  <c r="AI11" s="1"/>
  <c r="BE11" s="1"/>
  <c r="I11"/>
  <c r="AE11" s="1"/>
  <c r="BA11" s="1"/>
  <c r="E11"/>
  <c r="AA11" s="1"/>
  <c r="AW11" s="1"/>
  <c r="AL5" i="9"/>
  <c r="BH5" s="1"/>
  <c r="Z5"/>
  <c r="AV5" s="1"/>
  <c r="Z8"/>
  <c r="AV8" s="1"/>
  <c r="B3" i="10"/>
  <c r="X3" s="1"/>
  <c r="AT3" s="1"/>
  <c r="B7"/>
  <c r="U2"/>
  <c r="AQ2" s="1"/>
  <c r="Q2"/>
  <c r="AM2" s="1"/>
  <c r="BI2" s="1"/>
  <c r="M2"/>
  <c r="AI2" s="1"/>
  <c r="I2"/>
  <c r="AE2" s="1"/>
  <c r="BA2" s="1"/>
  <c r="E2"/>
  <c r="AA2" s="1"/>
  <c r="T3"/>
  <c r="P3"/>
  <c r="AL3" s="1"/>
  <c r="H3"/>
  <c r="AD3" s="1"/>
  <c r="D3"/>
  <c r="Z3" s="1"/>
  <c r="AV3" s="1"/>
  <c r="S4"/>
  <c r="O4"/>
  <c r="K4"/>
  <c r="G4"/>
  <c r="C4"/>
  <c r="R5"/>
  <c r="N5"/>
  <c r="J5"/>
  <c r="F5"/>
  <c r="U6"/>
  <c r="Q6"/>
  <c r="I6"/>
  <c r="P7"/>
  <c r="L7"/>
  <c r="H7"/>
  <c r="D7"/>
  <c r="S8"/>
  <c r="O8"/>
  <c r="K8"/>
  <c r="U10"/>
  <c r="Q10"/>
  <c r="M10"/>
  <c r="I10"/>
  <c r="E10"/>
  <c r="B6"/>
  <c r="B10"/>
  <c r="R2"/>
  <c r="AN2" s="1"/>
  <c r="F2"/>
  <c r="AB2" s="1"/>
  <c r="Q3"/>
  <c r="M3"/>
  <c r="AI3" s="1"/>
  <c r="BE3" s="1"/>
  <c r="E3"/>
  <c r="T4"/>
  <c r="S5"/>
  <c r="O5"/>
  <c r="G5"/>
  <c r="C5"/>
  <c r="R6"/>
  <c r="J6"/>
  <c r="F6"/>
  <c r="U7"/>
  <c r="Q7"/>
  <c r="I7"/>
  <c r="E7"/>
  <c r="T8"/>
  <c r="P8"/>
  <c r="L8"/>
  <c r="H8"/>
  <c r="R10"/>
  <c r="S2"/>
  <c r="AO2" s="1"/>
  <c r="O2"/>
  <c r="AK2" s="1"/>
  <c r="R3"/>
  <c r="J3"/>
  <c r="AF3" s="1"/>
  <c r="BB3" s="1"/>
  <c r="Q4"/>
  <c r="M4"/>
  <c r="AI4" s="1"/>
  <c r="BE4" s="1"/>
  <c r="T5"/>
  <c r="L5"/>
  <c r="S6"/>
  <c r="O6"/>
  <c r="M8"/>
  <c r="I8"/>
  <c r="S10"/>
  <c r="AO11" s="1"/>
  <c r="BK11" s="1"/>
  <c r="G10"/>
  <c r="C10"/>
  <c r="Y11" s="1"/>
  <c r="AU11" s="1"/>
  <c r="B8"/>
  <c r="T2"/>
  <c r="AP2" s="1"/>
  <c r="R4"/>
  <c r="N4"/>
  <c r="AJ4" s="1"/>
  <c r="T6"/>
  <c r="O7"/>
  <c r="BD2"/>
  <c r="AH3"/>
  <c r="BD3" s="1"/>
  <c r="AG2"/>
  <c r="AG3" s="1"/>
  <c r="BC3" s="1"/>
  <c r="AC2"/>
  <c r="AC3" s="1"/>
  <c r="AY3" s="1"/>
  <c r="Y2"/>
  <c r="Y3" s="1"/>
  <c r="AU3" s="1"/>
  <c r="AB3" i="9"/>
  <c r="AX3" s="1"/>
  <c r="AH4"/>
  <c r="BD4" s="1"/>
  <c r="BD6"/>
  <c r="AN4"/>
  <c r="AN5" s="1"/>
  <c r="BJ5" s="1"/>
  <c r="AH4" i="10"/>
  <c r="BD4" s="1"/>
  <c r="AQ4"/>
  <c r="Z5"/>
  <c r="AV5" s="1"/>
  <c r="AQ7" i="9"/>
  <c r="BM7" s="1"/>
  <c r="BD7"/>
  <c r="AW4"/>
  <c r="BL3"/>
  <c r="BC2"/>
  <c r="AY2"/>
  <c r="AU2"/>
  <c r="AW3"/>
  <c r="AZ2"/>
  <c r="AO4"/>
  <c r="BM2"/>
  <c r="BI2"/>
  <c r="BE2"/>
  <c r="BA2"/>
  <c r="AF7"/>
  <c r="BD8"/>
  <c r="AY3"/>
  <c r="AT4" i="8"/>
  <c r="BB4"/>
  <c r="BF4"/>
  <c r="AX5"/>
  <c r="AX7"/>
  <c r="BB7"/>
  <c r="AX8"/>
  <c r="BA5"/>
  <c r="BE5"/>
  <c r="AW6"/>
  <c r="BI6"/>
  <c r="BI8"/>
  <c r="BA9"/>
  <c r="AW10"/>
  <c r="BL4"/>
  <c r="AZ5"/>
  <c r="BD6"/>
  <c r="BL9"/>
  <c r="BD10"/>
  <c r="BL10"/>
  <c r="BK6"/>
  <c r="AY10"/>
  <c r="BG10"/>
  <c r="BI7"/>
  <c r="AU6"/>
  <c r="AQ3" i="5"/>
  <c r="BM3" s="1"/>
  <c r="Y3"/>
  <c r="AG3"/>
  <c r="BC3" s="1"/>
  <c r="AY4" i="9" l="1"/>
  <c r="AY5"/>
  <c r="AJ4"/>
  <c r="BF4" s="1"/>
  <c r="AF4" i="5"/>
  <c r="AF5" s="1"/>
  <c r="AL6"/>
  <c r="BH5"/>
  <c r="BF4"/>
  <c r="AJ5"/>
  <c r="AU4"/>
  <c r="Y5"/>
  <c r="AY4"/>
  <c r="AC5"/>
  <c r="AE4"/>
  <c r="AH6"/>
  <c r="BD5"/>
  <c r="BK5"/>
  <c r="AO6"/>
  <c r="BI5"/>
  <c r="AM6"/>
  <c r="AV5"/>
  <c r="Z6"/>
  <c r="AK4"/>
  <c r="AB4"/>
  <c r="AD4"/>
  <c r="BC5"/>
  <c r="AG6"/>
  <c r="AW5"/>
  <c r="AA6"/>
  <c r="BJ5"/>
  <c r="AN6"/>
  <c r="AI4"/>
  <c r="X4"/>
  <c r="AQ4"/>
  <c r="AL6" i="9"/>
  <c r="Z6" i="10"/>
  <c r="AV6" s="1"/>
  <c r="AG4"/>
  <c r="BC4" s="1"/>
  <c r="AN5" i="8"/>
  <c r="AM4" i="9"/>
  <c r="X4"/>
  <c r="X6" i="8"/>
  <c r="X8" i="9"/>
  <c r="AN6"/>
  <c r="BJ6" s="1"/>
  <c r="AU7" i="8"/>
  <c r="AO3"/>
  <c r="AO4" s="1"/>
  <c r="AO5" s="1"/>
  <c r="AK3"/>
  <c r="AK4" s="1"/>
  <c r="Y4" i="10"/>
  <c r="AU4" s="1"/>
  <c r="AQ9" i="8"/>
  <c r="BM9" s="1"/>
  <c r="BM8"/>
  <c r="AI7"/>
  <c r="BE7" s="1"/>
  <c r="Y10"/>
  <c r="Y11" s="1"/>
  <c r="AU11" s="1"/>
  <c r="AJ6"/>
  <c r="AC4" i="10"/>
  <c r="AY4" s="1"/>
  <c r="AK4" i="9"/>
  <c r="BG4" s="1"/>
  <c r="AF5"/>
  <c r="BB5" s="1"/>
  <c r="BL4"/>
  <c r="AI4"/>
  <c r="Z4"/>
  <c r="AV4" s="1"/>
  <c r="AG4"/>
  <c r="AJ5"/>
  <c r="AB4"/>
  <c r="AA6"/>
  <c r="AP6"/>
  <c r="AH8" i="8"/>
  <c r="BD8" s="1"/>
  <c r="AD6" i="9"/>
  <c r="Y5"/>
  <c r="AE7"/>
  <c r="AC7"/>
  <c r="AN8"/>
  <c r="AL3" i="8"/>
  <c r="AK5" i="9"/>
  <c r="AM3" i="10"/>
  <c r="BI3" s="1"/>
  <c r="E21" i="7"/>
  <c r="AN3" i="10"/>
  <c r="BJ3" s="1"/>
  <c r="AF11" i="8"/>
  <c r="BB11" s="1"/>
  <c r="AK10" i="9"/>
  <c r="BG10" s="1"/>
  <c r="BD4" i="8"/>
  <c r="AZ3" i="9"/>
  <c r="BI9" i="8"/>
  <c r="Z9" i="9"/>
  <c r="Z10" s="1"/>
  <c r="AZ2" i="8"/>
  <c r="AY8"/>
  <c r="AV8"/>
  <c r="BA3" i="9"/>
  <c r="AL4" i="10"/>
  <c r="BH4" s="1"/>
  <c r="AH10" i="9"/>
  <c r="BD9"/>
  <c r="BI2" i="8"/>
  <c r="BJ4" i="9"/>
  <c r="BA5"/>
  <c r="BA4"/>
  <c r="AF4" i="10"/>
  <c r="BB4" s="1"/>
  <c r="AD4"/>
  <c r="AD5" s="1"/>
  <c r="X4"/>
  <c r="AT4" s="1"/>
  <c r="BC2"/>
  <c r="AW2"/>
  <c r="BM2"/>
  <c r="AH3" i="5"/>
  <c r="AZ4" i="9"/>
  <c r="BG2" i="10"/>
  <c r="BJ2"/>
  <c r="AP3" i="5"/>
  <c r="AP4" s="1"/>
  <c r="Z4" i="10"/>
  <c r="AV4" s="1"/>
  <c r="AU2"/>
  <c r="BK2"/>
  <c r="BL2"/>
  <c r="BH3"/>
  <c r="BE2"/>
  <c r="BC2" i="8"/>
  <c r="AZ2" i="5"/>
  <c r="CJ2" i="9"/>
  <c r="F21" i="7" s="1"/>
  <c r="X11" i="9"/>
  <c r="AT11" s="1"/>
  <c r="AX2" i="10"/>
  <c r="BH2" i="5"/>
  <c r="AU3" i="9"/>
  <c r="AG5" i="10"/>
  <c r="BC5" s="1"/>
  <c r="AY2"/>
  <c r="AE3"/>
  <c r="AI11" i="9"/>
  <c r="BE11" s="1"/>
  <c r="AA3" i="10"/>
  <c r="AZ3"/>
  <c r="AZ6" i="8"/>
  <c r="BK3"/>
  <c r="AU3"/>
  <c r="AZ3"/>
  <c r="BI3"/>
  <c r="BJ3"/>
  <c r="AY3"/>
  <c r="BD3"/>
  <c r="BM3"/>
  <c r="AW3"/>
  <c r="AX3"/>
  <c r="BC3"/>
  <c r="BA3"/>
  <c r="BB3"/>
  <c r="BB8"/>
  <c r="BG3"/>
  <c r="BL3"/>
  <c r="AV3"/>
  <c r="BE3"/>
  <c r="BF3"/>
  <c r="AB3" i="10"/>
  <c r="BB5" i="8"/>
  <c r="AQ3" i="10"/>
  <c r="BM3" s="1"/>
  <c r="AP3"/>
  <c r="BL3" s="1"/>
  <c r="AO3"/>
  <c r="BK3" s="1"/>
  <c r="AH5"/>
  <c r="BD5" s="1"/>
  <c r="AK3"/>
  <c r="BG3" s="1"/>
  <c r="Z7"/>
  <c r="AV7" s="1"/>
  <c r="AB7"/>
  <c r="AC5"/>
  <c r="AY5" s="1"/>
  <c r="Y5"/>
  <c r="BM4"/>
  <c r="AQ5"/>
  <c r="Z8"/>
  <c r="AN5"/>
  <c r="BF4"/>
  <c r="AJ5"/>
  <c r="AC6"/>
  <c r="AA5"/>
  <c r="AF6"/>
  <c r="X5"/>
  <c r="AK5"/>
  <c r="AI5"/>
  <c r="AO5" i="9"/>
  <c r="BK4"/>
  <c r="AF8"/>
  <c r="BB7"/>
  <c r="BL5" i="8"/>
  <c r="BD5"/>
  <c r="BM10"/>
  <c r="AX6"/>
  <c r="BI10"/>
  <c r="AY9"/>
  <c r="AU8"/>
  <c r="AZ4"/>
  <c r="BA10"/>
  <c r="BG4"/>
  <c r="BK7"/>
  <c r="AY4"/>
  <c r="AW4"/>
  <c r="AX9"/>
  <c r="BK4"/>
  <c r="BM7"/>
  <c r="AU4"/>
  <c r="BI5"/>
  <c r="AZ10"/>
  <c r="BA8"/>
  <c r="BM4"/>
  <c r="BK9"/>
  <c r="BJ7"/>
  <c r="AW3" i="5"/>
  <c r="BH3"/>
  <c r="AU3"/>
  <c r="BB4" l="1"/>
  <c r="AN4" i="10"/>
  <c r="BJ4" s="1"/>
  <c r="AT4" i="5"/>
  <c r="X5"/>
  <c r="BG4"/>
  <c r="AK5"/>
  <c r="BD6"/>
  <c r="AH7"/>
  <c r="Y6"/>
  <c r="AU5"/>
  <c r="BL4"/>
  <c r="AP5"/>
  <c r="AZ4"/>
  <c r="AD5"/>
  <c r="AY5"/>
  <c r="AC6"/>
  <c r="BF5"/>
  <c r="AJ6"/>
  <c r="BE4"/>
  <c r="AI5"/>
  <c r="BA4"/>
  <c r="AE5"/>
  <c r="BH6"/>
  <c r="AL7"/>
  <c r="AW6"/>
  <c r="AA7"/>
  <c r="BB5"/>
  <c r="AF6"/>
  <c r="AX4"/>
  <c r="AB5"/>
  <c r="BJ6"/>
  <c r="AN7"/>
  <c r="BC6"/>
  <c r="AG7"/>
  <c r="BM4"/>
  <c r="AQ5"/>
  <c r="BI6"/>
  <c r="AM7"/>
  <c r="AV6"/>
  <c r="Z7"/>
  <c r="BK6"/>
  <c r="AO7"/>
  <c r="BA7" i="9"/>
  <c r="AE8"/>
  <c r="BJ5" i="8"/>
  <c r="AN6"/>
  <c r="BJ6" s="1"/>
  <c r="AK4" i="10"/>
  <c r="BG4" s="1"/>
  <c r="AT6" i="8"/>
  <c r="X7"/>
  <c r="X8" s="1"/>
  <c r="BI4" i="9"/>
  <c r="AM5"/>
  <c r="BH6"/>
  <c r="AL7"/>
  <c r="X9"/>
  <c r="AT9" s="1"/>
  <c r="AT8"/>
  <c r="X5"/>
  <c r="AT4"/>
  <c r="BH3" i="8"/>
  <c r="AL4"/>
  <c r="AU10"/>
  <c r="C3" i="7" s="1"/>
  <c r="AJ7" i="8"/>
  <c r="AJ8" s="1"/>
  <c r="AJ9" s="1"/>
  <c r="AJ10" s="1"/>
  <c r="AJ11" s="1"/>
  <c r="BF11" s="1"/>
  <c r="BF6"/>
  <c r="AM4" i="10"/>
  <c r="AO4"/>
  <c r="AH6"/>
  <c r="AH7" s="1"/>
  <c r="AP4"/>
  <c r="AF6" i="9"/>
  <c r="BB6" s="1"/>
  <c r="BE4"/>
  <c r="AI5"/>
  <c r="BL6"/>
  <c r="AP7"/>
  <c r="BJ8"/>
  <c r="AN9"/>
  <c r="AZ6"/>
  <c r="AD7"/>
  <c r="AX4"/>
  <c r="AB5"/>
  <c r="BC4"/>
  <c r="AG5"/>
  <c r="BF5"/>
  <c r="AJ6"/>
  <c r="AU5"/>
  <c r="Y6"/>
  <c r="AW6"/>
  <c r="AA7"/>
  <c r="AC10"/>
  <c r="AY10" s="1"/>
  <c r="AY7"/>
  <c r="AC8"/>
  <c r="AL10"/>
  <c r="AK6"/>
  <c r="BG5"/>
  <c r="C17" i="7"/>
  <c r="C12"/>
  <c r="BD3" i="5"/>
  <c r="BL3"/>
  <c r="AL5" i="10"/>
  <c r="AK11" i="9"/>
  <c r="BG11" s="1"/>
  <c r="AF5" i="10"/>
  <c r="BB5" s="1"/>
  <c r="AZ4"/>
  <c r="AV9" i="9"/>
  <c r="AG6" i="10"/>
  <c r="BC6" s="1"/>
  <c r="BD10" i="9"/>
  <c r="AH11"/>
  <c r="AV10"/>
  <c r="Z11"/>
  <c r="BA3" i="10"/>
  <c r="AE4"/>
  <c r="AW3"/>
  <c r="AA4"/>
  <c r="CA2" i="8"/>
  <c r="D12" i="7" s="1"/>
  <c r="BB9" i="8"/>
  <c r="C10" i="7" s="1"/>
  <c r="CF2" i="8"/>
  <c r="D17" i="7" s="1"/>
  <c r="BR2" i="8"/>
  <c r="D3" i="7" s="1"/>
  <c r="AX3" i="10"/>
  <c r="AB4"/>
  <c r="AX7"/>
  <c r="AB8"/>
  <c r="AY6"/>
  <c r="AC7"/>
  <c r="AG7"/>
  <c r="BC7" s="1"/>
  <c r="AW5"/>
  <c r="AA6"/>
  <c r="BJ5"/>
  <c r="AN6"/>
  <c r="BM5"/>
  <c r="AQ6"/>
  <c r="BE5"/>
  <c r="AI6"/>
  <c r="BF5"/>
  <c r="AJ6"/>
  <c r="AG8"/>
  <c r="AT5"/>
  <c r="X6"/>
  <c r="AV8"/>
  <c r="Z9"/>
  <c r="AU5"/>
  <c r="Y6"/>
  <c r="BB6"/>
  <c r="AF7"/>
  <c r="AZ5"/>
  <c r="AD6"/>
  <c r="AL7"/>
  <c r="BG5"/>
  <c r="AK6"/>
  <c r="AO6" i="9"/>
  <c r="BK5"/>
  <c r="AA9"/>
  <c r="AF9"/>
  <c r="BB8"/>
  <c r="AM9"/>
  <c r="BK8" i="8"/>
  <c r="BC5"/>
  <c r="AZ7"/>
  <c r="AZ8"/>
  <c r="BL6"/>
  <c r="AW7"/>
  <c r="AW8"/>
  <c r="BM5"/>
  <c r="BM6"/>
  <c r="BE8"/>
  <c r="BA6"/>
  <c r="AV9"/>
  <c r="AV10"/>
  <c r="BG5"/>
  <c r="AY5"/>
  <c r="AX10"/>
  <c r="C6" i="7" s="1"/>
  <c r="AV4" i="8"/>
  <c r="AT7"/>
  <c r="BG8"/>
  <c r="AY6"/>
  <c r="BE5" i="5" l="1"/>
  <c r="AI6"/>
  <c r="AY6"/>
  <c r="AC7"/>
  <c r="BL5"/>
  <c r="AP6"/>
  <c r="AH8"/>
  <c r="BD7"/>
  <c r="AT5"/>
  <c r="X6"/>
  <c r="AU6"/>
  <c r="Y7"/>
  <c r="BA5"/>
  <c r="AE6"/>
  <c r="AJ7"/>
  <c r="BF6"/>
  <c r="AZ5"/>
  <c r="AD6"/>
  <c r="BG5"/>
  <c r="AK6"/>
  <c r="AL8"/>
  <c r="BH7"/>
  <c r="AV7"/>
  <c r="Z8"/>
  <c r="BM5"/>
  <c r="AQ6"/>
  <c r="BJ7"/>
  <c r="AN8"/>
  <c r="BB6"/>
  <c r="AF7"/>
  <c r="BK7"/>
  <c r="AO8"/>
  <c r="BI7"/>
  <c r="AM8"/>
  <c r="BC7"/>
  <c r="AG8"/>
  <c r="AX5"/>
  <c r="AB6"/>
  <c r="AW7"/>
  <c r="AA8"/>
  <c r="AY8" i="9"/>
  <c r="AC9"/>
  <c r="AY9" s="1"/>
  <c r="E7" i="7" s="1"/>
  <c r="AW7" i="9"/>
  <c r="AA8"/>
  <c r="AW8" s="1"/>
  <c r="AL5" i="8"/>
  <c r="BH5" s="1"/>
  <c r="BH4"/>
  <c r="BI5" i="9"/>
  <c r="AM6"/>
  <c r="BL4" i="10"/>
  <c r="AP5"/>
  <c r="AT5" i="9"/>
  <c r="X6"/>
  <c r="AE9"/>
  <c r="BA8"/>
  <c r="BI4" i="10"/>
  <c r="AM5"/>
  <c r="BH7" i="9"/>
  <c r="AL8"/>
  <c r="BF7" i="8"/>
  <c r="BH5" i="10"/>
  <c r="AL6"/>
  <c r="BH6" s="1"/>
  <c r="BD6"/>
  <c r="BK4"/>
  <c r="AO5"/>
  <c r="BE5" i="9"/>
  <c r="AI6"/>
  <c r="BV2"/>
  <c r="F7" i="7" s="1"/>
  <c r="BJ9" i="9"/>
  <c r="AN10"/>
  <c r="BF6"/>
  <c r="AJ7"/>
  <c r="AB6"/>
  <c r="AX5"/>
  <c r="BH10"/>
  <c r="AL11"/>
  <c r="BH11" s="1"/>
  <c r="Y7"/>
  <c r="AU6"/>
  <c r="BC5"/>
  <c r="AG6"/>
  <c r="AD8"/>
  <c r="AZ7"/>
  <c r="BL7"/>
  <c r="AP8"/>
  <c r="AK7"/>
  <c r="BG6"/>
  <c r="BK6"/>
  <c r="AO7"/>
  <c r="C21" i="7"/>
  <c r="C5"/>
  <c r="C8"/>
  <c r="AP7" i="10"/>
  <c r="BL7" s="1"/>
  <c r="CA2" i="9"/>
  <c r="F12" i="7" s="1"/>
  <c r="BD11" i="9"/>
  <c r="E12" i="7" s="1"/>
  <c r="AW4" i="10"/>
  <c r="AP8"/>
  <c r="BL8" s="1"/>
  <c r="BS2" i="9"/>
  <c r="F4" i="7" s="1"/>
  <c r="AV11" i="9"/>
  <c r="E4" i="7" s="1"/>
  <c r="BA4" i="10"/>
  <c r="AE5"/>
  <c r="AE6" s="1"/>
  <c r="BA6" s="1"/>
  <c r="CJ2" i="8"/>
  <c r="D21" i="7" s="1"/>
  <c r="BT2" i="8"/>
  <c r="D5" i="7" s="1"/>
  <c r="BK5" i="8"/>
  <c r="C19" i="7" s="1"/>
  <c r="CH2" i="8"/>
  <c r="D19" i="7" s="1"/>
  <c r="BU2" i="8"/>
  <c r="D6" i="7" s="1"/>
  <c r="BW2" i="8"/>
  <c r="D8" i="7" s="1"/>
  <c r="BA7" i="8"/>
  <c r="C9" i="7" s="1"/>
  <c r="BX2" i="8"/>
  <c r="D9" i="7" s="1"/>
  <c r="BY2" i="8"/>
  <c r="D10" i="7" s="1"/>
  <c r="AB5" i="10"/>
  <c r="AX4"/>
  <c r="AX8"/>
  <c r="AB9"/>
  <c r="BJ6"/>
  <c r="AN7"/>
  <c r="AY7"/>
  <c r="AC8"/>
  <c r="BH7"/>
  <c r="AL8"/>
  <c r="AU6"/>
  <c r="Y7"/>
  <c r="AP9"/>
  <c r="AZ6"/>
  <c r="AD7"/>
  <c r="AT6"/>
  <c r="X7"/>
  <c r="BF6"/>
  <c r="AJ7"/>
  <c r="BM6"/>
  <c r="AQ7"/>
  <c r="AW6"/>
  <c r="AA7"/>
  <c r="AE7"/>
  <c r="AM8"/>
  <c r="BB7"/>
  <c r="AF8"/>
  <c r="AV9"/>
  <c r="Z10"/>
  <c r="BC8"/>
  <c r="AG9"/>
  <c r="BE6"/>
  <c r="AI7"/>
  <c r="BD7"/>
  <c r="AH8"/>
  <c r="BG6"/>
  <c r="AK7"/>
  <c r="AM10" i="9"/>
  <c r="BI9"/>
  <c r="AA10"/>
  <c r="AW9"/>
  <c r="AF10"/>
  <c r="BB9"/>
  <c r="AJ10"/>
  <c r="AY7" i="8"/>
  <c r="C7" i="7" s="1"/>
  <c r="BJ8" i="8"/>
  <c r="BE9"/>
  <c r="BE10"/>
  <c r="BL7"/>
  <c r="BL8"/>
  <c r="BC6"/>
  <c r="AV5"/>
  <c r="BG6"/>
  <c r="C15" i="7" s="1"/>
  <c r="BG7" i="8"/>
  <c r="BF8"/>
  <c r="AT8"/>
  <c r="BH6"/>
  <c r="AD7" i="5" l="1"/>
  <c r="AZ6"/>
  <c r="BA6"/>
  <c r="AE7"/>
  <c r="AT6"/>
  <c r="X7"/>
  <c r="BL6"/>
  <c r="AP7"/>
  <c r="BE6"/>
  <c r="AI7"/>
  <c r="BF7"/>
  <c r="AJ8"/>
  <c r="BD8"/>
  <c r="AH9"/>
  <c r="BG6"/>
  <c r="AK7"/>
  <c r="Y8"/>
  <c r="AU7"/>
  <c r="AY7"/>
  <c r="AC8"/>
  <c r="BH8"/>
  <c r="AL9"/>
  <c r="AX6"/>
  <c r="AB7"/>
  <c r="BI8"/>
  <c r="AM9"/>
  <c r="BB7"/>
  <c r="AF8"/>
  <c r="BM6"/>
  <c r="AQ7"/>
  <c r="AW8"/>
  <c r="AA9"/>
  <c r="BC8"/>
  <c r="AG9"/>
  <c r="BK8"/>
  <c r="AO9"/>
  <c r="BJ8"/>
  <c r="AN9"/>
  <c r="AV8"/>
  <c r="Z9"/>
  <c r="BA9" i="9"/>
  <c r="AE10"/>
  <c r="BH8"/>
  <c r="E16" i="7" s="1"/>
  <c r="AL9" i="9"/>
  <c r="BH9" s="1"/>
  <c r="BL5" i="10"/>
  <c r="AP6"/>
  <c r="BL6" s="1"/>
  <c r="BI5"/>
  <c r="AM6"/>
  <c r="AT6" i="9"/>
  <c r="E2" i="7" s="1"/>
  <c r="BQ2" i="9"/>
  <c r="F2" i="7" s="1"/>
  <c r="BI6" i="9"/>
  <c r="AM7"/>
  <c r="BK5" i="10"/>
  <c r="AO6"/>
  <c r="AX5"/>
  <c r="AB6"/>
  <c r="AX6" s="1"/>
  <c r="BE6" i="9"/>
  <c r="AI7"/>
  <c r="AJ8"/>
  <c r="BF7"/>
  <c r="CE2"/>
  <c r="F16" i="7" s="1"/>
  <c r="BI10" i="9"/>
  <c r="AM11"/>
  <c r="BI11" s="1"/>
  <c r="BC6"/>
  <c r="AG7"/>
  <c r="Y8"/>
  <c r="AU7"/>
  <c r="AB7"/>
  <c r="AX6"/>
  <c r="BJ10"/>
  <c r="AN11"/>
  <c r="AZ8"/>
  <c r="AD9"/>
  <c r="BL8"/>
  <c r="AP9"/>
  <c r="BK7"/>
  <c r="AO8"/>
  <c r="AK8"/>
  <c r="BG7"/>
  <c r="C20" i="7"/>
  <c r="C13"/>
  <c r="BF10" i="9"/>
  <c r="AJ11"/>
  <c r="AW10"/>
  <c r="AA11"/>
  <c r="BA5" i="10"/>
  <c r="BB10" i="9"/>
  <c r="AF11"/>
  <c r="AV10" i="10"/>
  <c r="Z11"/>
  <c r="AT9" i="8"/>
  <c r="C2" i="7" s="1"/>
  <c r="BQ2" i="8"/>
  <c r="D2" i="7" s="1"/>
  <c r="BS2" i="8"/>
  <c r="D4" i="7" s="1"/>
  <c r="CB2" i="8"/>
  <c r="D13" i="7" s="1"/>
  <c r="CD2" i="8"/>
  <c r="D15" i="7" s="1"/>
  <c r="CI2" i="8"/>
  <c r="D20" i="7" s="1"/>
  <c r="BV2" i="8"/>
  <c r="D7" i="7" s="1"/>
  <c r="AX9" i="10"/>
  <c r="AB10"/>
  <c r="BA7"/>
  <c r="AE8"/>
  <c r="AY8"/>
  <c r="AC9"/>
  <c r="BH8"/>
  <c r="AL9"/>
  <c r="BJ7"/>
  <c r="AN8"/>
  <c r="AW7"/>
  <c r="AA8"/>
  <c r="AZ7"/>
  <c r="AD8"/>
  <c r="BL9"/>
  <c r="AP10"/>
  <c r="BG7"/>
  <c r="AK8"/>
  <c r="BE7"/>
  <c r="AI8"/>
  <c r="BI8"/>
  <c r="AM9"/>
  <c r="BF7"/>
  <c r="AJ8"/>
  <c r="BD8"/>
  <c r="AH9"/>
  <c r="BC9"/>
  <c r="AG10"/>
  <c r="BB8"/>
  <c r="AF9"/>
  <c r="BM7"/>
  <c r="AQ8"/>
  <c r="AT7"/>
  <c r="X8"/>
  <c r="AO9"/>
  <c r="AU7"/>
  <c r="Y8"/>
  <c r="BF9" i="8"/>
  <c r="AV6"/>
  <c r="AV7"/>
  <c r="BJ9"/>
  <c r="BC7"/>
  <c r="BH7"/>
  <c r="AL10" i="5" l="1"/>
  <c r="BH9"/>
  <c r="AH10"/>
  <c r="BD9"/>
  <c r="BE7"/>
  <c r="AI8"/>
  <c r="AT7"/>
  <c r="X8"/>
  <c r="AY8"/>
  <c r="AC9"/>
  <c r="BG7"/>
  <c r="AK8"/>
  <c r="AJ9"/>
  <c r="BF8"/>
  <c r="BL7"/>
  <c r="AP8"/>
  <c r="BA7"/>
  <c r="AE8"/>
  <c r="AU8"/>
  <c r="Y9"/>
  <c r="AZ7"/>
  <c r="AD8"/>
  <c r="BM7"/>
  <c r="AQ8"/>
  <c r="BJ9"/>
  <c r="AN10"/>
  <c r="BC9"/>
  <c r="AG10"/>
  <c r="BI9"/>
  <c r="AM10"/>
  <c r="AV9"/>
  <c r="Z10"/>
  <c r="BK9"/>
  <c r="AO10"/>
  <c r="AW9"/>
  <c r="AA10"/>
  <c r="BB8"/>
  <c r="AF9"/>
  <c r="AX7"/>
  <c r="AB8"/>
  <c r="BE7" i="9"/>
  <c r="AI8"/>
  <c r="BA10"/>
  <c r="AE11"/>
  <c r="BA11" s="1"/>
  <c r="BX2"/>
  <c r="F9" i="7" s="1"/>
  <c r="AM8" i="9"/>
  <c r="BI8" s="1"/>
  <c r="BI7"/>
  <c r="E17" i="7" s="1"/>
  <c r="AM7" i="10"/>
  <c r="BI7" s="1"/>
  <c r="BI6"/>
  <c r="BC10"/>
  <c r="AG11"/>
  <c r="BC11" s="1"/>
  <c r="BL10"/>
  <c r="AP11"/>
  <c r="BL11" s="1"/>
  <c r="BK6"/>
  <c r="AO7"/>
  <c r="CF2" i="9"/>
  <c r="F17" i="7" s="1"/>
  <c r="AB8" i="9"/>
  <c r="AX7"/>
  <c r="AZ9"/>
  <c r="AD10"/>
  <c r="Y9"/>
  <c r="AU8"/>
  <c r="AJ9"/>
  <c r="BF9" s="1"/>
  <c r="BF8"/>
  <c r="BL9"/>
  <c r="AP10"/>
  <c r="BJ11"/>
  <c r="E18" i="7" s="1"/>
  <c r="CG2" i="9"/>
  <c r="F18" i="7" s="1"/>
  <c r="BC7" i="9"/>
  <c r="AG8"/>
  <c r="AO9"/>
  <c r="BK8"/>
  <c r="AK9"/>
  <c r="BG9" s="1"/>
  <c r="BG8"/>
  <c r="C4" i="7"/>
  <c r="BZ2" i="10"/>
  <c r="H11" i="7" s="1"/>
  <c r="AX10" i="10"/>
  <c r="AB11"/>
  <c r="AV11"/>
  <c r="G4" i="7" s="1"/>
  <c r="BS2" i="10"/>
  <c r="H4" i="7" s="1"/>
  <c r="BB11" i="9"/>
  <c r="BY2"/>
  <c r="F10" i="7" s="1"/>
  <c r="AW11" i="9"/>
  <c r="E5" i="7" s="1"/>
  <c r="BT2" i="9"/>
  <c r="F5" i="7" s="1"/>
  <c r="E10"/>
  <c r="BF11" i="9"/>
  <c r="BJ10" i="8"/>
  <c r="C18" i="7" s="1"/>
  <c r="CG2" i="8"/>
  <c r="D18" i="7" s="1"/>
  <c r="BF10" i="8"/>
  <c r="C14" i="7" s="1"/>
  <c r="CC2" i="8"/>
  <c r="D14" i="7" s="1"/>
  <c r="BJ8" i="10"/>
  <c r="AN9"/>
  <c r="AY9"/>
  <c r="AC10"/>
  <c r="BH9"/>
  <c r="AL10"/>
  <c r="BA8"/>
  <c r="AE9"/>
  <c r="BM8"/>
  <c r="AQ9"/>
  <c r="BK9"/>
  <c r="AO10"/>
  <c r="BF8"/>
  <c r="AJ9"/>
  <c r="BE8"/>
  <c r="AI9"/>
  <c r="AW8"/>
  <c r="AA9"/>
  <c r="AU8"/>
  <c r="Y9"/>
  <c r="AT8"/>
  <c r="X9"/>
  <c r="BB9"/>
  <c r="AF10"/>
  <c r="BD9"/>
  <c r="AH10"/>
  <c r="BI9"/>
  <c r="AM10"/>
  <c r="BG8"/>
  <c r="AK9"/>
  <c r="AZ8"/>
  <c r="AD9"/>
  <c r="BC8" i="8"/>
  <c r="BH8"/>
  <c r="E9" i="7" l="1"/>
  <c r="AD9" i="5"/>
  <c r="AZ8"/>
  <c r="BA8"/>
  <c r="AE9"/>
  <c r="AY9"/>
  <c r="AC10"/>
  <c r="BE8"/>
  <c r="AI9"/>
  <c r="BD10"/>
  <c r="AH11"/>
  <c r="BD11" s="1"/>
  <c r="Y10"/>
  <c r="AU9"/>
  <c r="BL8"/>
  <c r="AP9"/>
  <c r="BG8"/>
  <c r="AK9"/>
  <c r="AT8"/>
  <c r="X9"/>
  <c r="BF9"/>
  <c r="AJ10"/>
  <c r="BH10"/>
  <c r="AL11"/>
  <c r="BH11" s="1"/>
  <c r="AX8"/>
  <c r="AB9"/>
  <c r="AW10"/>
  <c r="AA11"/>
  <c r="AW11" s="1"/>
  <c r="AV10"/>
  <c r="Z11"/>
  <c r="AV11" s="1"/>
  <c r="BC10"/>
  <c r="AG11"/>
  <c r="BC11" s="1"/>
  <c r="BM8"/>
  <c r="AQ9"/>
  <c r="BB9"/>
  <c r="AF10"/>
  <c r="BK10"/>
  <c r="AO11"/>
  <c r="BK11" s="1"/>
  <c r="BI10"/>
  <c r="AM11"/>
  <c r="BI11" s="1"/>
  <c r="BJ10"/>
  <c r="AN11"/>
  <c r="BJ11" s="1"/>
  <c r="BH10" i="10"/>
  <c r="AL11"/>
  <c r="BH11" s="1"/>
  <c r="BC8" i="9"/>
  <c r="AG9"/>
  <c r="BK7" i="10"/>
  <c r="AO8"/>
  <c r="BK8" s="1"/>
  <c r="BE8" i="9"/>
  <c r="AI9"/>
  <c r="G11" i="7"/>
  <c r="E15"/>
  <c r="E14"/>
  <c r="CI2" i="10"/>
  <c r="H20" i="7" s="1"/>
  <c r="G20"/>
  <c r="BL10" i="9"/>
  <c r="AP11"/>
  <c r="BL11" s="1"/>
  <c r="AZ10"/>
  <c r="AD11"/>
  <c r="AZ11" s="1"/>
  <c r="AU9"/>
  <c r="Y10"/>
  <c r="Y11" s="1"/>
  <c r="AU11" s="1"/>
  <c r="AB9"/>
  <c r="AX8"/>
  <c r="CC2"/>
  <c r="F14" i="7" s="1"/>
  <c r="CD2" i="9"/>
  <c r="F15" i="7" s="1"/>
  <c r="BK9" i="9"/>
  <c r="AO10"/>
  <c r="G16" i="7"/>
  <c r="BD10" i="10"/>
  <c r="AH11"/>
  <c r="AX11"/>
  <c r="G6" i="7" s="1"/>
  <c r="BU2" i="10"/>
  <c r="H6" i="7" s="1"/>
  <c r="BI10" i="10"/>
  <c r="AM11"/>
  <c r="BB10"/>
  <c r="G10" i="7" s="1"/>
  <c r="BY2" i="10"/>
  <c r="H10" i="7" s="1"/>
  <c r="BK10" i="10"/>
  <c r="CH2"/>
  <c r="H19" i="7" s="1"/>
  <c r="AY10" i="10"/>
  <c r="AC11"/>
  <c r="CE2"/>
  <c r="H16" i="7" s="1"/>
  <c r="BA9" i="10"/>
  <c r="AE10"/>
  <c r="BJ9"/>
  <c r="AN10"/>
  <c r="AN11" s="1"/>
  <c r="BJ11" s="1"/>
  <c r="AT9"/>
  <c r="X10"/>
  <c r="BM9"/>
  <c r="AQ10"/>
  <c r="AQ11" s="1"/>
  <c r="BM11" s="1"/>
  <c r="BG9"/>
  <c r="AK10"/>
  <c r="AW9"/>
  <c r="AA10"/>
  <c r="BF9"/>
  <c r="AJ10"/>
  <c r="AJ11" s="1"/>
  <c r="BF11" s="1"/>
  <c r="AZ9"/>
  <c r="AD10"/>
  <c r="AD11" s="1"/>
  <c r="AZ11" s="1"/>
  <c r="AU9"/>
  <c r="Y10"/>
  <c r="BE9"/>
  <c r="AI10"/>
  <c r="AI11" s="1"/>
  <c r="BE11" s="1"/>
  <c r="BC9" i="8"/>
  <c r="BH9"/>
  <c r="G19" i="7" l="1"/>
  <c r="AT9" i="5"/>
  <c r="X10"/>
  <c r="BL9"/>
  <c r="AP10"/>
  <c r="AY10"/>
  <c r="AC11"/>
  <c r="AY11" s="1"/>
  <c r="AU10"/>
  <c r="Y11"/>
  <c r="AU11" s="1"/>
  <c r="AJ11"/>
  <c r="BF11" s="1"/>
  <c r="BF10"/>
  <c r="BG9"/>
  <c r="AK10"/>
  <c r="BE9"/>
  <c r="AI10"/>
  <c r="BA9"/>
  <c r="AE10"/>
  <c r="AZ9"/>
  <c r="AD10"/>
  <c r="BM9"/>
  <c r="AQ10"/>
  <c r="AX9"/>
  <c r="AB10"/>
  <c r="BB10"/>
  <c r="AF11"/>
  <c r="BB11" s="1"/>
  <c r="BE9" i="9"/>
  <c r="E13" i="7" s="1"/>
  <c r="AI10" i="9"/>
  <c r="BE10" s="1"/>
  <c r="AG10"/>
  <c r="BC9"/>
  <c r="E20" i="7"/>
  <c r="E8"/>
  <c r="BA10" i="10"/>
  <c r="AE11"/>
  <c r="BA11" s="1"/>
  <c r="AW10"/>
  <c r="AA11"/>
  <c r="AW11" s="1"/>
  <c r="AB10" i="9"/>
  <c r="AX10" s="1"/>
  <c r="AX9"/>
  <c r="BK10"/>
  <c r="AO11"/>
  <c r="AU10"/>
  <c r="E3" i="7" s="1"/>
  <c r="BR2" i="9"/>
  <c r="F3" i="7" s="1"/>
  <c r="CI2" i="9"/>
  <c r="F20" i="7" s="1"/>
  <c r="BU2" i="9"/>
  <c r="F6" i="7" s="1"/>
  <c r="BW2" i="9"/>
  <c r="F8" i="7" s="1"/>
  <c r="BX2" i="10"/>
  <c r="H9" i="7" s="1"/>
  <c r="AU10" i="10"/>
  <c r="G3" i="7" s="1"/>
  <c r="BR2" i="10"/>
  <c r="H3" i="7" s="1"/>
  <c r="BF10" i="10"/>
  <c r="G14" i="7" s="1"/>
  <c r="CC2" i="10"/>
  <c r="H14" i="7" s="1"/>
  <c r="BG10" i="10"/>
  <c r="AK11"/>
  <c r="AT10"/>
  <c r="X11"/>
  <c r="BI11"/>
  <c r="CF2"/>
  <c r="H17" i="7" s="1"/>
  <c r="AY11" i="10"/>
  <c r="G7" i="7" s="1"/>
  <c r="BV2" i="10"/>
  <c r="H7" i="7" s="1"/>
  <c r="G17"/>
  <c r="BD11" i="10"/>
  <c r="G12" i="7" s="1"/>
  <c r="CA2" i="10"/>
  <c r="H12" i="7" s="1"/>
  <c r="BE10" i="10"/>
  <c r="G13" i="7" s="1"/>
  <c r="CB2" i="10"/>
  <c r="H13" i="7" s="1"/>
  <c r="AZ10" i="10"/>
  <c r="G8" i="7" s="1"/>
  <c r="BW2" i="10"/>
  <c r="H8" i="7" s="1"/>
  <c r="BM10" i="10"/>
  <c r="G21" i="7" s="1"/>
  <c r="CJ2" i="10"/>
  <c r="H21" i="7" s="1"/>
  <c r="BJ10" i="10"/>
  <c r="G18" i="7" s="1"/>
  <c r="CG2" i="10"/>
  <c r="H18" i="7" s="1"/>
  <c r="BH10" i="8"/>
  <c r="C16" i="7" s="1"/>
  <c r="CE2" i="8"/>
  <c r="D16" i="7" s="1"/>
  <c r="BC10" i="8"/>
  <c r="C11" i="7" s="1"/>
  <c r="BZ2" i="8"/>
  <c r="D11" i="7" s="1"/>
  <c r="AD11" i="5" l="1"/>
  <c r="AZ11" s="1"/>
  <c r="AZ10"/>
  <c r="BE10"/>
  <c r="AI11"/>
  <c r="BE11" s="1"/>
  <c r="B13" i="7" s="1"/>
  <c r="AT10" i="5"/>
  <c r="X11"/>
  <c r="AT11" s="1"/>
  <c r="BA10"/>
  <c r="AE11"/>
  <c r="BA11" s="1"/>
  <c r="BG10"/>
  <c r="AK11"/>
  <c r="BG11" s="1"/>
  <c r="BL10"/>
  <c r="AP11"/>
  <c r="BL11" s="1"/>
  <c r="AX10"/>
  <c r="AB11"/>
  <c r="AX11" s="1"/>
  <c r="BM10"/>
  <c r="AQ11"/>
  <c r="BM11" s="1"/>
  <c r="AG11" i="9"/>
  <c r="BC11" s="1"/>
  <c r="BC10"/>
  <c r="CB2"/>
  <c r="F13" i="7" s="1"/>
  <c r="E6"/>
  <c r="G9"/>
  <c r="G5"/>
  <c r="BT2" i="10"/>
  <c r="H5" i="7" s="1"/>
  <c r="BK11" i="9"/>
  <c r="E19" i="7" s="1"/>
  <c r="CH2" i="9"/>
  <c r="F19" i="7" s="1"/>
  <c r="B8"/>
  <c r="B17"/>
  <c r="B11"/>
  <c r="B18"/>
  <c r="B2"/>
  <c r="B15"/>
  <c r="BG11" i="10"/>
  <c r="G15" i="7" s="1"/>
  <c r="CD2" i="10"/>
  <c r="H15" i="7" s="1"/>
  <c r="AT11" i="10"/>
  <c r="G2" i="7" s="1"/>
  <c r="BQ2" i="10"/>
  <c r="H2" i="7" s="1"/>
  <c r="E11" l="1"/>
  <c r="BZ2" i="9"/>
  <c r="F11" i="7" s="1"/>
  <c r="B10"/>
  <c r="B5"/>
  <c r="B4"/>
  <c r="B9"/>
  <c r="B7"/>
  <c r="B14"/>
  <c r="B21"/>
  <c r="B6"/>
  <c r="B19"/>
  <c r="B3"/>
  <c r="B16"/>
  <c r="B20" l="1"/>
  <c r="B12"/>
</calcChain>
</file>

<file path=xl/sharedStrings.xml><?xml version="1.0" encoding="utf-8"?>
<sst xmlns="http://schemas.openxmlformats.org/spreadsheetml/2006/main" count="523" uniqueCount="118">
  <si>
    <t>Championnat</t>
  </si>
  <si>
    <t>equipe</t>
  </si>
  <si>
    <t>adversaire</t>
  </si>
  <si>
    <t>Résultat domicile</t>
  </si>
  <si>
    <t>Résultat exterieur</t>
  </si>
  <si>
    <t>Victoire par 1 but d'écart</t>
  </si>
  <si>
    <t>Victoire par 2 buts d'écart</t>
  </si>
  <si>
    <t>Victoire par 3 buts d'écart</t>
  </si>
  <si>
    <t>Victoire par plus de 3 buts</t>
  </si>
  <si>
    <t>Defaite par 1 but d'écart</t>
  </si>
  <si>
    <t>defaite par 2 buts d'écart</t>
  </si>
  <si>
    <t>defaite par 3 buts d'écart</t>
  </si>
  <si>
    <t>defaite par plus de 3 buts</t>
  </si>
  <si>
    <t>Nombre de but match</t>
  </si>
  <si>
    <t>Nombre de but mi temps match</t>
  </si>
  <si>
    <t>Mi temps avec le plus de but</t>
  </si>
  <si>
    <t>Cleansheet equipe domicile</t>
  </si>
  <si>
    <t>Cleansheet equipe exterieur</t>
  </si>
  <si>
    <t>buteur domicile</t>
  </si>
  <si>
    <t>buteur exterieur</t>
  </si>
  <si>
    <t>Deux équipes marquent</t>
  </si>
  <si>
    <t>Mi temps avec le plus de but equipe domicile</t>
  </si>
  <si>
    <t>Mi temps avec le plus de but equipe exteieur</t>
  </si>
  <si>
    <t>Journée</t>
  </si>
  <si>
    <t>Neymar ; Rabiot . Weah</t>
  </si>
  <si>
    <t>Sissoko; Da Costa</t>
  </si>
  <si>
    <t>-</t>
  </si>
  <si>
    <t>Traore; Depay</t>
  </si>
  <si>
    <t>Capelle; Fulgini ; Traore</t>
  </si>
  <si>
    <t>Thioub; Depres; Ripart</t>
  </si>
  <si>
    <t>Mothiba; Pepe ; Bamba</t>
  </si>
  <si>
    <t>Grenier</t>
  </si>
  <si>
    <t>Mendes</t>
  </si>
  <si>
    <t>Tavares ; Coulibaly</t>
  </si>
  <si>
    <t>Doumbia</t>
  </si>
  <si>
    <t>Khazri; Diony</t>
  </si>
  <si>
    <t>Thuram</t>
  </si>
  <si>
    <t>Sala</t>
  </si>
  <si>
    <t>Rony Lopes; Jovetic ; Falcao</t>
  </si>
  <si>
    <t>Payet ; Germain; Thauvin</t>
  </si>
  <si>
    <t>Deux équipes marquent à la mi temps</t>
  </si>
  <si>
    <t>Bouanga ; Thioub ; Ripart</t>
  </si>
  <si>
    <t>Thauvin</t>
  </si>
  <si>
    <t>Leya; Dossevi</t>
  </si>
  <si>
    <t>Kamano</t>
  </si>
  <si>
    <t>Goncalves</t>
  </si>
  <si>
    <t>Gueye</t>
  </si>
  <si>
    <t>Konate</t>
  </si>
  <si>
    <t>Mollet; Skhiri</t>
  </si>
  <si>
    <t>Bammou</t>
  </si>
  <si>
    <t>Ganago</t>
  </si>
  <si>
    <t>Tavares</t>
  </si>
  <si>
    <t>Sarr</t>
  </si>
  <si>
    <t>Roux</t>
  </si>
  <si>
    <t>Neymar ; Mbappe</t>
  </si>
  <si>
    <t>Chavaria</t>
  </si>
  <si>
    <t>Equipe</t>
  </si>
  <si>
    <t>serie en cours</t>
  </si>
  <si>
    <t>Score equipe domicile</t>
  </si>
  <si>
    <t>Score equipe exterieur</t>
  </si>
  <si>
    <t>score equipe domicile mi temps</t>
  </si>
  <si>
    <t>score equipe exterieur mi temps</t>
  </si>
  <si>
    <t>score match</t>
  </si>
  <si>
    <t>score match mi temps</t>
  </si>
  <si>
    <t>journée</t>
  </si>
  <si>
    <t>Serie en cours</t>
  </si>
  <si>
    <t>Cleansheet en cours</t>
  </si>
  <si>
    <t>Serie les 2 equipes marquent</t>
  </si>
  <si>
    <t>Plus grande serie 2 equipes marquent</t>
  </si>
  <si>
    <t>plus grande serie</t>
  </si>
  <si>
    <t>serie but 2eme mi temps en cours</t>
  </si>
  <si>
    <t>Plus grande serie de cleansheet</t>
  </si>
  <si>
    <t>Plus grande serie sans marquer plus en 2eme mi temps</t>
  </si>
  <si>
    <t>1ere league</t>
  </si>
  <si>
    <t>Newcastle</t>
  </si>
  <si>
    <t>Huddersfield</t>
  </si>
  <si>
    <t>Watford</t>
  </si>
  <si>
    <t>Fulham</t>
  </si>
  <si>
    <t>Southampton</t>
  </si>
  <si>
    <t>Arsenal</t>
  </si>
  <si>
    <t>Leicester</t>
  </si>
  <si>
    <t>Tottenham</t>
  </si>
  <si>
    <t>Chelsea</t>
  </si>
  <si>
    <t>Cardiff</t>
  </si>
  <si>
    <t>Crystal palace</t>
  </si>
  <si>
    <t>Everton</t>
  </si>
  <si>
    <t>Burnley</t>
  </si>
  <si>
    <t>West ham</t>
  </si>
  <si>
    <t>Manchester City</t>
  </si>
  <si>
    <t>Brighton</t>
  </si>
  <si>
    <t>Wolverhampton</t>
  </si>
  <si>
    <t>Bournemouth</t>
  </si>
  <si>
    <t>Man U</t>
  </si>
  <si>
    <t>Liverpool</t>
  </si>
  <si>
    <t>brighton</t>
  </si>
  <si>
    <t>arsenal</t>
  </si>
  <si>
    <t>liverpool</t>
  </si>
  <si>
    <t>watford</t>
  </si>
  <si>
    <t>west bromwich</t>
  </si>
  <si>
    <t>everton</t>
  </si>
  <si>
    <t>chelsea</t>
  </si>
  <si>
    <t>crystal palace</t>
  </si>
  <si>
    <t>southampton</t>
  </si>
  <si>
    <t>Stoke</t>
  </si>
  <si>
    <t>Swansea</t>
  </si>
  <si>
    <t>Manchester city</t>
  </si>
  <si>
    <t>swansea</t>
  </si>
  <si>
    <t>burnley</t>
  </si>
  <si>
    <t>bournemouth</t>
  </si>
  <si>
    <t>leicester</t>
  </si>
  <si>
    <t>stoke</t>
  </si>
  <si>
    <t>West bromwich</t>
  </si>
  <si>
    <t>ligue des champions</t>
  </si>
  <si>
    <t>lyon</t>
  </si>
  <si>
    <t>LDC1</t>
  </si>
  <si>
    <t>naples</t>
  </si>
  <si>
    <t>real</t>
  </si>
  <si>
    <t>barca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</si>
</sst>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1" fontId="0" fillId="0" borderId="1" xfId="0" applyNumberFormat="1" applyBorder="1"/>
    <xf numFmtId="1" fontId="0" fillId="0" borderId="0" xfId="0" applyNumberFormat="1"/>
    <xf numFmtId="0" fontId="0" fillId="0" borderId="0" xfId="0" applyNumberFormat="1"/>
    <xf numFmtId="0" fontId="0" fillId="2" borderId="1" xfId="0" applyFill="1" applyBorder="1" applyAlignment="1">
      <alignment horizontal="left"/>
    </xf>
    <xf numFmtId="0" fontId="0" fillId="0" borderId="0" xfId="0" applyFill="1"/>
    <xf numFmtId="1" fontId="0" fillId="0" borderId="1" xfId="0" applyNumberFormat="1" applyBorder="1" applyAlignment="1">
      <alignment horizontal="left"/>
    </xf>
    <xf numFmtId="0" fontId="0" fillId="2" borderId="0" xfId="0" applyFill="1"/>
    <xf numFmtId="0" fontId="0" fillId="0" borderId="1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1" xfId="0" applyFill="1" applyBorder="1"/>
    <xf numFmtId="0" fontId="0" fillId="0" borderId="3" xfId="0" applyBorder="1"/>
    <xf numFmtId="1" fontId="0" fillId="0" borderId="4" xfId="0" applyNumberFormat="1" applyBorder="1"/>
    <xf numFmtId="0" fontId="0" fillId="0" borderId="1" xfId="0" applyNumberFormat="1" applyBorder="1" applyAlignment="1">
      <alignment wrapText="1"/>
    </xf>
    <xf numFmtId="0" fontId="0" fillId="2" borderId="4" xfId="0" applyFill="1" applyBorder="1"/>
    <xf numFmtId="49" fontId="0" fillId="2" borderId="4" xfId="0" applyNumberFormat="1" applyFill="1" applyBorder="1"/>
    <xf numFmtId="1" fontId="0" fillId="2" borderId="4" xfId="0" applyNumberFormat="1" applyFill="1" applyBorder="1"/>
    <xf numFmtId="0" fontId="0" fillId="2" borderId="4" xfId="0" applyNumberFormat="1" applyFill="1" applyBorder="1"/>
    <xf numFmtId="0" fontId="0" fillId="2" borderId="5" xfId="0" applyFill="1" applyBorder="1"/>
    <xf numFmtId="0" fontId="0" fillId="2" borderId="7" xfId="0" applyFill="1" applyBorder="1"/>
    <xf numFmtId="0" fontId="0" fillId="0" borderId="3" xfId="0" applyNumberFormat="1" applyBorder="1" applyAlignment="1">
      <alignment wrapText="1"/>
    </xf>
    <xf numFmtId="0" fontId="0" fillId="2" borderId="8" xfId="0" applyFill="1" applyBorder="1"/>
    <xf numFmtId="0" fontId="0" fillId="2" borderId="5" xfId="0" applyNumberFormat="1" applyFill="1" applyBorder="1"/>
    <xf numFmtId="0" fontId="0" fillId="2" borderId="6" xfId="0" applyFill="1" applyBorder="1"/>
    <xf numFmtId="0" fontId="0" fillId="0" borderId="2" xfId="0" applyNumberFormat="1" applyBorder="1" applyAlignment="1">
      <alignment wrapText="1"/>
    </xf>
    <xf numFmtId="0" fontId="0" fillId="0" borderId="9" xfId="0" applyNumberFormat="1" applyBorder="1" applyAlignment="1">
      <alignment wrapText="1"/>
    </xf>
    <xf numFmtId="0" fontId="0" fillId="2" borderId="7" xfId="0" applyFill="1" applyBorder="1" applyAlignment="1">
      <alignment horizontal="left"/>
    </xf>
    <xf numFmtId="1" fontId="0" fillId="0" borderId="3" xfId="0" applyNumberFormat="1" applyBorder="1" applyAlignment="1">
      <alignment horizontal="left"/>
    </xf>
    <xf numFmtId="0" fontId="0" fillId="2" borderId="8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1" fontId="0" fillId="0" borderId="2" xfId="0" applyNumberFormat="1" applyBorder="1" applyAlignment="1">
      <alignment horizontal="left"/>
    </xf>
    <xf numFmtId="1" fontId="0" fillId="0" borderId="9" xfId="0" applyNumberFormat="1" applyBorder="1" applyAlignment="1">
      <alignment horizontal="left"/>
    </xf>
    <xf numFmtId="0" fontId="0" fillId="2" borderId="10" xfId="0" applyFill="1" applyBorder="1" applyAlignment="1">
      <alignment horizontal="left"/>
    </xf>
    <xf numFmtId="0" fontId="1" fillId="2" borderId="1" xfId="0" applyNumberFormat="1" applyFont="1" applyFill="1" applyBorder="1"/>
    <xf numFmtId="0" fontId="0" fillId="0" borderId="3" xfId="0" applyNumberFormat="1" applyBorder="1"/>
  </cellXfs>
  <cellStyles count="1">
    <cellStyle name="Normal" xfId="0" builtinId="0"/>
  </cellStyles>
  <dxfs count="82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relativeIndent="255" justifyLastLine="0" shrinkToFit="0" readingOrder="0"/>
    </dxf>
    <dxf>
      <numFmt numFmtId="0" formatCode="General"/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numFmt numFmtId="1" formatCode="0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</dxf>
    <dxf>
      <numFmt numFmtId="1" formatCode="0"/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</dxf>
    <dxf>
      <numFmt numFmtId="1" formatCode="0"/>
    </dxf>
    <dxf>
      <numFmt numFmtId="30" formatCode="@"/>
    </dxf>
    <dxf>
      <numFmt numFmtId="30" formatCode="@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B_L1" displayName="DB_L1" ref="A1:AE86" totalsRowShown="0" headerRowDxfId="81" headerRowBorderDxfId="80" tableBorderDxfId="79">
  <autoFilter ref="A1:AE86"/>
  <tableColumns count="31">
    <tableColumn id="1" name="Championnat"/>
    <tableColumn id="2" name="equipe" dataDxfId="78"/>
    <tableColumn id="3" name="adversaire" dataDxfId="77"/>
    <tableColumn id="4" name="Journée"/>
    <tableColumn id="5" name="Score equipe domicile" dataDxfId="76"/>
    <tableColumn id="6" name="Score equipe exterieur" dataDxfId="75"/>
    <tableColumn id="7" name="score match" dataDxfId="74">
      <calculatedColumnFormula>CONCATENATE(DB_L1[[#This Row],[Score equipe domicile]],"-",DB_L1[[#This Row],[Score equipe exterieur]])</calculatedColumnFormula>
    </tableColumn>
    <tableColumn id="8" name="buteur domicile"/>
    <tableColumn id="9" name="buteur exterieur"/>
    <tableColumn id="10" name="score equipe domicile mi temps" dataDxfId="73"/>
    <tableColumn id="11" name="score equipe exterieur mi temps" dataDxfId="72"/>
    <tableColumn id="12" name="score match mi temps" dataDxfId="71">
      <calculatedColumnFormula>CONCATENATE(DB_L1[[#This Row],[score equipe domicile mi temps]],"-",DB_L1[[#This Row],[score equipe exterieur mi temps]])</calculatedColumnFormula>
    </tableColumn>
    <tableColumn id="13" name="Cleansheet equipe domicile" dataDxfId="70">
      <calculatedColumnFormula>IF(DB_L1[[#This Row],[Score equipe exterieur]]=0,"oui","non")</calculatedColumnFormula>
    </tableColumn>
    <tableColumn id="14" name="Cleansheet equipe exterieur" dataDxfId="69">
      <calculatedColumnFormula>IF(DB_L1[[#This Row],[Score equipe domicile]]=0,"oui","non")</calculatedColumnFormula>
    </tableColumn>
    <tableColumn id="15" name="Résultat domicile" dataDxfId="68">
      <calculatedColumnFormula>IF(DB_L1[[#This Row],[Score equipe domicile]]&gt;DB_L1[[#This Row],[Score equipe exterieur]],"victoire",IF(DB_L1[[#This Row],[Score equipe domicile]]=DB_L1[[#This Row],[Score equipe exterieur]],"nul","defaite"))</calculatedColumnFormula>
    </tableColumn>
    <tableColumn id="16" name="Résultat exterieur" dataDxfId="67">
      <calculatedColumnFormula>IF(DB_L1[[#This Row],[Score equipe exterieur]]&gt;DB_L1[[#This Row],[Score equipe domicile]],"victoire",IF(DB_L1[[#This Row],[Score equipe domicile]]=DB_L1[[#This Row],[Score equipe exterieur]],"nul","defaite"))</calculatedColumnFormula>
    </tableColumn>
    <tableColumn id="17" name="Nombre de but match" dataDxfId="66">
      <calculatedColumnFormula>DB_L1[[#This Row],[Score equipe domicile]]+DB_L1[[#This Row],[Score equipe exterieur]]</calculatedColumnFormula>
    </tableColumn>
    <tableColumn id="18" name="Nombre de but mi temps match" dataDxfId="65">
      <calculatedColumnFormula>DB_L1[[#This Row],[score equipe domicile mi temps]]+DB_L1[[#This Row],[score equipe exterieur mi temps]]</calculatedColumnFormula>
    </tableColumn>
    <tableColumn id="19" name="Mi temps avec le plus de but" dataDxfId="64">
      <calculatedColumnFormula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calculatedColumnFormula>
    </tableColumn>
    <tableColumn id="20" name="Mi temps avec le plus de but equipe domicile" dataDxfId="63">
      <calculatedColumnFormula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calculatedColumnFormula>
    </tableColumn>
    <tableColumn id="21" name="Mi temps avec le plus de but equipe exteieur" dataDxfId="62">
      <calculatedColumnFormula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calculatedColumnFormula>
    </tableColumn>
    <tableColumn id="22" name="Victoire par 1 but d'écart" dataDxfId="61">
      <calculatedColumnFormula>IF((DB_L1[[#This Row],[Score equipe domicile]]-DB_L1[[#This Row],[Score equipe exterieur]])=1,"oui","non")</calculatedColumnFormula>
    </tableColumn>
    <tableColumn id="23" name="Victoire par 2 buts d'écart" dataDxfId="60">
      <calculatedColumnFormula>IF((DB_L1[[#This Row],[Score equipe domicile]]-DB_L1[[#This Row],[Score equipe exterieur]])=2,"oui","non")</calculatedColumnFormula>
    </tableColumn>
    <tableColumn id="24" name="Victoire par 3 buts d'écart" dataDxfId="59">
      <calculatedColumnFormula>IF((DB_L1[[#This Row],[Score equipe domicile]]-DB_L1[[#This Row],[Score equipe exterieur]])=3,"oui","non")</calculatedColumnFormula>
    </tableColumn>
    <tableColumn id="25" name="Victoire par plus de 3 buts" dataDxfId="58">
      <calculatedColumnFormula>IF((DB_L1[[#This Row],[Score equipe domicile]]-DB_L1[[#This Row],[Score equipe exterieur]])&gt;3,"oui","non")</calculatedColumnFormula>
    </tableColumn>
    <tableColumn id="26" name="Defaite par 1 but d'écart" dataDxfId="57">
      <calculatedColumnFormula>IF((DB_L1[[#This Row],[Score equipe domicile]]-DB_L1[[#This Row],[Score equipe exterieur]])=-1,"oui","non")</calculatedColumnFormula>
    </tableColumn>
    <tableColumn id="27" name="defaite par 2 buts d'écart" dataDxfId="56">
      <calculatedColumnFormula>IF((DB_L1[[#This Row],[Score equipe domicile]]-DB_L1[[#This Row],[Score equipe exterieur]])=-2,"oui","non")</calculatedColumnFormula>
    </tableColumn>
    <tableColumn id="28" name="defaite par 3 buts d'écart" dataDxfId="55">
      <calculatedColumnFormula>IF((DB_L1[[#This Row],[Score equipe domicile]]-DB_L1[[#This Row],[Score equipe exterieur]])=-3,"oui","non")</calculatedColumnFormula>
    </tableColumn>
    <tableColumn id="29" name="defaite par plus de 3 buts" dataDxfId="54">
      <calculatedColumnFormula>IF((DB_L1[[#This Row],[Score equipe exterieur]]-DB_L1[[#This Row],[Score equipe domicile]])&gt;3,"oui","non")</calculatedColumnFormula>
    </tableColumn>
    <tableColumn id="30" name="Deux équipes marquent" dataDxfId="53">
      <calculatedColumnFormula>IF((DB_L1[[#This Row],[Score equipe domicile]]&gt;0)*AND(DB_L1[[#This Row],[Score equipe exterieur]]&gt;0),"oui","non")</calculatedColumnFormula>
    </tableColumn>
    <tableColumn id="31" name="Deux équipes marquent à la mi temps" dataDxfId="52">
      <calculatedColumnFormula>IF((DB_L1[[#This Row],[score equipe domicile mi temps]]&gt;0)*AND(DB_L1[[#This Row],[score equipe exterieur mi temps]]&gt;0),"oui","non")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journée" displayName="journée" ref="A1:U12" totalsRowShown="0" headerRowDxfId="4" dataDxfId="3" headerRowBorderDxfId="1" tableBorderDxfId="2" totalsRowBorderDxfId="0">
  <autoFilter ref="A1:U12"/>
  <tableColumns count="21">
    <tableColumn id="1" name="journée" dataDxfId="25"/>
    <tableColumn id="2" name="arsenal" dataDxfId="24">
      <calculatedColumnFormula>VLOOKUP(COUNTIFS(DB_L1[equipe],B$1,DB_L1[Résultat domicile],"victoire",DB_L1[Journée],journée[[#This Row],[journée]])-COUNTIFS(DB_L1[equipe],B$1,DB_L1[Résultat domicile],"defaite",DB_L1[Journée],journée[[#This Row],[journée]])
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calculatedColumnFormula>
    </tableColumn>
    <tableColumn id="3" name="Bournemouth" dataDxfId="23">
      <calculatedColumnFormula>VLOOKUP(COUNTIFS(DB_L1[equipe],C$1,DB_L1[Résultat domicile],"victoire",DB_L1[Journée],journée[[#This Row],[journée]])-COUNTIFS(DB_L1[equipe],C$1,DB_L1[Résultat domicile],"defaite",DB_L1[Journée],journée[[#This Row],[journée]])
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calculatedColumnFormula>
    </tableColumn>
    <tableColumn id="4" name="Brighton" dataDxfId="22">
      <calculatedColumnFormula>VLOOKUP(COUNTIFS(DB_L1[equipe],D$1,DB_L1[Résultat domicile],"victoire",DB_L1[Journée],journée[[#This Row],[journée]])-COUNTIFS(DB_L1[equipe],D$1,DB_L1[Résultat domicile],"defaite",DB_L1[Journée],journée[[#This Row],[journée]])
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calculatedColumnFormula>
    </tableColumn>
    <tableColumn id="5" name="Burnley" dataDxfId="21">
      <calculatedColumnFormula>VLOOKUP(COUNTIFS(DB_L1[equipe],E$1,DB_L1[Résultat domicile],"victoire",DB_L1[Journée],journée[[#This Row],[journée]])-COUNTIFS(DB_L1[equipe],E$1,DB_L1[Résultat domicile],"defaite",DB_L1[Journée],journée[[#This Row],[journée]])
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calculatedColumnFormula>
    </tableColumn>
    <tableColumn id="6" name="Cardiff" dataDxfId="20">
      <calculatedColumnFormula>VLOOKUP(COUNTIFS(DB_L1[equipe],F$1,DB_L1[Résultat domicile],"victoire",DB_L1[Journée],journée[[#This Row],[journée]])-COUNTIFS(DB_L1[equipe],F$1,DB_L1[Résultat domicile],"defaite",DB_L1[Journée],journée[[#This Row],[journée]])
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calculatedColumnFormula>
    </tableColumn>
    <tableColumn id="7" name="Chelsea" dataDxfId="19">
      <calculatedColumnFormula>VLOOKUP(COUNTIFS(DB_L1[equipe],G$1,DB_L1[Résultat domicile],"victoire",DB_L1[Journée],journée[[#This Row],[journée]])-COUNTIFS(DB_L1[equipe],G$1,DB_L1[Résultat domicile],"defaite",DB_L1[Journée],journée[[#This Row],[journée]])
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calculatedColumnFormula>
    </tableColumn>
    <tableColumn id="8" name="Crystal palace" dataDxfId="18">
      <calculatedColumnFormula>VLOOKUP(COUNTIFS(DB_L1[equipe],H$1,DB_L1[Résultat domicile],"victoire",DB_L1[Journée],journée[[#This Row],[journée]])-COUNTIFS(DB_L1[equipe],H$1,DB_L1[Résultat domicile],"defaite",DB_L1[Journée],journée[[#This Row],[journée]])
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calculatedColumnFormula>
    </tableColumn>
    <tableColumn id="9" name="Everton" dataDxfId="17">
      <calculatedColumnFormula>VLOOKUP(COUNTIFS(DB_L1[equipe],I$1,DB_L1[Résultat domicile],"victoire",DB_L1[Journée],journée[[#This Row],[journée]])-COUNTIFS(DB_L1[equipe],I$1,DB_L1[Résultat domicile],"defaite",DB_L1[Journée],journée[[#This Row],[journée]])
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calculatedColumnFormula>
    </tableColumn>
    <tableColumn id="10" name="Fulham" dataDxfId="16">
      <calculatedColumnFormula>VLOOKUP(COUNTIFS(DB_L1[equipe],J$1,DB_L1[Résultat domicile],"victoire",DB_L1[Journée],journée[[#This Row],[journée]])-COUNTIFS(DB_L1[equipe],J$1,DB_L1[Résultat domicile],"defaite",DB_L1[Journée],journée[[#This Row],[journée]])
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calculatedColumnFormula>
    </tableColumn>
    <tableColumn id="11" name="Huddersfield" dataDxfId="15">
      <calculatedColumnFormula>VLOOKUP(COUNTIFS(DB_L1[equipe],K$1,DB_L1[Résultat domicile],"victoire",DB_L1[Journée],journée[[#This Row],[journée]])-COUNTIFS(DB_L1[equipe],K$1,DB_L1[Résultat domicile],"defaite",DB_L1[Journée],journée[[#This Row],[journée]])
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calculatedColumnFormula>
    </tableColumn>
    <tableColumn id="12" name="Leicester" dataDxfId="14">
      <calculatedColumnFormula>VLOOKUP(COUNTIFS(DB_L1[equipe],L$1,DB_L1[Résultat domicile],"victoire",DB_L1[Journée],journée[[#This Row],[journée]])-COUNTIFS(DB_L1[equipe],L$1,DB_L1[Résultat domicile],"defaite",DB_L1[Journée],journée[[#This Row],[journée]])
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calculatedColumnFormula>
    </tableColumn>
    <tableColumn id="13" name="Liverpool" dataDxfId="13">
      <calculatedColumnFormula>VLOOKUP(COUNTIFS(DB_L1[equipe],M$1,DB_L1[Résultat domicile],"victoire",DB_L1[Journée],journée[[#This Row],[journée]])-COUNTIFS(DB_L1[equipe],M$1,DB_L1[Résultat domicile],"defaite",DB_L1[Journée],journée[[#This Row],[journée]])
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calculatedColumnFormula>
    </tableColumn>
    <tableColumn id="14" name="Manchester City" dataDxfId="12">
      <calculatedColumnFormula>VLOOKUP(COUNTIFS(DB_L1[equipe],N$1,DB_L1[Résultat domicile],"victoire",DB_L1[Journée],journée[[#This Row],[journée]])-COUNTIFS(DB_L1[equipe],N$1,DB_L1[Résultat domicile],"defaite",DB_L1[Journée],journée[[#This Row],[journée]])
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calculatedColumnFormula>
    </tableColumn>
    <tableColumn id="15" name="Man U" dataDxfId="11">
      <calculatedColumnFormula>VLOOKUP(COUNTIFS(DB_L1[equipe],O$1,DB_L1[Résultat domicile],"victoire",DB_L1[Journée],journée[[#This Row],[journée]])-COUNTIFS(DB_L1[equipe],O$1,DB_L1[Résultat domicile],"defaite",DB_L1[Journée],journée[[#This Row],[journée]])
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calculatedColumnFormula>
    </tableColumn>
    <tableColumn id="16" name="Newcastle" dataDxfId="10">
      <calculatedColumnFormula>VLOOKUP(COUNTIFS(DB_L1[equipe],P$1,DB_L1[Résultat domicile],"victoire",DB_L1[Journée],journée[[#This Row],[journée]])-COUNTIFS(DB_L1[equipe],P$1,DB_L1[Résultat domicile],"defaite",DB_L1[Journée],journée[[#This Row],[journée]])
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calculatedColumnFormula>
    </tableColumn>
    <tableColumn id="17" name="Southampton" dataDxfId="9">
      <calculatedColumnFormula>VLOOKUP(COUNTIFS(DB_L1[equipe],Q$1,DB_L1[Résultat domicile],"victoire",DB_L1[Journée],journée[[#This Row],[journée]])-COUNTIFS(DB_L1[equipe],Q$1,DB_L1[Résultat domicile],"defaite",DB_L1[Journée],journée[[#This Row],[journée]])
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calculatedColumnFormula>
    </tableColumn>
    <tableColumn id="18" name="Tottenham" dataDxfId="8">
      <calculatedColumnFormula>VLOOKUP(COUNTIFS(DB_L1[equipe],R$1,DB_L1[Résultat domicile],"victoire",DB_L1[Journée],journée[[#This Row],[journée]])-COUNTIFS(DB_L1[equipe],R$1,DB_L1[Résultat domicile],"defaite",DB_L1[Journée],journée[[#This Row],[journée]])
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calculatedColumnFormula>
    </tableColumn>
    <tableColumn id="19" name="Watford" dataDxfId="7">
      <calculatedColumnFormula>VLOOKUP(COUNTIFS(DB_L1[equipe],S$1,DB_L1[Résultat domicile],"victoire",DB_L1[Journée],journée[[#This Row],[journée]])-COUNTIFS(DB_L1[equipe],S$1,DB_L1[Résultat domicile],"defaite",DB_L1[Journée],journée[[#This Row],[journée]])
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calculatedColumnFormula>
    </tableColumn>
    <tableColumn id="20" name="West ham" dataDxfId="6">
      <calculatedColumnFormula>VLOOKUP(COUNTIFS(DB_L1[equipe],T$1,DB_L1[Résultat domicile],"victoire",DB_L1[Journée],journée[[#This Row],[journée]])-COUNTIFS(DB_L1[equipe],T$1,DB_L1[Résultat domicile],"defaite",DB_L1[Journée],journée[[#This Row],[journée]])
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calculatedColumnFormula>
    </tableColumn>
    <tableColumn id="21" name="Wolverhampton" dataDxfId="5">
      <calculatedColumnFormula>VLOOKUP(COUNTIFS(DB_L1[equipe],U$1,DB_L1[Résultat domicile],"victoire",DB_L1[Journée],journée[[#This Row],[journée]])-COUNTIFS(DB_L1[equipe],U$1,DB_L1[Résultat domicile],"defaite",DB_L1[Journée],journée[[#This Row],[journée]])
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calculatedColumnFormula>
    </tableColumn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W1:AQ12" totalsRowShown="0" headerRowDxfId="51" dataDxfId="49" headerRowBorderDxfId="50" tableBorderDxfId="48" totalsRowBorderDxfId="47">
  <autoFilter ref="W1:AQ12"/>
  <tableColumns count="21">
    <tableColumn id="1" name="serie en cours" dataDxfId="46"/>
    <tableColumn id="2" name="arsenal" dataDxfId="45">
      <calculatedColumnFormula>IF(B2=B1,X1+1,1)</calculatedColumnFormula>
    </tableColumn>
    <tableColumn id="3" name="Bournemouth" dataDxfId="44">
      <calculatedColumnFormula>IF(C2=C1,Y1+1,1)</calculatedColumnFormula>
    </tableColumn>
    <tableColumn id="4" name="Brighton" dataDxfId="43">
      <calculatedColumnFormula>IF(D2=D1,Z1+1,1)</calculatedColumnFormula>
    </tableColumn>
    <tableColumn id="5" name="Burnley" dataDxfId="42">
      <calculatedColumnFormula>IF(E2=E1,AA1+1,1)</calculatedColumnFormula>
    </tableColumn>
    <tableColumn id="6" name="Cardiff" dataDxfId="41">
      <calculatedColumnFormula>IF(F2=F1,AB1+1,1)</calculatedColumnFormula>
    </tableColumn>
    <tableColumn id="7" name="Chelsea" dataDxfId="40">
      <calculatedColumnFormula>IF(G2=G1,AC1+1,1)</calculatedColumnFormula>
    </tableColumn>
    <tableColumn id="8" name="Crystal palace" dataDxfId="39">
      <calculatedColumnFormula>IF(H2=H1,AD1+1,1)</calculatedColumnFormula>
    </tableColumn>
    <tableColumn id="9" name="Everton" dataDxfId="38">
      <calculatedColumnFormula>IF(I2=I1,AE1+1,1)</calculatedColumnFormula>
    </tableColumn>
    <tableColumn id="10" name="Fulham" dataDxfId="37">
      <calculatedColumnFormula>IF(J2=J1,AF1+1,1)</calculatedColumnFormula>
    </tableColumn>
    <tableColumn id="11" name="Huddersfield" dataDxfId="36">
      <calculatedColumnFormula>IF(K2=K1,AG1+1,1)</calculatedColumnFormula>
    </tableColumn>
    <tableColumn id="12" name="Leicester" dataDxfId="35">
      <calculatedColumnFormula>IF(L2=L1,AH1+1,1)</calculatedColumnFormula>
    </tableColumn>
    <tableColumn id="13" name="Liverpool" dataDxfId="34">
      <calculatedColumnFormula>IF(M2=M1,AI1+1,1)</calculatedColumnFormula>
    </tableColumn>
    <tableColumn id="14" name="Manchester City" dataDxfId="33">
      <calculatedColumnFormula>IF(N2=N1,AJ1+1,1)</calculatedColumnFormula>
    </tableColumn>
    <tableColumn id="15" name="Man U" dataDxfId="32">
      <calculatedColumnFormula>IF(O2=O1,AK1+1,1)</calculatedColumnFormula>
    </tableColumn>
    <tableColumn id="16" name="Newcastle" dataDxfId="31">
      <calculatedColumnFormula>IF(P2=P1,AL1+1,1)</calculatedColumnFormula>
    </tableColumn>
    <tableColumn id="17" name="Southampton" dataDxfId="30">
      <calculatedColumnFormula>IF(Q2=Q1,AM1+1,1)</calculatedColumnFormula>
    </tableColumn>
    <tableColumn id="18" name="Tottenham" dataDxfId="29">
      <calculatedColumnFormula>IF(R2=R1,AN1+1,1)</calculatedColumnFormula>
    </tableColumn>
    <tableColumn id="19" name="Watford" dataDxfId="28">
      <calculatedColumnFormula>IF(S2=S1,AO1+1,1)</calculatedColumnFormula>
    </tableColumn>
    <tableColumn id="20" name="West ham" dataDxfId="27">
      <calculatedColumnFormula>IF(T2=T1,AP1+1,1)</calculatedColumnFormula>
    </tableColumn>
    <tableColumn id="21" name="Wolverhampton" dataDxfId="26">
      <calculatedColumnFormula>IF(U2=U1,AQ1+1,1)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6"/>
  <sheetViews>
    <sheetView topLeftCell="A7" zoomScale="80" zoomScaleNormal="80" workbookViewId="0">
      <selection activeCell="A22" sqref="A22"/>
    </sheetView>
  </sheetViews>
  <sheetFormatPr baseColWidth="10" defaultColWidth="11.42578125" defaultRowHeight="15"/>
  <cols>
    <col min="1" max="1" width="17.140625" bestFit="1" customWidth="1"/>
    <col min="2" max="2" width="14.28515625" style="2" bestFit="1" customWidth="1"/>
    <col min="3" max="3" width="16.5703125" style="2" bestFit="1" customWidth="1"/>
    <col min="4" max="4" width="11.7109375" bestFit="1" customWidth="1"/>
    <col min="5" max="5" width="25" style="7" customWidth="1"/>
    <col min="6" max="6" width="25.140625" style="7" customWidth="1"/>
    <col min="7" max="7" width="14.85546875" style="7" customWidth="1"/>
    <col min="8" max="8" width="26" hidden="1" customWidth="1"/>
    <col min="9" max="9" width="28" hidden="1" customWidth="1"/>
    <col min="10" max="10" width="36" style="7" bestFit="1" customWidth="1"/>
    <col min="11" max="11" width="36.28515625" style="7" bestFit="1" customWidth="1"/>
    <col min="12" max="12" width="25.5703125" style="8" bestFit="1" customWidth="1"/>
    <col min="13" max="13" width="32.28515625" bestFit="1" customWidth="1"/>
    <col min="14" max="14" width="32.42578125" bestFit="1" customWidth="1"/>
    <col min="15" max="15" width="21.5703125" bestFit="1" customWidth="1"/>
    <col min="16" max="16" width="21.7109375" bestFit="1" customWidth="1"/>
    <col min="17" max="17" width="25.140625" bestFit="1" customWidth="1"/>
    <col min="18" max="18" width="35.140625" bestFit="1" customWidth="1"/>
    <col min="19" max="19" width="32.7109375" bestFit="1" customWidth="1"/>
    <col min="20" max="20" width="49.85546875" bestFit="1" customWidth="1"/>
    <col min="21" max="21" width="49.28515625" bestFit="1" customWidth="1"/>
    <col min="22" max="22" width="28.140625" bestFit="1" customWidth="1"/>
    <col min="23" max="24" width="29.28515625" bestFit="1" customWidth="1"/>
    <col min="25" max="25" width="30" bestFit="1" customWidth="1"/>
    <col min="26" max="26" width="28" bestFit="1" customWidth="1"/>
    <col min="27" max="28" width="28.85546875" bestFit="1" customWidth="1"/>
    <col min="29" max="29" width="29.5703125" bestFit="1" customWidth="1"/>
    <col min="30" max="30" width="27.85546875" bestFit="1" customWidth="1"/>
    <col min="31" max="31" width="42.140625" bestFit="1" customWidth="1"/>
  </cols>
  <sheetData>
    <row r="1" spans="1:31">
      <c r="A1" s="20" t="s">
        <v>0</v>
      </c>
      <c r="B1" s="21" t="s">
        <v>1</v>
      </c>
      <c r="C1" s="21" t="s">
        <v>2</v>
      </c>
      <c r="D1" s="20" t="s">
        <v>23</v>
      </c>
      <c r="E1" s="22" t="s">
        <v>58</v>
      </c>
      <c r="F1" s="22" t="s">
        <v>59</v>
      </c>
      <c r="G1" s="22" t="s">
        <v>62</v>
      </c>
      <c r="H1" s="20" t="s">
        <v>18</v>
      </c>
      <c r="I1" s="20" t="s">
        <v>19</v>
      </c>
      <c r="J1" s="22" t="s">
        <v>60</v>
      </c>
      <c r="K1" s="22" t="s">
        <v>61</v>
      </c>
      <c r="L1" s="23" t="s">
        <v>63</v>
      </c>
      <c r="M1" s="20" t="s">
        <v>16</v>
      </c>
      <c r="N1" s="20" t="s">
        <v>17</v>
      </c>
      <c r="O1" s="20" t="s">
        <v>3</v>
      </c>
      <c r="P1" s="20" t="s">
        <v>4</v>
      </c>
      <c r="Q1" s="20" t="s">
        <v>13</v>
      </c>
      <c r="R1" s="20" t="s">
        <v>14</v>
      </c>
      <c r="S1" s="20" t="s">
        <v>15</v>
      </c>
      <c r="T1" s="20" t="s">
        <v>21</v>
      </c>
      <c r="U1" s="20" t="s">
        <v>22</v>
      </c>
      <c r="V1" s="20" t="s">
        <v>5</v>
      </c>
      <c r="W1" s="20" t="s">
        <v>6</v>
      </c>
      <c r="X1" s="20" t="s">
        <v>7</v>
      </c>
      <c r="Y1" s="20" t="s">
        <v>8</v>
      </c>
      <c r="Z1" s="20" t="s">
        <v>9</v>
      </c>
      <c r="AA1" s="20" t="s">
        <v>10</v>
      </c>
      <c r="AB1" s="20" t="s">
        <v>11</v>
      </c>
      <c r="AC1" s="20" t="s">
        <v>12</v>
      </c>
      <c r="AD1" s="20" t="s">
        <v>20</v>
      </c>
      <c r="AE1" s="24" t="s">
        <v>40</v>
      </c>
    </row>
    <row r="2" spans="1:31">
      <c r="A2" s="3" t="s">
        <v>73</v>
      </c>
      <c r="B2" s="4" t="s">
        <v>95</v>
      </c>
      <c r="C2" s="4" t="s">
        <v>80</v>
      </c>
      <c r="D2" s="3">
        <v>1</v>
      </c>
      <c r="E2" s="6">
        <v>4</v>
      </c>
      <c r="F2" s="6">
        <v>3</v>
      </c>
      <c r="G2" s="6" t="str">
        <f>CONCATENATE(DB_L1[[#This Row],[Score equipe domicile]],"-",DB_L1[[#This Row],[Score equipe exterieur]])</f>
        <v>4-3</v>
      </c>
      <c r="H2" s="3" t="s">
        <v>24</v>
      </c>
      <c r="I2" s="3" t="s">
        <v>26</v>
      </c>
      <c r="J2" s="6">
        <v>2</v>
      </c>
      <c r="K2" s="6">
        <v>2</v>
      </c>
      <c r="L2" s="5" t="str">
        <f>CONCATENATE(DB_L1[[#This Row],[score equipe domicile mi temps]],"-",DB_L1[[#This Row],[score equipe exterieur mi temps]])</f>
        <v>2-2</v>
      </c>
      <c r="M2" s="3" t="str">
        <f>IF(DB_L1[[#This Row],[Score equipe exterieur]]=0,"oui","non")</f>
        <v>non</v>
      </c>
      <c r="N2" s="3" t="str">
        <f>IF(DB_L1[[#This Row],[Score equipe domicile]]=0,"oui","non")</f>
        <v>non</v>
      </c>
      <c r="O2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2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2" s="6">
        <f>DB_L1[[#This Row],[Score equipe domicile]]+DB_L1[[#This Row],[Score equipe exterieur]]</f>
        <v>7</v>
      </c>
      <c r="R2" s="6">
        <f>DB_L1[[#This Row],[score equipe domicile mi temps]]+DB_L1[[#This Row],[score equipe exterieur mi temps]]</f>
        <v>4</v>
      </c>
      <c r="S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premiere mi temps</v>
      </c>
      <c r="V2" s="3" t="str">
        <f>IF((DB_L1[[#This Row],[Score equipe domicile]]-DB_L1[[#This Row],[Score equipe exterieur]])=1,"oui","non")</f>
        <v>oui</v>
      </c>
      <c r="W2" s="3" t="str">
        <f>IF((DB_L1[[#This Row],[Score equipe domicile]]-DB_L1[[#This Row],[Score equipe exterieur]])=2,"oui","non")</f>
        <v>non</v>
      </c>
      <c r="X2" s="3" t="str">
        <f>IF((DB_L1[[#This Row],[Score equipe domicile]]-DB_L1[[#This Row],[Score equipe exterieur]])=3,"oui","non")</f>
        <v>non</v>
      </c>
      <c r="Y2" s="3" t="str">
        <f>IF((DB_L1[[#This Row],[Score equipe domicile]]-DB_L1[[#This Row],[Score equipe exterieur]])&gt;3,"oui","non")</f>
        <v>non</v>
      </c>
      <c r="Z2" s="3" t="str">
        <f>IF((DB_L1[[#This Row],[Score equipe domicile]]-DB_L1[[#This Row],[Score equipe exterieur]])=-1,"oui","non")</f>
        <v>non</v>
      </c>
      <c r="AA2" s="3" t="str">
        <f>IF((DB_L1[[#This Row],[Score equipe domicile]]-DB_L1[[#This Row],[Score equipe exterieur]])=-2,"oui","non")</f>
        <v>non</v>
      </c>
      <c r="AB2" s="3" t="str">
        <f>IF((DB_L1[[#This Row],[Score equipe domicile]]-DB_L1[[#This Row],[Score equipe exterieur]])=-3,"oui","non")</f>
        <v>non</v>
      </c>
      <c r="AC2" s="3" t="str">
        <f>IF((DB_L1[[#This Row],[Score equipe exterieur]]-DB_L1[[#This Row],[Score equipe domicile]])&gt;3,"oui","non")</f>
        <v>non</v>
      </c>
      <c r="AD2" s="3" t="str">
        <f>IF((DB_L1[[#This Row],[Score equipe domicile]]&gt;0)*AND(DB_L1[[#This Row],[Score equipe exterieur]]&gt;0),"oui","non")</f>
        <v>oui</v>
      </c>
      <c r="AE2" s="17" t="str">
        <f>IF((DB_L1[[#This Row],[score equipe domicile mi temps]]&gt;0)*AND(DB_L1[[#This Row],[score equipe exterieur mi temps]]&gt;0),"oui","non")</f>
        <v>oui</v>
      </c>
    </row>
    <row r="3" spans="1:31">
      <c r="A3" s="3" t="s">
        <v>73</v>
      </c>
      <c r="B3" s="4" t="s">
        <v>97</v>
      </c>
      <c r="C3" s="4" t="s">
        <v>93</v>
      </c>
      <c r="D3" s="3">
        <v>1</v>
      </c>
      <c r="E3" s="6">
        <v>3</v>
      </c>
      <c r="F3" s="6">
        <v>3</v>
      </c>
      <c r="G3" s="6" t="str">
        <f>CONCATENATE(DB_L1[[#This Row],[Score equipe domicile]],"-",DB_L1[[#This Row],[Score equipe exterieur]])</f>
        <v>3-3</v>
      </c>
      <c r="H3" s="3" t="s">
        <v>26</v>
      </c>
      <c r="I3" s="3" t="s">
        <v>25</v>
      </c>
      <c r="J3" s="6">
        <v>2</v>
      </c>
      <c r="K3" s="6">
        <v>1</v>
      </c>
      <c r="L3" s="5" t="str">
        <f>CONCATENATE(DB_L1[[#This Row],[score equipe domicile mi temps]],"-",DB_L1[[#This Row],[score equipe exterieur mi temps]])</f>
        <v>2-1</v>
      </c>
      <c r="M3" s="3" t="str">
        <f>IF(DB_L1[[#This Row],[Score equipe exterieur]]=0,"oui","non")</f>
        <v>non</v>
      </c>
      <c r="N3" s="3" t="str">
        <f>IF(DB_L1[[#This Row],[Score equipe domicile]]=0,"oui","non")</f>
        <v>non</v>
      </c>
      <c r="O3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" s="6">
        <f>DB_L1[[#This Row],[Score equipe domicile]]+DB_L1[[#This Row],[Score equipe exterieur]]</f>
        <v>6</v>
      </c>
      <c r="R3" s="6">
        <f>DB_L1[[#This Row],[score equipe domicile mi temps]]+DB_L1[[#This Row],[score equipe exterieur mi temps]]</f>
        <v>3</v>
      </c>
      <c r="S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3" s="3" t="str">
        <f>IF((DB_L1[[#This Row],[Score equipe domicile]]-DB_L1[[#This Row],[Score equipe exterieur]])=1,"oui","non")</f>
        <v>non</v>
      </c>
      <c r="W3" s="3" t="str">
        <f>IF((DB_L1[[#This Row],[Score equipe domicile]]-DB_L1[[#This Row],[Score equipe exterieur]])=2,"oui","non")</f>
        <v>non</v>
      </c>
      <c r="X3" s="3" t="str">
        <f>IF((DB_L1[[#This Row],[Score equipe domicile]]-DB_L1[[#This Row],[Score equipe exterieur]])=3,"oui","non")</f>
        <v>non</v>
      </c>
      <c r="Y3" s="3" t="str">
        <f>IF((DB_L1[[#This Row],[Score equipe domicile]]-DB_L1[[#This Row],[Score equipe exterieur]])&gt;3,"oui","non")</f>
        <v>non</v>
      </c>
      <c r="Z3" s="3" t="str">
        <f>IF((DB_L1[[#This Row],[Score equipe domicile]]-DB_L1[[#This Row],[Score equipe exterieur]])=-1,"oui","non")</f>
        <v>non</v>
      </c>
      <c r="AA3" s="3" t="str">
        <f>IF((DB_L1[[#This Row],[Score equipe domicile]]-DB_L1[[#This Row],[Score equipe exterieur]])=-2,"oui","non")</f>
        <v>non</v>
      </c>
      <c r="AB3" s="3" t="str">
        <f>IF((DB_L1[[#This Row],[Score equipe domicile]]-DB_L1[[#This Row],[Score equipe exterieur]])=-3,"oui","non")</f>
        <v>non</v>
      </c>
      <c r="AC3" s="3" t="str">
        <f>IF((DB_L1[[#This Row],[Score equipe exterieur]]-DB_L1[[#This Row],[Score equipe domicile]])&gt;3,"oui","non")</f>
        <v>non</v>
      </c>
      <c r="AD3" s="3" t="str">
        <f>IF((DB_L1[[#This Row],[Score equipe domicile]]&gt;0)*AND(DB_L1[[#This Row],[Score equipe exterieur]]&gt;0),"oui","non")</f>
        <v>oui</v>
      </c>
      <c r="AE3" s="17" t="str">
        <f>IF((DB_L1[[#This Row],[score equipe domicile mi temps]]&gt;0)*AND(DB_L1[[#This Row],[score equipe exterieur mi temps]]&gt;0),"oui","non")</f>
        <v>oui</v>
      </c>
    </row>
    <row r="4" spans="1:31" ht="14.25" customHeight="1">
      <c r="A4" s="3" t="s">
        <v>73</v>
      </c>
      <c r="B4" s="4" t="s">
        <v>98</v>
      </c>
      <c r="C4" s="4" t="s">
        <v>91</v>
      </c>
      <c r="D4" s="3">
        <v>1</v>
      </c>
      <c r="E4" s="6">
        <v>1</v>
      </c>
      <c r="F4" s="6">
        <v>0</v>
      </c>
      <c r="G4" s="6" t="str">
        <f>CONCATENATE(DB_L1[[#This Row],[Score equipe domicile]],"-",DB_L1[[#This Row],[Score equipe exterieur]])</f>
        <v>1-0</v>
      </c>
      <c r="H4" s="3" t="s">
        <v>27</v>
      </c>
      <c r="I4" s="3" t="s">
        <v>26</v>
      </c>
      <c r="J4" s="6">
        <v>1</v>
      </c>
      <c r="K4" s="6">
        <v>0</v>
      </c>
      <c r="L4" s="5" t="str">
        <f>CONCATENATE(DB_L1[[#This Row],[score equipe domicile mi temps]],"-",DB_L1[[#This Row],[score equipe exterieur mi temps]])</f>
        <v>1-0</v>
      </c>
      <c r="M4" s="3" t="str">
        <f>IF(DB_L1[[#This Row],[Score equipe exterieur]]=0,"oui","non")</f>
        <v>oui</v>
      </c>
      <c r="N4" s="3" t="str">
        <f>IF(DB_L1[[#This Row],[Score equipe domicile]]=0,"oui","non")</f>
        <v>non</v>
      </c>
      <c r="O4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4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4" s="6">
        <f>DB_L1[[#This Row],[Score equipe domicile]]+DB_L1[[#This Row],[Score equipe exterieur]]</f>
        <v>1</v>
      </c>
      <c r="R4" s="6">
        <f>DB_L1[[#This Row],[score equipe domicile mi temps]]+DB_L1[[#This Row],[score equipe exterieur mi temps]]</f>
        <v>1</v>
      </c>
      <c r="S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" s="3" t="str">
        <f>IF((DB_L1[[#This Row],[Score equipe domicile]]-DB_L1[[#This Row],[Score equipe exterieur]])=1,"oui","non")</f>
        <v>oui</v>
      </c>
      <c r="W4" s="3" t="str">
        <f>IF((DB_L1[[#This Row],[Score equipe domicile]]-DB_L1[[#This Row],[Score equipe exterieur]])=2,"oui","non")</f>
        <v>non</v>
      </c>
      <c r="X4" s="3" t="str">
        <f>IF((DB_L1[[#This Row],[Score equipe domicile]]-DB_L1[[#This Row],[Score equipe exterieur]])=3,"oui","non")</f>
        <v>non</v>
      </c>
      <c r="Y4" s="3" t="str">
        <f>IF((DB_L1[[#This Row],[Score equipe domicile]]-DB_L1[[#This Row],[Score equipe exterieur]])&gt;3,"oui","non")</f>
        <v>non</v>
      </c>
      <c r="Z4" s="3" t="str">
        <f>IF((DB_L1[[#This Row],[Score equipe domicile]]-DB_L1[[#This Row],[Score equipe exterieur]])=-1,"oui","non")</f>
        <v>non</v>
      </c>
      <c r="AA4" s="3" t="str">
        <f>IF((DB_L1[[#This Row],[Score equipe domicile]]-DB_L1[[#This Row],[Score equipe exterieur]])=-2,"oui","non")</f>
        <v>non</v>
      </c>
      <c r="AB4" s="3" t="str">
        <f>IF((DB_L1[[#This Row],[Score equipe domicile]]-DB_L1[[#This Row],[Score equipe exterieur]])=-3,"oui","non")</f>
        <v>non</v>
      </c>
      <c r="AC4" s="3" t="str">
        <f>IF((DB_L1[[#This Row],[Score equipe exterieur]]-DB_L1[[#This Row],[Score equipe domicile]])&gt;3,"oui","non")</f>
        <v>non</v>
      </c>
      <c r="AD4" s="3" t="str">
        <f>IF((DB_L1[[#This Row],[Score equipe domicile]]&gt;0)*AND(DB_L1[[#This Row],[Score equipe exterieur]]&gt;0),"oui","non")</f>
        <v>non</v>
      </c>
      <c r="AE4" s="17" t="str">
        <f>IF((DB_L1[[#This Row],[score equipe domicile mi temps]]&gt;0)*AND(DB_L1[[#This Row],[score equipe exterieur mi temps]]&gt;0),"oui","non")</f>
        <v>non</v>
      </c>
    </row>
    <row r="5" spans="1:31">
      <c r="A5" s="3" t="s">
        <v>73</v>
      </c>
      <c r="B5" s="4" t="s">
        <v>99</v>
      </c>
      <c r="C5" s="4" t="s">
        <v>103</v>
      </c>
      <c r="D5" s="3">
        <v>1</v>
      </c>
      <c r="E5" s="6">
        <v>1</v>
      </c>
      <c r="F5" s="6">
        <v>0</v>
      </c>
      <c r="G5" s="6" t="str">
        <f>CONCATENATE(DB_L1[[#This Row],[Score equipe domicile]],"-",DB_L1[[#This Row],[Score equipe exterieur]])</f>
        <v>1-0</v>
      </c>
      <c r="H5" s="3" t="s">
        <v>28</v>
      </c>
      <c r="I5" s="3" t="s">
        <v>29</v>
      </c>
      <c r="J5" s="6">
        <v>1</v>
      </c>
      <c r="K5" s="6">
        <v>0</v>
      </c>
      <c r="L5" s="5" t="str">
        <f>CONCATENATE(DB_L1[[#This Row],[score equipe domicile mi temps]],"-",DB_L1[[#This Row],[score equipe exterieur mi temps]])</f>
        <v>1-0</v>
      </c>
      <c r="M5" s="3" t="str">
        <f>IF(DB_L1[[#This Row],[Score equipe exterieur]]=0,"oui","non")</f>
        <v>oui</v>
      </c>
      <c r="N5" s="3" t="str">
        <f>IF(DB_L1[[#This Row],[Score equipe domicile]]=0,"oui","non")</f>
        <v>non</v>
      </c>
      <c r="O5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5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5" s="6">
        <f>DB_L1[[#This Row],[Score equipe domicile]]+DB_L1[[#This Row],[Score equipe exterieur]]</f>
        <v>1</v>
      </c>
      <c r="R5" s="6">
        <f>DB_L1[[#This Row],[score equipe domicile mi temps]]+DB_L1[[#This Row],[score equipe exterieur mi temps]]</f>
        <v>1</v>
      </c>
      <c r="S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" s="3" t="str">
        <f>IF((DB_L1[[#This Row],[Score equipe domicile]]-DB_L1[[#This Row],[Score equipe exterieur]])=1,"oui","non")</f>
        <v>oui</v>
      </c>
      <c r="W5" s="3" t="str">
        <f>IF((DB_L1[[#This Row],[Score equipe domicile]]-DB_L1[[#This Row],[Score equipe exterieur]])=2,"oui","non")</f>
        <v>non</v>
      </c>
      <c r="X5" s="3" t="str">
        <f>IF((DB_L1[[#This Row],[Score equipe domicile]]-DB_L1[[#This Row],[Score equipe exterieur]])=3,"oui","non")</f>
        <v>non</v>
      </c>
      <c r="Y5" s="3" t="str">
        <f>IF((DB_L1[[#This Row],[Score equipe domicile]]-DB_L1[[#This Row],[Score equipe exterieur]])&gt;3,"oui","non")</f>
        <v>non</v>
      </c>
      <c r="Z5" s="3" t="str">
        <f>IF((DB_L1[[#This Row],[Score equipe domicile]]-DB_L1[[#This Row],[Score equipe exterieur]])=-1,"oui","non")</f>
        <v>non</v>
      </c>
      <c r="AA5" s="3" t="str">
        <f>IF((DB_L1[[#This Row],[Score equipe domicile]]-DB_L1[[#This Row],[Score equipe exterieur]])=-2,"oui","non")</f>
        <v>non</v>
      </c>
      <c r="AB5" s="3" t="str">
        <f>IF((DB_L1[[#This Row],[Score equipe domicile]]-DB_L1[[#This Row],[Score equipe exterieur]])=-3,"oui","non")</f>
        <v>non</v>
      </c>
      <c r="AC5" s="3" t="str">
        <f>IF((DB_L1[[#This Row],[Score equipe exterieur]]-DB_L1[[#This Row],[Score equipe domicile]])&gt;3,"oui","non")</f>
        <v>non</v>
      </c>
      <c r="AD5" s="3" t="str">
        <f>IF((DB_L1[[#This Row],[Score equipe domicile]]&gt;0)*AND(DB_L1[[#This Row],[Score equipe exterieur]]&gt;0),"oui","non")</f>
        <v>non</v>
      </c>
      <c r="AE5" s="17" t="str">
        <f>IF((DB_L1[[#This Row],[score equipe domicile mi temps]]&gt;0)*AND(DB_L1[[#This Row],[score equipe exterieur mi temps]]&gt;0),"oui","non")</f>
        <v>non</v>
      </c>
    </row>
    <row r="6" spans="1:31">
      <c r="A6" s="3" t="s">
        <v>73</v>
      </c>
      <c r="B6" s="4" t="s">
        <v>100</v>
      </c>
      <c r="C6" s="4" t="s">
        <v>86</v>
      </c>
      <c r="D6" s="3">
        <v>1</v>
      </c>
      <c r="E6" s="6">
        <v>2</v>
      </c>
      <c r="F6" s="6">
        <v>3</v>
      </c>
      <c r="G6" s="6" t="str">
        <f>CONCATENATE(DB_L1[[#This Row],[Score equipe domicile]],"-",DB_L1[[#This Row],[Score equipe exterieur]])</f>
        <v>2-3</v>
      </c>
      <c r="H6" s="3" t="s">
        <v>30</v>
      </c>
      <c r="I6" s="3" t="s">
        <v>31</v>
      </c>
      <c r="J6" s="6">
        <v>0</v>
      </c>
      <c r="K6" s="6">
        <v>3</v>
      </c>
      <c r="L6" s="5" t="str">
        <f>CONCATENATE(DB_L1[[#This Row],[score equipe domicile mi temps]],"-",DB_L1[[#This Row],[score equipe exterieur mi temps]])</f>
        <v>0-3</v>
      </c>
      <c r="M6" s="3" t="str">
        <f>IF(DB_L1[[#This Row],[Score equipe exterieur]]=0,"oui","non")</f>
        <v>non</v>
      </c>
      <c r="N6" s="3" t="str">
        <f>IF(DB_L1[[#This Row],[Score equipe domicile]]=0,"oui","non")</f>
        <v>non</v>
      </c>
      <c r="O6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6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6" s="6">
        <f>DB_L1[[#This Row],[Score equipe domicile]]+DB_L1[[#This Row],[Score equipe exterieur]]</f>
        <v>5</v>
      </c>
      <c r="R6" s="6">
        <f>DB_L1[[#This Row],[score equipe domicile mi temps]]+DB_L1[[#This Row],[score equipe exterieur mi temps]]</f>
        <v>3</v>
      </c>
      <c r="S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premiere mi temps</v>
      </c>
      <c r="V6" s="3" t="str">
        <f>IF((DB_L1[[#This Row],[Score equipe domicile]]-DB_L1[[#This Row],[Score equipe exterieur]])=1,"oui","non")</f>
        <v>non</v>
      </c>
      <c r="W6" s="3" t="str">
        <f>IF((DB_L1[[#This Row],[Score equipe domicile]]-DB_L1[[#This Row],[Score equipe exterieur]])=2,"oui","non")</f>
        <v>non</v>
      </c>
      <c r="X6" s="3" t="str">
        <f>IF((DB_L1[[#This Row],[Score equipe domicile]]-DB_L1[[#This Row],[Score equipe exterieur]])=3,"oui","non")</f>
        <v>non</v>
      </c>
      <c r="Y6" s="3" t="str">
        <f>IF((DB_L1[[#This Row],[Score equipe domicile]]-DB_L1[[#This Row],[Score equipe exterieur]])&gt;3,"oui","non")</f>
        <v>non</v>
      </c>
      <c r="Z6" s="3" t="str">
        <f>IF((DB_L1[[#This Row],[Score equipe domicile]]-DB_L1[[#This Row],[Score equipe exterieur]])=-1,"oui","non")</f>
        <v>oui</v>
      </c>
      <c r="AA6" s="3" t="str">
        <f>IF((DB_L1[[#This Row],[Score equipe domicile]]-DB_L1[[#This Row],[Score equipe exterieur]])=-2,"oui","non")</f>
        <v>non</v>
      </c>
      <c r="AB6" s="3" t="str">
        <f>IF((DB_L1[[#This Row],[Score equipe domicile]]-DB_L1[[#This Row],[Score equipe exterieur]])=-3,"oui","non")</f>
        <v>non</v>
      </c>
      <c r="AC6" s="3" t="str">
        <f>IF((DB_L1[[#This Row],[Score equipe exterieur]]-DB_L1[[#This Row],[Score equipe domicile]])&gt;3,"oui","non")</f>
        <v>non</v>
      </c>
      <c r="AD6" s="3" t="str">
        <f>IF((DB_L1[[#This Row],[Score equipe domicile]]&gt;0)*AND(DB_L1[[#This Row],[Score equipe exterieur]]&gt;0),"oui","non")</f>
        <v>oui</v>
      </c>
      <c r="AE6" s="17" t="str">
        <f>IF((DB_L1[[#This Row],[score equipe domicile mi temps]]&gt;0)*AND(DB_L1[[#This Row],[score equipe exterieur mi temps]]&gt;0),"oui","non")</f>
        <v>non</v>
      </c>
    </row>
    <row r="7" spans="1:31" ht="12.75" customHeight="1">
      <c r="A7" s="3" t="s">
        <v>73</v>
      </c>
      <c r="B7" s="4" t="s">
        <v>101</v>
      </c>
      <c r="C7" s="4" t="s">
        <v>75</v>
      </c>
      <c r="D7" s="3">
        <v>1</v>
      </c>
      <c r="E7" s="6">
        <v>0</v>
      </c>
      <c r="F7" s="6">
        <v>3</v>
      </c>
      <c r="G7" s="6" t="str">
        <f>CONCATENATE(DB_L1[[#This Row],[Score equipe domicile]],"-",DB_L1[[#This Row],[Score equipe exterieur]])</f>
        <v>0-3</v>
      </c>
      <c r="H7" s="3" t="s">
        <v>32</v>
      </c>
      <c r="I7" s="3" t="s">
        <v>33</v>
      </c>
      <c r="J7" s="6">
        <v>0</v>
      </c>
      <c r="K7" s="6">
        <v>2</v>
      </c>
      <c r="L7" s="5" t="str">
        <f>CONCATENATE(DB_L1[[#This Row],[score equipe domicile mi temps]],"-",DB_L1[[#This Row],[score equipe exterieur mi temps]])</f>
        <v>0-2</v>
      </c>
      <c r="M7" s="3" t="str">
        <f>IF(DB_L1[[#This Row],[Score equipe exterieur]]=0,"oui","non")</f>
        <v>non</v>
      </c>
      <c r="N7" s="3" t="str">
        <f>IF(DB_L1[[#This Row],[Score equipe domicile]]=0,"oui","non")</f>
        <v>oui</v>
      </c>
      <c r="O7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7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7" s="6">
        <f>DB_L1[[#This Row],[Score equipe domicile]]+DB_L1[[#This Row],[Score equipe exterieur]]</f>
        <v>3</v>
      </c>
      <c r="R7" s="6">
        <f>DB_L1[[#This Row],[score equipe domicile mi temps]]+DB_L1[[#This Row],[score equipe exterieur mi temps]]</f>
        <v>2</v>
      </c>
      <c r="S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premiere mi temps</v>
      </c>
      <c r="V7" s="3" t="str">
        <f>IF((DB_L1[[#This Row],[Score equipe domicile]]-DB_L1[[#This Row],[Score equipe exterieur]])=1,"oui","non")</f>
        <v>non</v>
      </c>
      <c r="W7" s="3" t="str">
        <f>IF((DB_L1[[#This Row],[Score equipe domicile]]-DB_L1[[#This Row],[Score equipe exterieur]])=2,"oui","non")</f>
        <v>non</v>
      </c>
      <c r="X7" s="3" t="str">
        <f>IF((DB_L1[[#This Row],[Score equipe domicile]]-DB_L1[[#This Row],[Score equipe exterieur]])=3,"oui","non")</f>
        <v>non</v>
      </c>
      <c r="Y7" s="3" t="str">
        <f>IF((DB_L1[[#This Row],[Score equipe domicile]]-DB_L1[[#This Row],[Score equipe exterieur]])&gt;3,"oui","non")</f>
        <v>non</v>
      </c>
      <c r="Z7" s="3" t="str">
        <f>IF((DB_L1[[#This Row],[Score equipe domicile]]-DB_L1[[#This Row],[Score equipe exterieur]])=-1,"oui","non")</f>
        <v>non</v>
      </c>
      <c r="AA7" s="3" t="str">
        <f>IF((DB_L1[[#This Row],[Score equipe domicile]]-DB_L1[[#This Row],[Score equipe exterieur]])=-2,"oui","non")</f>
        <v>non</v>
      </c>
      <c r="AB7" s="3" t="str">
        <f>IF((DB_L1[[#This Row],[Score equipe domicile]]-DB_L1[[#This Row],[Score equipe exterieur]])=-3,"oui","non")</f>
        <v>oui</v>
      </c>
      <c r="AC7" s="3" t="str">
        <f>IF((DB_L1[[#This Row],[Score equipe exterieur]]-DB_L1[[#This Row],[Score equipe domicile]])&gt;3,"oui","non")</f>
        <v>non</v>
      </c>
      <c r="AD7" s="3" t="str">
        <f>IF((DB_L1[[#This Row],[Score equipe domicile]]&gt;0)*AND(DB_L1[[#This Row],[Score equipe exterieur]]&gt;0),"oui","non")</f>
        <v>non</v>
      </c>
      <c r="AE7" s="17" t="str">
        <f>IF((DB_L1[[#This Row],[score equipe domicile mi temps]]&gt;0)*AND(DB_L1[[#This Row],[score equipe exterieur mi temps]]&gt;0),"oui","non")</f>
        <v>non</v>
      </c>
    </row>
    <row r="8" spans="1:31">
      <c r="A8" s="3" t="s">
        <v>73</v>
      </c>
      <c r="B8" s="4" t="s">
        <v>102</v>
      </c>
      <c r="C8" s="4" t="s">
        <v>104</v>
      </c>
      <c r="D8" s="3">
        <v>1</v>
      </c>
      <c r="E8" s="6">
        <v>0</v>
      </c>
      <c r="F8" s="6">
        <v>0</v>
      </c>
      <c r="G8" s="6" t="str">
        <f>CONCATENATE(DB_L1[[#This Row],[Score equipe domicile]],"-",DB_L1[[#This Row],[Score equipe exterieur]])</f>
        <v>0-0</v>
      </c>
      <c r="H8" s="3" t="s">
        <v>26</v>
      </c>
      <c r="I8" s="3" t="s">
        <v>34</v>
      </c>
      <c r="J8" s="6">
        <v>0</v>
      </c>
      <c r="K8" s="6">
        <v>0</v>
      </c>
      <c r="L8" s="5" t="str">
        <f>CONCATENATE(DB_L1[[#This Row],[score equipe domicile mi temps]],"-",DB_L1[[#This Row],[score equipe exterieur mi temps]])</f>
        <v>0-0</v>
      </c>
      <c r="M8" s="3" t="str">
        <f>IF(DB_L1[[#This Row],[Score equipe exterieur]]=0,"oui","non")</f>
        <v>oui</v>
      </c>
      <c r="N8" s="3" t="str">
        <f>IF(DB_L1[[#This Row],[Score equipe domicile]]=0,"oui","non")</f>
        <v>oui</v>
      </c>
      <c r="O8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" s="6">
        <f>DB_L1[[#This Row],[Score equipe domicile]]+DB_L1[[#This Row],[Score equipe exterieur]]</f>
        <v>0</v>
      </c>
      <c r="R8" s="6">
        <f>DB_L1[[#This Row],[score equipe domicile mi temps]]+DB_L1[[#This Row],[score equipe exterieur mi temps]]</f>
        <v>0</v>
      </c>
      <c r="S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" s="3" t="str">
        <f>IF((DB_L1[[#This Row],[Score equipe domicile]]-DB_L1[[#This Row],[Score equipe exterieur]])=1,"oui","non")</f>
        <v>non</v>
      </c>
      <c r="W8" s="3" t="str">
        <f>IF((DB_L1[[#This Row],[Score equipe domicile]]-DB_L1[[#This Row],[Score equipe exterieur]])=2,"oui","non")</f>
        <v>non</v>
      </c>
      <c r="X8" s="3" t="str">
        <f>IF((DB_L1[[#This Row],[Score equipe domicile]]-DB_L1[[#This Row],[Score equipe exterieur]])=3,"oui","non")</f>
        <v>non</v>
      </c>
      <c r="Y8" s="3" t="str">
        <f>IF((DB_L1[[#This Row],[Score equipe domicile]]-DB_L1[[#This Row],[Score equipe exterieur]])&gt;3,"oui","non")</f>
        <v>non</v>
      </c>
      <c r="Z8" s="3" t="str">
        <f>IF((DB_L1[[#This Row],[Score equipe domicile]]-DB_L1[[#This Row],[Score equipe exterieur]])=-1,"oui","non")</f>
        <v>non</v>
      </c>
      <c r="AA8" s="3" t="str">
        <f>IF((DB_L1[[#This Row],[Score equipe domicile]]-DB_L1[[#This Row],[Score equipe exterieur]])=-2,"oui","non")</f>
        <v>non</v>
      </c>
      <c r="AB8" s="3" t="str">
        <f>IF((DB_L1[[#This Row],[Score equipe domicile]]-DB_L1[[#This Row],[Score equipe exterieur]])=-3,"oui","non")</f>
        <v>non</v>
      </c>
      <c r="AC8" s="3" t="str">
        <f>IF((DB_L1[[#This Row],[Score equipe exterieur]]-DB_L1[[#This Row],[Score equipe domicile]])&gt;3,"oui","non")</f>
        <v>non</v>
      </c>
      <c r="AD8" s="3" t="str">
        <f>IF((DB_L1[[#This Row],[Score equipe domicile]]&gt;0)*AND(DB_L1[[#This Row],[Score equipe exterieur]]&gt;0),"oui","non")</f>
        <v>non</v>
      </c>
      <c r="AE8" s="17" t="str">
        <f>IF((DB_L1[[#This Row],[score equipe domicile mi temps]]&gt;0)*AND(DB_L1[[#This Row],[score equipe exterieur mi temps]]&gt;0),"oui","non")</f>
        <v>non</v>
      </c>
    </row>
    <row r="9" spans="1:31">
      <c r="A9" s="3" t="s">
        <v>73</v>
      </c>
      <c r="B9" s="4" t="s">
        <v>94</v>
      </c>
      <c r="C9" s="4" t="s">
        <v>105</v>
      </c>
      <c r="D9" s="3">
        <v>1</v>
      </c>
      <c r="E9" s="6">
        <v>0</v>
      </c>
      <c r="F9" s="6">
        <v>2</v>
      </c>
      <c r="G9" s="6" t="str">
        <f>CONCATENATE(DB_L1[[#This Row],[Score equipe domicile]],"-",DB_L1[[#This Row],[Score equipe exterieur]])</f>
        <v>0-2</v>
      </c>
      <c r="H9" s="3" t="s">
        <v>35</v>
      </c>
      <c r="I9" s="3" t="s">
        <v>36</v>
      </c>
      <c r="J9" s="6">
        <v>0</v>
      </c>
      <c r="K9" s="6">
        <v>0</v>
      </c>
      <c r="L9" s="5" t="str">
        <f>CONCATENATE(DB_L1[[#This Row],[score equipe domicile mi temps]],"-",DB_L1[[#This Row],[score equipe exterieur mi temps]])</f>
        <v>0-0</v>
      </c>
      <c r="M9" s="3" t="str">
        <f>IF(DB_L1[[#This Row],[Score equipe exterieur]]=0,"oui","non")</f>
        <v>non</v>
      </c>
      <c r="N9" s="3" t="str">
        <f>IF(DB_L1[[#This Row],[Score equipe domicile]]=0,"oui","non")</f>
        <v>oui</v>
      </c>
      <c r="O9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9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9" s="6">
        <f>DB_L1[[#This Row],[Score equipe domicile]]+DB_L1[[#This Row],[Score equipe exterieur]]</f>
        <v>2</v>
      </c>
      <c r="R9" s="6">
        <f>DB_L1[[#This Row],[score equipe domicile mi temps]]+DB_L1[[#This Row],[score equipe exterieur mi temps]]</f>
        <v>0</v>
      </c>
      <c r="S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9" s="3" t="str">
        <f>IF((DB_L1[[#This Row],[Score equipe domicile]]-DB_L1[[#This Row],[Score equipe exterieur]])=1,"oui","non")</f>
        <v>non</v>
      </c>
      <c r="W9" s="3" t="str">
        <f>IF((DB_L1[[#This Row],[Score equipe domicile]]-DB_L1[[#This Row],[Score equipe exterieur]])=2,"oui","non")</f>
        <v>non</v>
      </c>
      <c r="X9" s="3" t="str">
        <f>IF((DB_L1[[#This Row],[Score equipe domicile]]-DB_L1[[#This Row],[Score equipe exterieur]])=3,"oui","non")</f>
        <v>non</v>
      </c>
      <c r="Y9" s="3" t="str">
        <f>IF((DB_L1[[#This Row],[Score equipe domicile]]-DB_L1[[#This Row],[Score equipe exterieur]])&gt;3,"oui","non")</f>
        <v>non</v>
      </c>
      <c r="Z9" s="3" t="str">
        <f>IF((DB_L1[[#This Row],[Score equipe domicile]]-DB_L1[[#This Row],[Score equipe exterieur]])=-1,"oui","non")</f>
        <v>non</v>
      </c>
      <c r="AA9" s="3" t="str">
        <f>IF((DB_L1[[#This Row],[Score equipe domicile]]-DB_L1[[#This Row],[Score equipe exterieur]])=-2,"oui","non")</f>
        <v>oui</v>
      </c>
      <c r="AB9" s="3" t="str">
        <f>IF((DB_L1[[#This Row],[Score equipe domicile]]-DB_L1[[#This Row],[Score equipe exterieur]])=-3,"oui","non")</f>
        <v>non</v>
      </c>
      <c r="AC9" s="3" t="str">
        <f>IF((DB_L1[[#This Row],[Score equipe exterieur]]-DB_L1[[#This Row],[Score equipe domicile]])&gt;3,"oui","non")</f>
        <v>non</v>
      </c>
      <c r="AD9" s="3" t="str">
        <f>IF((DB_L1[[#This Row],[Score equipe domicile]]&gt;0)*AND(DB_L1[[#This Row],[Score equipe exterieur]]&gt;0),"oui","non")</f>
        <v>non</v>
      </c>
      <c r="AE9" s="17" t="str">
        <f>IF((DB_L1[[#This Row],[score equipe domicile mi temps]]&gt;0)*AND(DB_L1[[#This Row],[score equipe exterieur mi temps]]&gt;0),"oui","non")</f>
        <v>non</v>
      </c>
    </row>
    <row r="10" spans="1:31">
      <c r="A10" s="3" t="s">
        <v>73</v>
      </c>
      <c r="B10" s="4" t="s">
        <v>74</v>
      </c>
      <c r="C10" s="4" t="s">
        <v>81</v>
      </c>
      <c r="D10" s="3">
        <v>1</v>
      </c>
      <c r="E10" s="6">
        <v>0</v>
      </c>
      <c r="F10" s="6">
        <v>2</v>
      </c>
      <c r="G10" s="6" t="str">
        <f>CONCATENATE(DB_L1[[#This Row],[Score equipe domicile]],"-",DB_L1[[#This Row],[Score equipe exterieur]])</f>
        <v>0-2</v>
      </c>
      <c r="H10" s="3" t="s">
        <v>37</v>
      </c>
      <c r="I10" s="3" t="s">
        <v>38</v>
      </c>
      <c r="J10" s="6">
        <v>0</v>
      </c>
      <c r="K10" s="6">
        <v>0</v>
      </c>
      <c r="L10" s="5" t="str">
        <f>CONCATENATE(DB_L1[[#This Row],[score equipe domicile mi temps]],"-",DB_L1[[#This Row],[score equipe exterieur mi temps]])</f>
        <v>0-0</v>
      </c>
      <c r="M10" s="3" t="str">
        <f>IF(DB_L1[[#This Row],[Score equipe exterieur]]=0,"oui","non")</f>
        <v>non</v>
      </c>
      <c r="N10" s="3" t="str">
        <f>IF(DB_L1[[#This Row],[Score equipe domicile]]=0,"oui","non")</f>
        <v>oui</v>
      </c>
      <c r="O10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10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10" s="6">
        <f>DB_L1[[#This Row],[Score equipe domicile]]+DB_L1[[#This Row],[Score equipe exterieur]]</f>
        <v>2</v>
      </c>
      <c r="R10" s="6">
        <f>DB_L1[[#This Row],[score equipe domicile mi temps]]+DB_L1[[#This Row],[score equipe exterieur mi temps]]</f>
        <v>0</v>
      </c>
      <c r="S1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1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10" s="3" t="str">
        <f>IF((DB_L1[[#This Row],[Score equipe domicile]]-DB_L1[[#This Row],[Score equipe exterieur]])=1,"oui","non")</f>
        <v>non</v>
      </c>
      <c r="W10" s="3" t="str">
        <f>IF((DB_L1[[#This Row],[Score equipe domicile]]-DB_L1[[#This Row],[Score equipe exterieur]])=2,"oui","non")</f>
        <v>non</v>
      </c>
      <c r="X10" s="3" t="str">
        <f>IF((DB_L1[[#This Row],[Score equipe domicile]]-DB_L1[[#This Row],[Score equipe exterieur]])=3,"oui","non")</f>
        <v>non</v>
      </c>
      <c r="Y10" s="3" t="str">
        <f>IF((DB_L1[[#This Row],[Score equipe domicile]]-DB_L1[[#This Row],[Score equipe exterieur]])&gt;3,"oui","non")</f>
        <v>non</v>
      </c>
      <c r="Z10" s="3" t="str">
        <f>IF((DB_L1[[#This Row],[Score equipe domicile]]-DB_L1[[#This Row],[Score equipe exterieur]])=-1,"oui","non")</f>
        <v>non</v>
      </c>
      <c r="AA10" s="3" t="str">
        <f>IF((DB_L1[[#This Row],[Score equipe domicile]]-DB_L1[[#This Row],[Score equipe exterieur]])=-2,"oui","non")</f>
        <v>oui</v>
      </c>
      <c r="AB10" s="3" t="str">
        <f>IF((DB_L1[[#This Row],[Score equipe domicile]]-DB_L1[[#This Row],[Score equipe exterieur]])=-3,"oui","non")</f>
        <v>non</v>
      </c>
      <c r="AC10" s="3" t="str">
        <f>IF((DB_L1[[#This Row],[Score equipe exterieur]]-DB_L1[[#This Row],[Score equipe domicile]])&gt;3,"oui","non")</f>
        <v>non</v>
      </c>
      <c r="AD10" s="3" t="str">
        <f>IF((DB_L1[[#This Row],[Score equipe domicile]]&gt;0)*AND(DB_L1[[#This Row],[Score equipe exterieur]]&gt;0),"oui","non")</f>
        <v>non</v>
      </c>
      <c r="AE10" s="17" t="str">
        <f>IF((DB_L1[[#This Row],[score equipe domicile mi temps]]&gt;0)*AND(DB_L1[[#This Row],[score equipe exterieur mi temps]]&gt;0),"oui","non")</f>
        <v>non</v>
      </c>
    </row>
    <row r="11" spans="1:31">
      <c r="A11" s="3" t="s">
        <v>73</v>
      </c>
      <c r="B11" s="4" t="s">
        <v>92</v>
      </c>
      <c r="C11" s="4" t="s">
        <v>87</v>
      </c>
      <c r="D11" s="3">
        <v>1</v>
      </c>
      <c r="E11" s="6">
        <v>4</v>
      </c>
      <c r="F11" s="5">
        <v>0</v>
      </c>
      <c r="G11" s="6" t="str">
        <f>CONCATENATE(DB_L1[[#This Row],[Score equipe domicile]],"-",DB_L1[[#This Row],[Score equipe exterieur]])</f>
        <v>4-0</v>
      </c>
      <c r="H11" s="3" t="s">
        <v>39</v>
      </c>
      <c r="I11" s="3" t="s">
        <v>26</v>
      </c>
      <c r="J11" s="6">
        <v>1</v>
      </c>
      <c r="K11" s="6">
        <v>0</v>
      </c>
      <c r="L11" s="5" t="str">
        <f>CONCATENATE(DB_L1[[#This Row],[score equipe domicile mi temps]],"-",DB_L1[[#This Row],[score equipe exterieur mi temps]])</f>
        <v>1-0</v>
      </c>
      <c r="M11" s="3" t="str">
        <f>IF(DB_L1[[#This Row],[Score equipe exterieur]]=0,"oui","non")</f>
        <v>oui</v>
      </c>
      <c r="N11" s="3" t="str">
        <f>IF(DB_L1[[#This Row],[Score equipe domicile]]=0,"oui","non")</f>
        <v>non</v>
      </c>
      <c r="O11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11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11" s="6">
        <f>DB_L1[[#This Row],[Score equipe domicile]]+DB_L1[[#This Row],[Score equipe exterieur]]</f>
        <v>4</v>
      </c>
      <c r="R11" s="6">
        <f>DB_L1[[#This Row],[score equipe domicile mi temps]]+DB_L1[[#This Row],[score equipe exterieur mi temps]]</f>
        <v>1</v>
      </c>
      <c r="S1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1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11" s="3" t="str">
        <f>IF((DB_L1[[#This Row],[Score equipe domicile]]-DB_L1[[#This Row],[Score equipe exterieur]])=1,"oui","non")</f>
        <v>non</v>
      </c>
      <c r="W11" s="3" t="str">
        <f>IF((DB_L1[[#This Row],[Score equipe domicile]]-DB_L1[[#This Row],[Score equipe exterieur]])=2,"oui","non")</f>
        <v>non</v>
      </c>
      <c r="X11" s="3" t="str">
        <f>IF((DB_L1[[#This Row],[Score equipe domicile]]-DB_L1[[#This Row],[Score equipe exterieur]])=3,"oui","non")</f>
        <v>non</v>
      </c>
      <c r="Y11" s="3" t="str">
        <f>IF((DB_L1[[#This Row],[Score equipe domicile]]-DB_L1[[#This Row],[Score equipe exterieur]])&gt;3,"oui","non")</f>
        <v>oui</v>
      </c>
      <c r="Z11" s="3" t="str">
        <f>IF((DB_L1[[#This Row],[Score equipe domicile]]-DB_L1[[#This Row],[Score equipe exterieur]])=-1,"oui","non")</f>
        <v>non</v>
      </c>
      <c r="AA11" s="3" t="str">
        <f>IF((DB_L1[[#This Row],[Score equipe domicile]]-DB_L1[[#This Row],[Score equipe exterieur]])=-2,"oui","non")</f>
        <v>non</v>
      </c>
      <c r="AB11" s="3" t="str">
        <f>IF((DB_L1[[#This Row],[Score equipe domicile]]-DB_L1[[#This Row],[Score equipe exterieur]])=-3,"oui","non")</f>
        <v>non</v>
      </c>
      <c r="AC11" s="3" t="str">
        <f>IF((DB_L1[[#This Row],[Score equipe exterieur]]-DB_L1[[#This Row],[Score equipe domicile]])&gt;3,"oui","non")</f>
        <v>non</v>
      </c>
      <c r="AD11" s="3" t="str">
        <f>IF((DB_L1[[#This Row],[Score equipe domicile]]&gt;0)*AND(DB_L1[[#This Row],[Score equipe exterieur]]&gt;0),"oui","non")</f>
        <v>non</v>
      </c>
      <c r="AE11" s="17" t="str">
        <f>IF((DB_L1[[#This Row],[score equipe domicile mi temps]]&gt;0)*AND(DB_L1[[#This Row],[score equipe exterieur mi temps]]&gt;0),"oui","non")</f>
        <v>non</v>
      </c>
    </row>
    <row r="12" spans="1:31">
      <c r="A12" s="3" t="s">
        <v>73</v>
      </c>
      <c r="B12" s="4" t="s">
        <v>106</v>
      </c>
      <c r="C12" s="4" t="s">
        <v>92</v>
      </c>
      <c r="D12" s="3">
        <v>2</v>
      </c>
      <c r="E12" s="6">
        <v>0</v>
      </c>
      <c r="F12" s="6">
        <v>4</v>
      </c>
      <c r="G12" s="6" t="str">
        <f>CONCATENATE(DB_L1[[#This Row],[Score equipe domicile]],"-",DB_L1[[#This Row],[Score equipe exterieur]])</f>
        <v>0-4</v>
      </c>
      <c r="H12" s="3" t="s">
        <v>41</v>
      </c>
      <c r="I12" s="3" t="s">
        <v>42</v>
      </c>
      <c r="J12" s="6">
        <v>0</v>
      </c>
      <c r="K12" s="6">
        <v>1</v>
      </c>
      <c r="L12" s="5" t="str">
        <f>CONCATENATE(DB_L1[[#This Row],[score equipe domicile mi temps]],"-",DB_L1[[#This Row],[score equipe exterieur mi temps]])</f>
        <v>0-1</v>
      </c>
      <c r="M12" s="3" t="str">
        <f>IF(DB_L1[[#This Row],[Score equipe exterieur]]=0,"oui","non")</f>
        <v>non</v>
      </c>
      <c r="N12" s="3" t="str">
        <f>IF(DB_L1[[#This Row],[Score equipe domicile]]=0,"oui","non")</f>
        <v>oui</v>
      </c>
      <c r="O12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12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12" s="6">
        <f>DB_L1[[#This Row],[Score equipe domicile]]+DB_L1[[#This Row],[Score equipe exterieur]]</f>
        <v>4</v>
      </c>
      <c r="R12" s="6">
        <f>DB_L1[[#This Row],[score equipe domicile mi temps]]+DB_L1[[#This Row],[score equipe exterieur mi temps]]</f>
        <v>1</v>
      </c>
      <c r="S1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1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12" s="3" t="str">
        <f>IF((DB_L1[[#This Row],[Score equipe domicile]]-DB_L1[[#This Row],[Score equipe exterieur]])=1,"oui","non")</f>
        <v>non</v>
      </c>
      <c r="W12" s="3" t="str">
        <f>IF((DB_L1[[#This Row],[Score equipe domicile]]-DB_L1[[#This Row],[Score equipe exterieur]])=2,"oui","non")</f>
        <v>non</v>
      </c>
      <c r="X12" s="3" t="str">
        <f>IF((DB_L1[[#This Row],[Score equipe domicile]]-DB_L1[[#This Row],[Score equipe exterieur]])=3,"oui","non")</f>
        <v>non</v>
      </c>
      <c r="Y12" s="3" t="str">
        <f>IF((DB_L1[[#This Row],[Score equipe domicile]]-DB_L1[[#This Row],[Score equipe exterieur]])&gt;3,"oui","non")</f>
        <v>non</v>
      </c>
      <c r="Z12" s="3" t="str">
        <f>IF((DB_L1[[#This Row],[Score equipe domicile]]-DB_L1[[#This Row],[Score equipe exterieur]])=-1,"oui","non")</f>
        <v>non</v>
      </c>
      <c r="AA12" s="3" t="str">
        <f>IF((DB_L1[[#This Row],[Score equipe domicile]]-DB_L1[[#This Row],[Score equipe exterieur]])=-2,"oui","non")</f>
        <v>non</v>
      </c>
      <c r="AB12" s="3" t="str">
        <f>IF((DB_L1[[#This Row],[Score equipe domicile]]-DB_L1[[#This Row],[Score equipe exterieur]])=-3,"oui","non")</f>
        <v>non</v>
      </c>
      <c r="AC12" s="3" t="str">
        <f>IF((DB_L1[[#This Row],[Score equipe exterieur]]-DB_L1[[#This Row],[Score equipe domicile]])&gt;3,"oui","non")</f>
        <v>oui</v>
      </c>
      <c r="AD12" s="3" t="str">
        <f>IF((DB_L1[[#This Row],[Score equipe domicile]]&gt;0)*AND(DB_L1[[#This Row],[Score equipe exterieur]]&gt;0),"oui","non")</f>
        <v>non</v>
      </c>
      <c r="AE12" s="17" t="str">
        <f>IF((DB_L1[[#This Row],[score equipe domicile mi temps]]&gt;0)*AND(DB_L1[[#This Row],[score equipe exterieur mi temps]]&gt;0),"oui","non")</f>
        <v>non</v>
      </c>
    </row>
    <row r="13" spans="1:31">
      <c r="A13" s="3" t="s">
        <v>73</v>
      </c>
      <c r="B13" s="4" t="s">
        <v>107</v>
      </c>
      <c r="C13" s="4" t="s">
        <v>111</v>
      </c>
      <c r="D13" s="3">
        <v>2</v>
      </c>
      <c r="E13" s="6">
        <v>0</v>
      </c>
      <c r="F13" s="6">
        <v>1</v>
      </c>
      <c r="G13" s="6" t="str">
        <f>CONCATENATE(DB_L1[[#This Row],[Score equipe domicile]],"-",DB_L1[[#This Row],[Score equipe exterieur]])</f>
        <v>0-1</v>
      </c>
      <c r="H13" s="3" t="s">
        <v>43</v>
      </c>
      <c r="I13" s="3" t="s">
        <v>44</v>
      </c>
      <c r="J13" s="6">
        <v>0</v>
      </c>
      <c r="K13" s="6">
        <v>0</v>
      </c>
      <c r="L13" s="5" t="str">
        <f>CONCATENATE(DB_L1[[#This Row],[score equipe domicile mi temps]],"-",DB_L1[[#This Row],[score equipe exterieur mi temps]])</f>
        <v>0-0</v>
      </c>
      <c r="M13" s="3" t="str">
        <f>IF(DB_L1[[#This Row],[Score equipe exterieur]]=0,"oui","non")</f>
        <v>non</v>
      </c>
      <c r="N13" s="3" t="str">
        <f>IF(DB_L1[[#This Row],[Score equipe domicile]]=0,"oui","non")</f>
        <v>oui</v>
      </c>
      <c r="O13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13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13" s="6">
        <f>DB_L1[[#This Row],[Score equipe domicile]]+DB_L1[[#This Row],[Score equipe exterieur]]</f>
        <v>1</v>
      </c>
      <c r="R13" s="6">
        <f>DB_L1[[#This Row],[score equipe domicile mi temps]]+DB_L1[[#This Row],[score equipe exterieur mi temps]]</f>
        <v>0</v>
      </c>
      <c r="S1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1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13" s="3" t="str">
        <f>IF((DB_L1[[#This Row],[Score equipe domicile]]-DB_L1[[#This Row],[Score equipe exterieur]])=1,"oui","non")</f>
        <v>non</v>
      </c>
      <c r="W13" s="3" t="str">
        <f>IF((DB_L1[[#This Row],[Score equipe domicile]]-DB_L1[[#This Row],[Score equipe exterieur]])=2,"oui","non")</f>
        <v>non</v>
      </c>
      <c r="X13" s="3" t="str">
        <f>IF((DB_L1[[#This Row],[Score equipe domicile]]-DB_L1[[#This Row],[Score equipe exterieur]])=3,"oui","non")</f>
        <v>non</v>
      </c>
      <c r="Y13" s="3" t="str">
        <f>IF((DB_L1[[#This Row],[Score equipe domicile]]-DB_L1[[#This Row],[Score equipe exterieur]])&gt;3,"oui","non")</f>
        <v>non</v>
      </c>
      <c r="Z13" s="3" t="str">
        <f>IF((DB_L1[[#This Row],[Score equipe domicile]]-DB_L1[[#This Row],[Score equipe exterieur]])=-1,"oui","non")</f>
        <v>oui</v>
      </c>
      <c r="AA13" s="3" t="str">
        <f>IF((DB_L1[[#This Row],[Score equipe domicile]]-DB_L1[[#This Row],[Score equipe exterieur]])=-2,"oui","non")</f>
        <v>non</v>
      </c>
      <c r="AB13" s="3" t="str">
        <f>IF((DB_L1[[#This Row],[Score equipe domicile]]-DB_L1[[#This Row],[Score equipe exterieur]])=-3,"oui","non")</f>
        <v>non</v>
      </c>
      <c r="AC13" s="3" t="str">
        <f>IF((DB_L1[[#This Row],[Score equipe exterieur]]-DB_L1[[#This Row],[Score equipe domicile]])&gt;3,"oui","non")</f>
        <v>non</v>
      </c>
      <c r="AD13" s="3" t="str">
        <f>IF((DB_L1[[#This Row],[Score equipe domicile]]&gt;0)*AND(DB_L1[[#This Row],[Score equipe exterieur]]&gt;0),"oui","non")</f>
        <v>non</v>
      </c>
      <c r="AE13" s="17" t="str">
        <f>IF((DB_L1[[#This Row],[score equipe domicile mi temps]]&gt;0)*AND(DB_L1[[#This Row],[score equipe exterieur mi temps]]&gt;0),"oui","non")</f>
        <v>non</v>
      </c>
    </row>
    <row r="14" spans="1:31">
      <c r="A14" s="3" t="s">
        <v>73</v>
      </c>
      <c r="B14" s="4" t="s">
        <v>108</v>
      </c>
      <c r="C14" s="4" t="s">
        <v>76</v>
      </c>
      <c r="D14" s="3">
        <v>2</v>
      </c>
      <c r="E14" s="6">
        <v>0</v>
      </c>
      <c r="F14" s="6">
        <v>2</v>
      </c>
      <c r="G14" s="6" t="str">
        <f>CONCATENATE(DB_L1[[#This Row],[Score equipe domicile]],"-",DB_L1[[#This Row],[Score equipe exterieur]])</f>
        <v>0-2</v>
      </c>
      <c r="H14" s="3" t="s">
        <v>45</v>
      </c>
      <c r="I14" s="3" t="s">
        <v>46</v>
      </c>
      <c r="J14" s="6">
        <v>0</v>
      </c>
      <c r="K14" s="6">
        <v>0</v>
      </c>
      <c r="L14" s="5" t="str">
        <f>CONCATENATE(DB_L1[[#This Row],[score equipe domicile mi temps]],"-",DB_L1[[#This Row],[score equipe exterieur mi temps]])</f>
        <v>0-0</v>
      </c>
      <c r="M14" s="3" t="str">
        <f>IF(DB_L1[[#This Row],[Score equipe exterieur]]=0,"oui","non")</f>
        <v>non</v>
      </c>
      <c r="N14" s="3" t="str">
        <f>IF(DB_L1[[#This Row],[Score equipe domicile]]=0,"oui","non")</f>
        <v>oui</v>
      </c>
      <c r="O14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14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14" s="6">
        <f>DB_L1[[#This Row],[Score equipe domicile]]+DB_L1[[#This Row],[Score equipe exterieur]]</f>
        <v>2</v>
      </c>
      <c r="R14" s="6">
        <f>DB_L1[[#This Row],[score equipe domicile mi temps]]+DB_L1[[#This Row],[score equipe exterieur mi temps]]</f>
        <v>0</v>
      </c>
      <c r="S1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1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14" s="3" t="str">
        <f>IF((DB_L1[[#This Row],[Score equipe domicile]]-DB_L1[[#This Row],[Score equipe exterieur]])=1,"oui","non")</f>
        <v>non</v>
      </c>
      <c r="W14" s="3" t="str">
        <f>IF((DB_L1[[#This Row],[Score equipe domicile]]-DB_L1[[#This Row],[Score equipe exterieur]])=2,"oui","non")</f>
        <v>non</v>
      </c>
      <c r="X14" s="3" t="str">
        <f>IF((DB_L1[[#This Row],[Score equipe domicile]]-DB_L1[[#This Row],[Score equipe exterieur]])=3,"oui","non")</f>
        <v>non</v>
      </c>
      <c r="Y14" s="3" t="str">
        <f>IF((DB_L1[[#This Row],[Score equipe domicile]]-DB_L1[[#This Row],[Score equipe exterieur]])&gt;3,"oui","non")</f>
        <v>non</v>
      </c>
      <c r="Z14" s="3" t="str">
        <f>IF((DB_L1[[#This Row],[Score equipe domicile]]-DB_L1[[#This Row],[Score equipe exterieur]])=-1,"oui","non")</f>
        <v>non</v>
      </c>
      <c r="AA14" s="3" t="str">
        <f>IF((DB_L1[[#This Row],[Score equipe domicile]]-DB_L1[[#This Row],[Score equipe exterieur]])=-2,"oui","non")</f>
        <v>oui</v>
      </c>
      <c r="AB14" s="3" t="str">
        <f>IF((DB_L1[[#This Row],[Score equipe domicile]]-DB_L1[[#This Row],[Score equipe exterieur]])=-3,"oui","non")</f>
        <v>non</v>
      </c>
      <c r="AC14" s="3" t="str">
        <f>IF((DB_L1[[#This Row],[Score equipe exterieur]]-DB_L1[[#This Row],[Score equipe domicile]])&gt;3,"oui","non")</f>
        <v>non</v>
      </c>
      <c r="AD14" s="3" t="str">
        <f>IF((DB_L1[[#This Row],[Score equipe domicile]]&gt;0)*AND(DB_L1[[#This Row],[Score equipe exterieur]]&gt;0),"oui","non")</f>
        <v>non</v>
      </c>
      <c r="AE14" s="17" t="str">
        <f>IF((DB_L1[[#This Row],[score equipe domicile mi temps]]&gt;0)*AND(DB_L1[[#This Row],[score equipe exterieur mi temps]]&gt;0),"oui","non")</f>
        <v>non</v>
      </c>
    </row>
    <row r="15" spans="1:31">
      <c r="A15" s="3" t="s">
        <v>73</v>
      </c>
      <c r="B15" s="4" t="s">
        <v>109</v>
      </c>
      <c r="C15" s="4" t="s">
        <v>89</v>
      </c>
      <c r="D15" s="3">
        <v>2</v>
      </c>
      <c r="E15" s="6">
        <v>2</v>
      </c>
      <c r="F15" s="6">
        <v>0</v>
      </c>
      <c r="G15" s="6" t="str">
        <f>CONCATENATE(DB_L1[[#This Row],[Score equipe domicile]],"-",DB_L1[[#This Row],[Score equipe exterieur]])</f>
        <v>2-0</v>
      </c>
      <c r="H15" s="3" t="s">
        <v>47</v>
      </c>
      <c r="I15" s="3" t="s">
        <v>48</v>
      </c>
      <c r="J15" s="6">
        <v>1</v>
      </c>
      <c r="K15" s="6">
        <v>0</v>
      </c>
      <c r="L15" s="5" t="str">
        <f>CONCATENATE(DB_L1[[#This Row],[score equipe domicile mi temps]],"-",DB_L1[[#This Row],[score equipe exterieur mi temps]])</f>
        <v>1-0</v>
      </c>
      <c r="M15" s="3" t="str">
        <f>IF(DB_L1[[#This Row],[Score equipe exterieur]]=0,"oui","non")</f>
        <v>oui</v>
      </c>
      <c r="N15" s="3" t="str">
        <f>IF(DB_L1[[#This Row],[Score equipe domicile]]=0,"oui","non")</f>
        <v>non</v>
      </c>
      <c r="O15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15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15" s="6">
        <f>DB_L1[[#This Row],[Score equipe domicile]]+DB_L1[[#This Row],[Score equipe exterieur]]</f>
        <v>2</v>
      </c>
      <c r="R15" s="6">
        <f>DB_L1[[#This Row],[score equipe domicile mi temps]]+DB_L1[[#This Row],[score equipe exterieur mi temps]]</f>
        <v>1</v>
      </c>
      <c r="S1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1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1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15" s="3" t="str">
        <f>IF((DB_L1[[#This Row],[Score equipe domicile]]-DB_L1[[#This Row],[Score equipe exterieur]])=1,"oui","non")</f>
        <v>non</v>
      </c>
      <c r="W15" s="3" t="str">
        <f>IF((DB_L1[[#This Row],[Score equipe domicile]]-DB_L1[[#This Row],[Score equipe exterieur]])=2,"oui","non")</f>
        <v>oui</v>
      </c>
      <c r="X15" s="3" t="str">
        <f>IF((DB_L1[[#This Row],[Score equipe domicile]]-DB_L1[[#This Row],[Score equipe exterieur]])=3,"oui","non")</f>
        <v>non</v>
      </c>
      <c r="Y15" s="3" t="str">
        <f>IF((DB_L1[[#This Row],[Score equipe domicile]]-DB_L1[[#This Row],[Score equipe exterieur]])&gt;3,"oui","non")</f>
        <v>non</v>
      </c>
      <c r="Z15" s="3" t="str">
        <f>IF((DB_L1[[#This Row],[Score equipe domicile]]-DB_L1[[#This Row],[Score equipe exterieur]])=-1,"oui","non")</f>
        <v>non</v>
      </c>
      <c r="AA15" s="3" t="str">
        <f>IF((DB_L1[[#This Row],[Score equipe domicile]]-DB_L1[[#This Row],[Score equipe exterieur]])=-2,"oui","non")</f>
        <v>non</v>
      </c>
      <c r="AB15" s="3" t="str">
        <f>IF((DB_L1[[#This Row],[Score equipe domicile]]-DB_L1[[#This Row],[Score equipe exterieur]])=-3,"oui","non")</f>
        <v>non</v>
      </c>
      <c r="AC15" s="3" t="str">
        <f>IF((DB_L1[[#This Row],[Score equipe exterieur]]-DB_L1[[#This Row],[Score equipe domicile]])&gt;3,"oui","non")</f>
        <v>non</v>
      </c>
      <c r="AD15" s="3" t="str">
        <f>IF((DB_L1[[#This Row],[Score equipe domicile]]&gt;0)*AND(DB_L1[[#This Row],[Score equipe exterieur]]&gt;0),"oui","non")</f>
        <v>non</v>
      </c>
      <c r="AE15" s="17" t="str">
        <f>IF((DB_L1[[#This Row],[score equipe domicile mi temps]]&gt;0)*AND(DB_L1[[#This Row],[score equipe exterieur mi temps]]&gt;0),"oui","non")</f>
        <v>non</v>
      </c>
    </row>
    <row r="16" spans="1:31">
      <c r="A16" s="3" t="s">
        <v>73</v>
      </c>
      <c r="B16" s="4" t="s">
        <v>96</v>
      </c>
      <c r="C16" s="4" t="s">
        <v>84</v>
      </c>
      <c r="D16" s="3">
        <v>2</v>
      </c>
      <c r="E16" s="6">
        <v>1</v>
      </c>
      <c r="F16" s="6">
        <v>0</v>
      </c>
      <c r="G16" s="6" t="str">
        <f>CONCATENATE(DB_L1[[#This Row],[Score equipe domicile]],"-",DB_L1[[#This Row],[Score equipe exterieur]])</f>
        <v>1-0</v>
      </c>
      <c r="H16" s="3" t="s">
        <v>49</v>
      </c>
      <c r="I16" s="3" t="s">
        <v>50</v>
      </c>
      <c r="J16" s="6">
        <v>0</v>
      </c>
      <c r="K16" s="6">
        <v>0</v>
      </c>
      <c r="L16" s="5" t="str">
        <f>CONCATENATE(DB_L1[[#This Row],[score equipe domicile mi temps]],"-",DB_L1[[#This Row],[score equipe exterieur mi temps]])</f>
        <v>0-0</v>
      </c>
      <c r="M16" s="3" t="str">
        <f>IF(DB_L1[[#This Row],[Score equipe exterieur]]=0,"oui","non")</f>
        <v>oui</v>
      </c>
      <c r="N16" s="3" t="str">
        <f>IF(DB_L1[[#This Row],[Score equipe domicile]]=0,"oui","non")</f>
        <v>non</v>
      </c>
      <c r="O16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16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16" s="6">
        <f>DB_L1[[#This Row],[Score equipe domicile]]+DB_L1[[#This Row],[Score equipe exterieur]]</f>
        <v>1</v>
      </c>
      <c r="R16" s="6">
        <f>DB_L1[[#This Row],[score equipe domicile mi temps]]+DB_L1[[#This Row],[score equipe exterieur mi temps]]</f>
        <v>0</v>
      </c>
      <c r="S1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1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16" s="3" t="str">
        <f>IF((DB_L1[[#This Row],[Score equipe domicile]]-DB_L1[[#This Row],[Score equipe exterieur]])=1,"oui","non")</f>
        <v>oui</v>
      </c>
      <c r="W16" s="3" t="str">
        <f>IF((DB_L1[[#This Row],[Score equipe domicile]]-DB_L1[[#This Row],[Score equipe exterieur]])=2,"oui","non")</f>
        <v>non</v>
      </c>
      <c r="X16" s="3" t="str">
        <f>IF((DB_L1[[#This Row],[Score equipe domicile]]-DB_L1[[#This Row],[Score equipe exterieur]])=3,"oui","non")</f>
        <v>non</v>
      </c>
      <c r="Y16" s="3" t="str">
        <f>IF((DB_L1[[#This Row],[Score equipe domicile]]-DB_L1[[#This Row],[Score equipe exterieur]])&gt;3,"oui","non")</f>
        <v>non</v>
      </c>
      <c r="Z16" s="3" t="str">
        <f>IF((DB_L1[[#This Row],[Score equipe domicile]]-DB_L1[[#This Row],[Score equipe exterieur]])=-1,"oui","non")</f>
        <v>non</v>
      </c>
      <c r="AA16" s="3" t="str">
        <f>IF((DB_L1[[#This Row],[Score equipe domicile]]-DB_L1[[#This Row],[Score equipe exterieur]])=-2,"oui","non")</f>
        <v>non</v>
      </c>
      <c r="AB16" s="3" t="str">
        <f>IF((DB_L1[[#This Row],[Score equipe domicile]]-DB_L1[[#This Row],[Score equipe exterieur]])=-3,"oui","non")</f>
        <v>non</v>
      </c>
      <c r="AC16" s="3" t="str">
        <f>IF((DB_L1[[#This Row],[Score equipe exterieur]]-DB_L1[[#This Row],[Score equipe domicile]])&gt;3,"oui","non")</f>
        <v>non</v>
      </c>
      <c r="AD16" s="3" t="str">
        <f>IF((DB_L1[[#This Row],[Score equipe domicile]]&gt;0)*AND(DB_L1[[#This Row],[Score equipe exterieur]]&gt;0),"oui","non")</f>
        <v>non</v>
      </c>
      <c r="AE16" s="17" t="str">
        <f>IF((DB_L1[[#This Row],[score equipe domicile mi temps]]&gt;0)*AND(DB_L1[[#This Row],[score equipe exterieur mi temps]]&gt;0),"oui","non")</f>
        <v>non</v>
      </c>
    </row>
    <row r="17" spans="1:31">
      <c r="A17" s="3" t="s">
        <v>73</v>
      </c>
      <c r="B17" s="4" t="s">
        <v>102</v>
      </c>
      <c r="C17" s="4" t="s">
        <v>87</v>
      </c>
      <c r="D17" s="3">
        <v>2</v>
      </c>
      <c r="E17" s="6">
        <v>3</v>
      </c>
      <c r="F17" s="6">
        <v>2</v>
      </c>
      <c r="G17" s="6" t="str">
        <f>CONCATENATE(DB_L1[[#This Row],[Score equipe domicile]],"-",DB_L1[[#This Row],[Score equipe exterieur]])</f>
        <v>3-2</v>
      </c>
      <c r="H17" s="3" t="s">
        <v>51</v>
      </c>
      <c r="I17" s="3"/>
      <c r="J17" s="6">
        <v>2</v>
      </c>
      <c r="K17" s="6">
        <v>1</v>
      </c>
      <c r="L17" s="5" t="str">
        <f>CONCATENATE(DB_L1[[#This Row],[score equipe domicile mi temps]],"-",DB_L1[[#This Row],[score equipe exterieur mi temps]])</f>
        <v>2-1</v>
      </c>
      <c r="M17" s="3" t="str">
        <f>IF(DB_L1[[#This Row],[Score equipe exterieur]]=0,"oui","non")</f>
        <v>non</v>
      </c>
      <c r="N17" s="3" t="str">
        <f>IF(DB_L1[[#This Row],[Score equipe domicile]]=0,"oui","non")</f>
        <v>non</v>
      </c>
      <c r="O17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17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17" s="6">
        <f>DB_L1[[#This Row],[Score equipe domicile]]+DB_L1[[#This Row],[Score equipe exterieur]]</f>
        <v>5</v>
      </c>
      <c r="R17" s="6">
        <f>DB_L1[[#This Row],[score equipe domicile mi temps]]+DB_L1[[#This Row],[score equipe exterieur mi temps]]</f>
        <v>3</v>
      </c>
      <c r="S1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1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1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17" s="3" t="str">
        <f>IF((DB_L1[[#This Row],[Score equipe domicile]]-DB_L1[[#This Row],[Score equipe exterieur]])=1,"oui","non")</f>
        <v>oui</v>
      </c>
      <c r="W17" s="3" t="str">
        <f>IF((DB_L1[[#This Row],[Score equipe domicile]]-DB_L1[[#This Row],[Score equipe exterieur]])=2,"oui","non")</f>
        <v>non</v>
      </c>
      <c r="X17" s="3" t="str">
        <f>IF((DB_L1[[#This Row],[Score equipe domicile]]-DB_L1[[#This Row],[Score equipe exterieur]])=3,"oui","non")</f>
        <v>non</v>
      </c>
      <c r="Y17" s="3" t="str">
        <f>IF((DB_L1[[#This Row],[Score equipe domicile]]-DB_L1[[#This Row],[Score equipe exterieur]])&gt;3,"oui","non")</f>
        <v>non</v>
      </c>
      <c r="Z17" s="3" t="str">
        <f>IF((DB_L1[[#This Row],[Score equipe domicile]]-DB_L1[[#This Row],[Score equipe exterieur]])=-1,"oui","non")</f>
        <v>non</v>
      </c>
      <c r="AA17" s="3" t="str">
        <f>IF((DB_L1[[#This Row],[Score equipe domicile]]-DB_L1[[#This Row],[Score equipe exterieur]])=-2,"oui","non")</f>
        <v>non</v>
      </c>
      <c r="AB17" s="3" t="str">
        <f>IF((DB_L1[[#This Row],[Score equipe domicile]]-DB_L1[[#This Row],[Score equipe exterieur]])=-3,"oui","non")</f>
        <v>non</v>
      </c>
      <c r="AC17" s="3" t="str">
        <f>IF((DB_L1[[#This Row],[Score equipe exterieur]]-DB_L1[[#This Row],[Score equipe domicile]])&gt;3,"oui","non")</f>
        <v>non</v>
      </c>
      <c r="AD17" s="3" t="str">
        <f>IF((DB_L1[[#This Row],[Score equipe domicile]]&gt;0)*AND(DB_L1[[#This Row],[Score equipe exterieur]]&gt;0),"oui","non")</f>
        <v>oui</v>
      </c>
      <c r="AE17" s="17" t="str">
        <f>IF((DB_L1[[#This Row],[score equipe domicile mi temps]]&gt;0)*AND(DB_L1[[#This Row],[score equipe exterieur mi temps]]&gt;0),"oui","non")</f>
        <v>oui</v>
      </c>
    </row>
    <row r="18" spans="1:31">
      <c r="A18" s="3" t="s">
        <v>73</v>
      </c>
      <c r="B18" s="4" t="s">
        <v>110</v>
      </c>
      <c r="C18" s="4" t="s">
        <v>79</v>
      </c>
      <c r="D18" s="3">
        <v>2</v>
      </c>
      <c r="E18" s="6">
        <v>1</v>
      </c>
      <c r="F18" s="6">
        <v>0</v>
      </c>
      <c r="G18" s="6" t="str">
        <f>CONCATENATE(DB_L1[[#This Row],[Score equipe domicile]],"-",DB_L1[[#This Row],[Score equipe exterieur]])</f>
        <v>1-0</v>
      </c>
      <c r="H18" s="3" t="s">
        <v>26</v>
      </c>
      <c r="I18" s="3" t="s">
        <v>26</v>
      </c>
      <c r="J18" s="6">
        <v>0</v>
      </c>
      <c r="K18" s="6">
        <v>0</v>
      </c>
      <c r="L18" s="5" t="str">
        <f>CONCATENATE(DB_L1[[#This Row],[score equipe domicile mi temps]],"-",DB_L1[[#This Row],[score equipe exterieur mi temps]])</f>
        <v>0-0</v>
      </c>
      <c r="M18" s="3" t="str">
        <f>IF(DB_L1[[#This Row],[Score equipe exterieur]]=0,"oui","non")</f>
        <v>oui</v>
      </c>
      <c r="N18" s="3" t="str">
        <f>IF(DB_L1[[#This Row],[Score equipe domicile]]=0,"oui","non")</f>
        <v>non</v>
      </c>
      <c r="O18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18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18" s="6">
        <f>DB_L1[[#This Row],[Score equipe domicile]]+DB_L1[[#This Row],[Score equipe exterieur]]</f>
        <v>1</v>
      </c>
      <c r="R18" s="6">
        <f>DB_L1[[#This Row],[score equipe domicile mi temps]]+DB_L1[[#This Row],[score equipe exterieur mi temps]]</f>
        <v>0</v>
      </c>
      <c r="S1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1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18" s="3" t="str">
        <f>IF((DB_L1[[#This Row],[Score equipe domicile]]-DB_L1[[#This Row],[Score equipe exterieur]])=1,"oui","non")</f>
        <v>oui</v>
      </c>
      <c r="W18" s="3" t="str">
        <f>IF((DB_L1[[#This Row],[Score equipe domicile]]-DB_L1[[#This Row],[Score equipe exterieur]])=2,"oui","non")</f>
        <v>non</v>
      </c>
      <c r="X18" s="3" t="str">
        <f>IF((DB_L1[[#This Row],[Score equipe domicile]]-DB_L1[[#This Row],[Score equipe exterieur]])=3,"oui","non")</f>
        <v>non</v>
      </c>
      <c r="Y18" s="3" t="str">
        <f>IF((DB_L1[[#This Row],[Score equipe domicile]]-DB_L1[[#This Row],[Score equipe exterieur]])&gt;3,"oui","non")</f>
        <v>non</v>
      </c>
      <c r="Z18" s="3" t="str">
        <f>IF((DB_L1[[#This Row],[Score equipe domicile]]-DB_L1[[#This Row],[Score equipe exterieur]])=-1,"oui","non")</f>
        <v>non</v>
      </c>
      <c r="AA18" s="3" t="str">
        <f>IF((DB_L1[[#This Row],[Score equipe domicile]]-DB_L1[[#This Row],[Score equipe exterieur]])=-2,"oui","non")</f>
        <v>non</v>
      </c>
      <c r="AB18" s="3" t="str">
        <f>IF((DB_L1[[#This Row],[Score equipe domicile]]-DB_L1[[#This Row],[Score equipe exterieur]])=-3,"oui","non")</f>
        <v>non</v>
      </c>
      <c r="AC18" s="3" t="str">
        <f>IF((DB_L1[[#This Row],[Score equipe exterieur]]-DB_L1[[#This Row],[Score equipe domicile]])&gt;3,"oui","non")</f>
        <v>non</v>
      </c>
      <c r="AD18" s="3" t="str">
        <f>IF((DB_L1[[#This Row],[Score equipe domicile]]&gt;0)*AND(DB_L1[[#This Row],[Score equipe exterieur]]&gt;0),"oui","non")</f>
        <v>non</v>
      </c>
      <c r="AE18" s="17" t="str">
        <f>IF((DB_L1[[#This Row],[score equipe domicile mi temps]]&gt;0)*AND(DB_L1[[#This Row],[score equipe exterieur mi temps]]&gt;0),"oui","non")</f>
        <v>non</v>
      </c>
    </row>
    <row r="19" spans="1:31">
      <c r="A19" s="3" t="s">
        <v>73</v>
      </c>
      <c r="B19" s="4" t="s">
        <v>75</v>
      </c>
      <c r="C19" s="4" t="s">
        <v>74</v>
      </c>
      <c r="D19" s="3">
        <v>2</v>
      </c>
      <c r="E19" s="6">
        <v>1</v>
      </c>
      <c r="F19" s="6">
        <v>0</v>
      </c>
      <c r="G19" s="6" t="str">
        <f>CONCATENATE(DB_L1[[#This Row],[Score equipe domicile]],"-",DB_L1[[#This Row],[Score equipe exterieur]])</f>
        <v>1-0</v>
      </c>
      <c r="H19" s="3" t="s">
        <v>52</v>
      </c>
      <c r="I19" s="3" t="s">
        <v>26</v>
      </c>
      <c r="J19" s="6">
        <v>0</v>
      </c>
      <c r="K19" s="6">
        <v>0</v>
      </c>
      <c r="L19" s="5" t="str">
        <f>CONCATENATE(DB_L1[[#This Row],[score equipe domicile mi temps]],"-",DB_L1[[#This Row],[score equipe exterieur mi temps]])</f>
        <v>0-0</v>
      </c>
      <c r="M19" s="3" t="str">
        <f>IF(DB_L1[[#This Row],[Score equipe exterieur]]=0,"oui","non")</f>
        <v>oui</v>
      </c>
      <c r="N19" s="3" t="str">
        <f>IF(DB_L1[[#This Row],[Score equipe domicile]]=0,"oui","non")</f>
        <v>non</v>
      </c>
      <c r="O19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19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19" s="6">
        <f>DB_L1[[#This Row],[Score equipe domicile]]+DB_L1[[#This Row],[Score equipe exterieur]]</f>
        <v>1</v>
      </c>
      <c r="R19" s="6">
        <f>DB_L1[[#This Row],[score equipe domicile mi temps]]+DB_L1[[#This Row],[score equipe exterieur mi temps]]</f>
        <v>0</v>
      </c>
      <c r="S1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1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1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19" s="3" t="str">
        <f>IF((DB_L1[[#This Row],[Score equipe domicile]]-DB_L1[[#This Row],[Score equipe exterieur]])=1,"oui","non")</f>
        <v>oui</v>
      </c>
      <c r="W19" s="3" t="str">
        <f>IF((DB_L1[[#This Row],[Score equipe domicile]]-DB_L1[[#This Row],[Score equipe exterieur]])=2,"oui","non")</f>
        <v>non</v>
      </c>
      <c r="X19" s="3" t="str">
        <f>IF((DB_L1[[#This Row],[Score equipe domicile]]-DB_L1[[#This Row],[Score equipe exterieur]])=3,"oui","non")</f>
        <v>non</v>
      </c>
      <c r="Y19" s="3" t="str">
        <f>IF((DB_L1[[#This Row],[Score equipe domicile]]-DB_L1[[#This Row],[Score equipe exterieur]])&gt;3,"oui","non")</f>
        <v>non</v>
      </c>
      <c r="Z19" s="3" t="str">
        <f>IF((DB_L1[[#This Row],[Score equipe domicile]]-DB_L1[[#This Row],[Score equipe exterieur]])=-1,"oui","non")</f>
        <v>non</v>
      </c>
      <c r="AA19" s="3" t="str">
        <f>IF((DB_L1[[#This Row],[Score equipe domicile]]-DB_L1[[#This Row],[Score equipe exterieur]])=-2,"oui","non")</f>
        <v>non</v>
      </c>
      <c r="AB19" s="3" t="str">
        <f>IF((DB_L1[[#This Row],[Score equipe domicile]]-DB_L1[[#This Row],[Score equipe exterieur]])=-3,"oui","non")</f>
        <v>non</v>
      </c>
      <c r="AC19" s="3" t="str">
        <f>IF((DB_L1[[#This Row],[Score equipe exterieur]]-DB_L1[[#This Row],[Score equipe domicile]])&gt;3,"oui","non")</f>
        <v>non</v>
      </c>
      <c r="AD19" s="3" t="str">
        <f>IF((DB_L1[[#This Row],[Score equipe domicile]]&gt;0)*AND(DB_L1[[#This Row],[Score equipe exterieur]]&gt;0),"oui","non")</f>
        <v>non</v>
      </c>
      <c r="AE19" s="17" t="str">
        <f>IF((DB_L1[[#This Row],[score equipe domicile mi temps]]&gt;0)*AND(DB_L1[[#This Row],[score equipe exterieur mi temps]]&gt;0),"oui","non")</f>
        <v>non</v>
      </c>
    </row>
    <row r="20" spans="1:31">
      <c r="A20" s="3" t="s">
        <v>73</v>
      </c>
      <c r="B20" s="4" t="s">
        <v>81</v>
      </c>
      <c r="C20" s="4" t="s">
        <v>82</v>
      </c>
      <c r="D20" s="3">
        <v>2</v>
      </c>
      <c r="E20" s="6">
        <v>1</v>
      </c>
      <c r="F20" s="6">
        <v>2</v>
      </c>
      <c r="G20" s="6" t="str">
        <f>CONCATENATE(DB_L1[[#This Row],[Score equipe domicile]],"-",DB_L1[[#This Row],[Score equipe exterieur]])</f>
        <v>1-2</v>
      </c>
      <c r="H20" s="3" t="s">
        <v>53</v>
      </c>
      <c r="I20" s="3" t="s">
        <v>54</v>
      </c>
      <c r="J20" s="6">
        <v>0</v>
      </c>
      <c r="K20" s="6">
        <v>1</v>
      </c>
      <c r="L20" s="5" t="str">
        <f>CONCATENATE(DB_L1[[#This Row],[score equipe domicile mi temps]],"-",DB_L1[[#This Row],[score equipe exterieur mi temps]])</f>
        <v>0-1</v>
      </c>
      <c r="M20" s="3" t="str">
        <f>IF(DB_L1[[#This Row],[Score equipe exterieur]]=0,"oui","non")</f>
        <v>non</v>
      </c>
      <c r="N20" s="3" t="str">
        <f>IF(DB_L1[[#This Row],[Score equipe domicile]]=0,"oui","non")</f>
        <v>non</v>
      </c>
      <c r="O20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20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20" s="6">
        <f>DB_L1[[#This Row],[Score equipe domicile]]+DB_L1[[#This Row],[Score equipe exterieur]]</f>
        <v>3</v>
      </c>
      <c r="R20" s="6">
        <f>DB_L1[[#This Row],[score equipe domicile mi temps]]+DB_L1[[#This Row],[score equipe exterieur mi temps]]</f>
        <v>1</v>
      </c>
      <c r="S2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2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2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0" s="3" t="str">
        <f>IF((DB_L1[[#This Row],[Score equipe domicile]]-DB_L1[[#This Row],[Score equipe exterieur]])=1,"oui","non")</f>
        <v>non</v>
      </c>
      <c r="W20" s="3" t="str">
        <f>IF((DB_L1[[#This Row],[Score equipe domicile]]-DB_L1[[#This Row],[Score equipe exterieur]])=2,"oui","non")</f>
        <v>non</v>
      </c>
      <c r="X20" s="3" t="str">
        <f>IF((DB_L1[[#This Row],[Score equipe domicile]]-DB_L1[[#This Row],[Score equipe exterieur]])=3,"oui","non")</f>
        <v>non</v>
      </c>
      <c r="Y20" s="3" t="str">
        <f>IF((DB_L1[[#This Row],[Score equipe domicile]]-DB_L1[[#This Row],[Score equipe exterieur]])&gt;3,"oui","non")</f>
        <v>non</v>
      </c>
      <c r="Z20" s="3" t="str">
        <f>IF((DB_L1[[#This Row],[Score equipe domicile]]-DB_L1[[#This Row],[Score equipe exterieur]])=-1,"oui","non")</f>
        <v>oui</v>
      </c>
      <c r="AA20" s="3" t="str">
        <f>IF((DB_L1[[#This Row],[Score equipe domicile]]-DB_L1[[#This Row],[Score equipe exterieur]])=-2,"oui","non")</f>
        <v>non</v>
      </c>
      <c r="AB20" s="3" t="str">
        <f>IF((DB_L1[[#This Row],[Score equipe domicile]]-DB_L1[[#This Row],[Score equipe exterieur]])=-3,"oui","non")</f>
        <v>non</v>
      </c>
      <c r="AC20" s="3" t="str">
        <f>IF((DB_L1[[#This Row],[Score equipe exterieur]]-DB_L1[[#This Row],[Score equipe domicile]])&gt;3,"oui","non")</f>
        <v>non</v>
      </c>
      <c r="AD20" s="3" t="str">
        <f>IF((DB_L1[[#This Row],[Score equipe domicile]]&gt;0)*AND(DB_L1[[#This Row],[Score equipe exterieur]]&gt;0),"oui","non")</f>
        <v>oui</v>
      </c>
      <c r="AE20" s="17" t="str">
        <f>IF((DB_L1[[#This Row],[score equipe domicile mi temps]]&gt;0)*AND(DB_L1[[#This Row],[score equipe exterieur mi temps]]&gt;0),"oui","non")</f>
        <v>non</v>
      </c>
    </row>
    <row r="21" spans="1:31">
      <c r="A21" s="3" t="s">
        <v>73</v>
      </c>
      <c r="B21" s="4" t="s">
        <v>105</v>
      </c>
      <c r="C21" s="4" t="s">
        <v>85</v>
      </c>
      <c r="D21" s="3">
        <v>2</v>
      </c>
      <c r="E21" s="6">
        <v>1</v>
      </c>
      <c r="F21" s="6">
        <v>1</v>
      </c>
      <c r="G21" s="6" t="str">
        <f>CONCATENATE(DB_L1[[#This Row],[Score equipe domicile]],"-",DB_L1[[#This Row],[Score equipe exterieur]])</f>
        <v>1-1</v>
      </c>
      <c r="H21" s="3" t="s">
        <v>55</v>
      </c>
      <c r="I21" s="3" t="s">
        <v>26</v>
      </c>
      <c r="J21" s="6">
        <v>0</v>
      </c>
      <c r="K21" s="6">
        <v>1</v>
      </c>
      <c r="L21" s="5" t="str">
        <f>CONCATENATE(DB_L1[[#This Row],[score equipe domicile mi temps]],"-",DB_L1[[#This Row],[score equipe exterieur mi temps]])</f>
        <v>0-1</v>
      </c>
      <c r="M21" s="3" t="str">
        <f>IF(DB_L1[[#This Row],[Score equipe exterieur]]=0,"oui","non")</f>
        <v>non</v>
      </c>
      <c r="N21" s="3" t="str">
        <f>IF(DB_L1[[#This Row],[Score equipe domicile]]=0,"oui","non")</f>
        <v>non</v>
      </c>
      <c r="O21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21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21" s="6">
        <f>DB_L1[[#This Row],[Score equipe domicile]]+DB_L1[[#This Row],[Score equipe exterieur]]</f>
        <v>2</v>
      </c>
      <c r="R21" s="6">
        <f>DB_L1[[#This Row],[score equipe domicile mi temps]]+DB_L1[[#This Row],[score equipe exterieur mi temps]]</f>
        <v>1</v>
      </c>
      <c r="S2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2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2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premiere mi temps</v>
      </c>
      <c r="V21" s="3" t="str">
        <f>IF((DB_L1[[#This Row],[Score equipe domicile]]-DB_L1[[#This Row],[Score equipe exterieur]])=1,"oui","non")</f>
        <v>non</v>
      </c>
      <c r="W21" s="3" t="str">
        <f>IF((DB_L1[[#This Row],[Score equipe domicile]]-DB_L1[[#This Row],[Score equipe exterieur]])=2,"oui","non")</f>
        <v>non</v>
      </c>
      <c r="X21" s="3" t="str">
        <f>IF((DB_L1[[#This Row],[Score equipe domicile]]-DB_L1[[#This Row],[Score equipe exterieur]])=3,"oui","non")</f>
        <v>non</v>
      </c>
      <c r="Y21" s="3" t="str">
        <f>IF((DB_L1[[#This Row],[Score equipe domicile]]-DB_L1[[#This Row],[Score equipe exterieur]])&gt;3,"oui","non")</f>
        <v>non</v>
      </c>
      <c r="Z21" s="3" t="str">
        <f>IF((DB_L1[[#This Row],[Score equipe domicile]]-DB_L1[[#This Row],[Score equipe exterieur]])=-1,"oui","non")</f>
        <v>non</v>
      </c>
      <c r="AA21" s="3" t="str">
        <f>IF((DB_L1[[#This Row],[Score equipe domicile]]-DB_L1[[#This Row],[Score equipe exterieur]])=-2,"oui","non")</f>
        <v>non</v>
      </c>
      <c r="AB21" s="3" t="str">
        <f>IF((DB_L1[[#This Row],[Score equipe domicile]]-DB_L1[[#This Row],[Score equipe exterieur]])=-3,"oui","non")</f>
        <v>non</v>
      </c>
      <c r="AC21" s="3" t="str">
        <f>IF((DB_L1[[#This Row],[Score equipe exterieur]]-DB_L1[[#This Row],[Score equipe domicile]])&gt;3,"oui","non")</f>
        <v>non</v>
      </c>
      <c r="AD21" s="3" t="str">
        <f>IF((DB_L1[[#This Row],[Score equipe domicile]]&gt;0)*AND(DB_L1[[#This Row],[Score equipe exterieur]]&gt;0),"oui","non")</f>
        <v>oui</v>
      </c>
      <c r="AE21" s="17" t="str">
        <f>IF((DB_L1[[#This Row],[score equipe domicile mi temps]]&gt;0)*AND(DB_L1[[#This Row],[score equipe exterieur mi temps]]&gt;0),"oui","non")</f>
        <v>non</v>
      </c>
    </row>
    <row r="22" spans="1:31">
      <c r="A22" s="3" t="s">
        <v>112</v>
      </c>
      <c r="B22" s="4" t="s">
        <v>105</v>
      </c>
      <c r="C22" s="4" t="s">
        <v>113</v>
      </c>
      <c r="D22" s="3" t="s">
        <v>114</v>
      </c>
      <c r="E22" s="6">
        <v>4</v>
      </c>
      <c r="F22" s="6">
        <v>2</v>
      </c>
      <c r="G22" s="6" t="str">
        <f>CONCATENATE(DB_L1[[#This Row],[Score equipe domicile]],"-",DB_L1[[#This Row],[Score equipe exterieur]])</f>
        <v>4-2</v>
      </c>
      <c r="H22" s="3"/>
      <c r="I22" s="3"/>
      <c r="J22" s="6">
        <v>3</v>
      </c>
      <c r="K22" s="6">
        <v>1</v>
      </c>
      <c r="L22" s="5" t="str">
        <f>CONCATENATE(DB_L1[[#This Row],[score equipe domicile mi temps]],"-",DB_L1[[#This Row],[score equipe exterieur mi temps]])</f>
        <v>3-1</v>
      </c>
      <c r="M22" s="5" t="str">
        <f>IF(DB_L1[[#This Row],[Score equipe exterieur]]=0,"oui","non")</f>
        <v>non</v>
      </c>
      <c r="N22" s="5" t="str">
        <f>IF(DB_L1[[#This Row],[Score equipe domicile]]=0,"oui","non")</f>
        <v>non</v>
      </c>
      <c r="O22" s="5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22" s="5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22" s="6">
        <f>DB_L1[[#This Row],[Score equipe domicile]]+DB_L1[[#This Row],[Score equipe exterieur]]</f>
        <v>6</v>
      </c>
      <c r="R22" s="6">
        <f>DB_L1[[#This Row],[score equipe domicile mi temps]]+DB_L1[[#This Row],[score equipe exterieur mi temps]]</f>
        <v>4</v>
      </c>
      <c r="S22" s="5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22" s="5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22" s="5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2" s="5" t="str">
        <f>IF((DB_L1[[#This Row],[Score equipe domicile]]-DB_L1[[#This Row],[Score equipe exterieur]])=1,"oui","non")</f>
        <v>non</v>
      </c>
      <c r="W22" s="5" t="str">
        <f>IF((DB_L1[[#This Row],[Score equipe domicile]]-DB_L1[[#This Row],[Score equipe exterieur]])=2,"oui","non")</f>
        <v>oui</v>
      </c>
      <c r="X22" s="5" t="str">
        <f>IF((DB_L1[[#This Row],[Score equipe domicile]]-DB_L1[[#This Row],[Score equipe exterieur]])=3,"oui","non")</f>
        <v>non</v>
      </c>
      <c r="Y22" s="5" t="str">
        <f>IF((DB_L1[[#This Row],[Score equipe domicile]]-DB_L1[[#This Row],[Score equipe exterieur]])&gt;3,"oui","non")</f>
        <v>non</v>
      </c>
      <c r="Z22" s="5" t="str">
        <f>IF((DB_L1[[#This Row],[Score equipe domicile]]-DB_L1[[#This Row],[Score equipe exterieur]])=-1,"oui","non")</f>
        <v>non</v>
      </c>
      <c r="AA22" s="5" t="str">
        <f>IF((DB_L1[[#This Row],[Score equipe domicile]]-DB_L1[[#This Row],[Score equipe exterieur]])=-2,"oui","non")</f>
        <v>non</v>
      </c>
      <c r="AB22" s="5" t="str">
        <f>IF((DB_L1[[#This Row],[Score equipe domicile]]-DB_L1[[#This Row],[Score equipe exterieur]])=-3,"oui","non")</f>
        <v>non</v>
      </c>
      <c r="AC22" s="5" t="str">
        <f>IF((DB_L1[[#This Row],[Score equipe exterieur]]-DB_L1[[#This Row],[Score equipe domicile]])&gt;3,"oui","non")</f>
        <v>non</v>
      </c>
      <c r="AD22" s="5" t="str">
        <f>IF((DB_L1[[#This Row],[Score equipe domicile]]&gt;0)*AND(DB_L1[[#This Row],[Score equipe exterieur]]&gt;0),"oui","non")</f>
        <v>oui</v>
      </c>
      <c r="AE22" s="40" t="str">
        <f>IF((DB_L1[[#This Row],[score equipe domicile mi temps]]&gt;0)*AND(DB_L1[[#This Row],[score equipe exterieur mi temps]]&gt;0),"oui","non")</f>
        <v>oui</v>
      </c>
    </row>
    <row r="23" spans="1:31">
      <c r="A23" s="3" t="s">
        <v>112</v>
      </c>
      <c r="B23" s="4" t="s">
        <v>115</v>
      </c>
      <c r="C23" s="4" t="s">
        <v>82</v>
      </c>
      <c r="D23" s="3" t="s">
        <v>114</v>
      </c>
      <c r="E23" s="6">
        <v>2</v>
      </c>
      <c r="F23" s="6">
        <v>0</v>
      </c>
      <c r="G23" s="6" t="str">
        <f>CONCATENATE(DB_L1[[#This Row],[Score equipe domicile]],"-",DB_L1[[#This Row],[Score equipe exterieur]])</f>
        <v>2-0</v>
      </c>
      <c r="H23" s="3"/>
      <c r="I23" s="3"/>
      <c r="J23" s="6">
        <v>1</v>
      </c>
      <c r="K23" s="6">
        <v>0</v>
      </c>
      <c r="L23" s="5" t="str">
        <f>CONCATENATE(DB_L1[[#This Row],[score equipe domicile mi temps]],"-",DB_L1[[#This Row],[score equipe exterieur mi temps]])</f>
        <v>1-0</v>
      </c>
      <c r="M23" s="5" t="str">
        <f>IF(DB_L1[[#This Row],[Score equipe exterieur]]=0,"oui","non")</f>
        <v>oui</v>
      </c>
      <c r="N23" s="5" t="str">
        <f>IF(DB_L1[[#This Row],[Score equipe domicile]]=0,"oui","non")</f>
        <v>non</v>
      </c>
      <c r="O23" s="5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23" s="5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23" s="6">
        <f>DB_L1[[#This Row],[Score equipe domicile]]+DB_L1[[#This Row],[Score equipe exterieur]]</f>
        <v>2</v>
      </c>
      <c r="R23" s="6">
        <f>DB_L1[[#This Row],[score equipe domicile mi temps]]+DB_L1[[#This Row],[score equipe exterieur mi temps]]</f>
        <v>1</v>
      </c>
      <c r="S23" s="5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23" s="5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23" s="5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3" s="5" t="str">
        <f>IF((DB_L1[[#This Row],[Score equipe domicile]]-DB_L1[[#This Row],[Score equipe exterieur]])=1,"oui","non")</f>
        <v>non</v>
      </c>
      <c r="W23" s="5" t="str">
        <f>IF((DB_L1[[#This Row],[Score equipe domicile]]-DB_L1[[#This Row],[Score equipe exterieur]])=2,"oui","non")</f>
        <v>oui</v>
      </c>
      <c r="X23" s="5" t="str">
        <f>IF((DB_L1[[#This Row],[Score equipe domicile]]-DB_L1[[#This Row],[Score equipe exterieur]])=3,"oui","non")</f>
        <v>non</v>
      </c>
      <c r="Y23" s="5" t="str">
        <f>IF((DB_L1[[#This Row],[Score equipe domicile]]-DB_L1[[#This Row],[Score equipe exterieur]])&gt;3,"oui","non")</f>
        <v>non</v>
      </c>
      <c r="Z23" s="5" t="str">
        <f>IF((DB_L1[[#This Row],[Score equipe domicile]]-DB_L1[[#This Row],[Score equipe exterieur]])=-1,"oui","non")</f>
        <v>non</v>
      </c>
      <c r="AA23" s="5" t="str">
        <f>IF((DB_L1[[#This Row],[Score equipe domicile]]-DB_L1[[#This Row],[Score equipe exterieur]])=-2,"oui","non")</f>
        <v>non</v>
      </c>
      <c r="AB23" s="5" t="str">
        <f>IF((DB_L1[[#This Row],[Score equipe domicile]]-DB_L1[[#This Row],[Score equipe exterieur]])=-3,"oui","non")</f>
        <v>non</v>
      </c>
      <c r="AC23" s="5" t="str">
        <f>IF((DB_L1[[#This Row],[Score equipe exterieur]]-DB_L1[[#This Row],[Score equipe domicile]])&gt;3,"oui","non")</f>
        <v>non</v>
      </c>
      <c r="AD23" s="5" t="str">
        <f>IF((DB_L1[[#This Row],[Score equipe domicile]]&gt;0)*AND(DB_L1[[#This Row],[Score equipe exterieur]]&gt;0),"oui","non")</f>
        <v>non</v>
      </c>
      <c r="AE23" s="40" t="str">
        <f>IF((DB_L1[[#This Row],[score equipe domicile mi temps]]&gt;0)*AND(DB_L1[[#This Row],[score equipe exterieur mi temps]]&gt;0),"oui","non")</f>
        <v>non</v>
      </c>
    </row>
    <row r="24" spans="1:31">
      <c r="A24" s="3" t="s">
        <v>112</v>
      </c>
      <c r="B24" s="4" t="s">
        <v>92</v>
      </c>
      <c r="C24" s="4" t="s">
        <v>116</v>
      </c>
      <c r="D24" s="3" t="s">
        <v>114</v>
      </c>
      <c r="E24" s="6">
        <v>1</v>
      </c>
      <c r="F24" s="6">
        <v>1</v>
      </c>
      <c r="G24" s="6" t="str">
        <f>CONCATENATE(DB_L1[[#This Row],[Score equipe domicile]],"-",DB_L1[[#This Row],[Score equipe exterieur]])</f>
        <v>1-1</v>
      </c>
      <c r="H24" s="3"/>
      <c r="I24" s="3"/>
      <c r="J24" s="6">
        <v>0</v>
      </c>
      <c r="K24" s="6">
        <v>1</v>
      </c>
      <c r="L24" s="5" t="str">
        <f>CONCATENATE(DB_L1[[#This Row],[score equipe domicile mi temps]],"-",DB_L1[[#This Row],[score equipe exterieur mi temps]])</f>
        <v>0-1</v>
      </c>
      <c r="M24" s="5" t="str">
        <f>IF(DB_L1[[#This Row],[Score equipe exterieur]]=0,"oui","non")</f>
        <v>non</v>
      </c>
      <c r="N24" s="5" t="str">
        <f>IF(DB_L1[[#This Row],[Score equipe domicile]]=0,"oui","non")</f>
        <v>non</v>
      </c>
      <c r="O24" s="5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24" s="5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24" s="6">
        <f>DB_L1[[#This Row],[Score equipe domicile]]+DB_L1[[#This Row],[Score equipe exterieur]]</f>
        <v>2</v>
      </c>
      <c r="R24" s="6">
        <f>DB_L1[[#This Row],[score equipe domicile mi temps]]+DB_L1[[#This Row],[score equipe exterieur mi temps]]</f>
        <v>1</v>
      </c>
      <c r="S24" s="5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24" s="5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24" s="5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premiere mi temps</v>
      </c>
      <c r="V24" s="5" t="str">
        <f>IF((DB_L1[[#This Row],[Score equipe domicile]]-DB_L1[[#This Row],[Score equipe exterieur]])=1,"oui","non")</f>
        <v>non</v>
      </c>
      <c r="W24" s="5" t="str">
        <f>IF((DB_L1[[#This Row],[Score equipe domicile]]-DB_L1[[#This Row],[Score equipe exterieur]])=2,"oui","non")</f>
        <v>non</v>
      </c>
      <c r="X24" s="5" t="str">
        <f>IF((DB_L1[[#This Row],[Score equipe domicile]]-DB_L1[[#This Row],[Score equipe exterieur]])=3,"oui","non")</f>
        <v>non</v>
      </c>
      <c r="Y24" s="5" t="str">
        <f>IF((DB_L1[[#This Row],[Score equipe domicile]]-DB_L1[[#This Row],[Score equipe exterieur]])&gt;3,"oui","non")</f>
        <v>non</v>
      </c>
      <c r="Z24" s="5" t="str">
        <f>IF((DB_L1[[#This Row],[Score equipe domicile]]-DB_L1[[#This Row],[Score equipe exterieur]])=-1,"oui","non")</f>
        <v>non</v>
      </c>
      <c r="AA24" s="5" t="str">
        <f>IF((DB_L1[[#This Row],[Score equipe domicile]]-DB_L1[[#This Row],[Score equipe exterieur]])=-2,"oui","non")</f>
        <v>non</v>
      </c>
      <c r="AB24" s="5" t="str">
        <f>IF((DB_L1[[#This Row],[Score equipe domicile]]-DB_L1[[#This Row],[Score equipe exterieur]])=-3,"oui","non")</f>
        <v>non</v>
      </c>
      <c r="AC24" s="5" t="str">
        <f>IF((DB_L1[[#This Row],[Score equipe exterieur]]-DB_L1[[#This Row],[Score equipe domicile]])&gt;3,"oui","non")</f>
        <v>non</v>
      </c>
      <c r="AD24" s="5" t="str">
        <f>IF((DB_L1[[#This Row],[Score equipe domicile]]&gt;0)*AND(DB_L1[[#This Row],[Score equipe exterieur]]&gt;0),"oui","non")</f>
        <v>oui</v>
      </c>
      <c r="AE24" s="40" t="str">
        <f>IF((DB_L1[[#This Row],[score equipe domicile mi temps]]&gt;0)*AND(DB_L1[[#This Row],[score equipe exterieur mi temps]]&gt;0),"oui","non")</f>
        <v>non</v>
      </c>
    </row>
    <row r="25" spans="1:31">
      <c r="A25" s="3" t="s">
        <v>112</v>
      </c>
      <c r="B25" s="4" t="s">
        <v>81</v>
      </c>
      <c r="C25" s="4" t="s">
        <v>117</v>
      </c>
      <c r="D25" s="3" t="s">
        <v>114</v>
      </c>
      <c r="E25" s="6">
        <v>2</v>
      </c>
      <c r="F25" s="6">
        <v>2</v>
      </c>
      <c r="G25" s="6" t="str">
        <f>CONCATENATE(DB_L1[[#This Row],[Score equipe domicile]],"-",DB_L1[[#This Row],[Score equipe exterieur]])</f>
        <v>2-2</v>
      </c>
      <c r="H25" s="3"/>
      <c r="I25" s="3"/>
      <c r="J25" s="6">
        <v>2</v>
      </c>
      <c r="K25" s="6">
        <v>1</v>
      </c>
      <c r="L25" s="5" t="str">
        <f>CONCATENATE(DB_L1[[#This Row],[score equipe domicile mi temps]],"-",DB_L1[[#This Row],[score equipe exterieur mi temps]])</f>
        <v>2-1</v>
      </c>
      <c r="M25" s="5" t="str">
        <f>IF(DB_L1[[#This Row],[Score equipe exterieur]]=0,"oui","non")</f>
        <v>non</v>
      </c>
      <c r="N25" s="5" t="str">
        <f>IF(DB_L1[[#This Row],[Score equipe domicile]]=0,"oui","non")</f>
        <v>non</v>
      </c>
      <c r="O25" s="5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25" s="5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25" s="6">
        <f>DB_L1[[#This Row],[Score equipe domicile]]+DB_L1[[#This Row],[Score equipe exterieur]]</f>
        <v>4</v>
      </c>
      <c r="R25" s="6">
        <f>DB_L1[[#This Row],[score equipe domicile mi temps]]+DB_L1[[#This Row],[score equipe exterieur mi temps]]</f>
        <v>3</v>
      </c>
      <c r="S25" s="5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25" s="5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25" s="5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5" s="5" t="str">
        <f>IF((DB_L1[[#This Row],[Score equipe domicile]]-DB_L1[[#This Row],[Score equipe exterieur]])=1,"oui","non")</f>
        <v>non</v>
      </c>
      <c r="W25" s="5" t="str">
        <f>IF((DB_L1[[#This Row],[Score equipe domicile]]-DB_L1[[#This Row],[Score equipe exterieur]])=2,"oui","non")</f>
        <v>non</v>
      </c>
      <c r="X25" s="5" t="str">
        <f>IF((DB_L1[[#This Row],[Score equipe domicile]]-DB_L1[[#This Row],[Score equipe exterieur]])=3,"oui","non")</f>
        <v>non</v>
      </c>
      <c r="Y25" s="5" t="str">
        <f>IF((DB_L1[[#This Row],[Score equipe domicile]]-DB_L1[[#This Row],[Score equipe exterieur]])&gt;3,"oui","non")</f>
        <v>non</v>
      </c>
      <c r="Z25" s="5" t="str">
        <f>IF((DB_L1[[#This Row],[Score equipe domicile]]-DB_L1[[#This Row],[Score equipe exterieur]])=-1,"oui","non")</f>
        <v>non</v>
      </c>
      <c r="AA25" s="5" t="str">
        <f>IF((DB_L1[[#This Row],[Score equipe domicile]]-DB_L1[[#This Row],[Score equipe exterieur]])=-2,"oui","non")</f>
        <v>non</v>
      </c>
      <c r="AB25" s="5" t="str">
        <f>IF((DB_L1[[#This Row],[Score equipe domicile]]-DB_L1[[#This Row],[Score equipe exterieur]])=-3,"oui","non")</f>
        <v>non</v>
      </c>
      <c r="AC25" s="5" t="str">
        <f>IF((DB_L1[[#This Row],[Score equipe exterieur]]-DB_L1[[#This Row],[Score equipe domicile]])&gt;3,"oui","non")</f>
        <v>non</v>
      </c>
      <c r="AD25" s="5" t="str">
        <f>IF((DB_L1[[#This Row],[Score equipe domicile]]&gt;0)*AND(DB_L1[[#This Row],[Score equipe exterieur]]&gt;0),"oui","non")</f>
        <v>oui</v>
      </c>
      <c r="AE25" s="40" t="str">
        <f>IF((DB_L1[[#This Row],[score equipe domicile mi temps]]&gt;0)*AND(DB_L1[[#This Row],[score equipe exterieur mi temps]]&gt;0),"oui","non")</f>
        <v>oui</v>
      </c>
    </row>
    <row r="26" spans="1:31">
      <c r="A26" s="3" t="s">
        <v>73</v>
      </c>
      <c r="B26" s="4" t="s">
        <v>108</v>
      </c>
      <c r="C26" s="4" t="s">
        <v>105</v>
      </c>
      <c r="D26" s="3">
        <v>3</v>
      </c>
      <c r="E26" s="6">
        <v>1</v>
      </c>
      <c r="F26" s="6">
        <v>2</v>
      </c>
      <c r="G26" s="6" t="str">
        <f>CONCATENATE(DB_L1[[#This Row],[Score equipe domicile]],"-",DB_L1[[#This Row],[Score equipe exterieur]])</f>
        <v>1-2</v>
      </c>
      <c r="H26" s="3"/>
      <c r="I26" s="3"/>
      <c r="J26" s="6">
        <v>1</v>
      </c>
      <c r="K26" s="6">
        <v>1</v>
      </c>
      <c r="L26" s="5" t="str">
        <f>CONCATENATE(DB_L1[[#This Row],[score equipe domicile mi temps]],"-",DB_L1[[#This Row],[score equipe exterieur mi temps]])</f>
        <v>1-1</v>
      </c>
      <c r="M26" s="3" t="str">
        <f>IF(DB_L1[[#This Row],[Score equipe exterieur]]=0,"oui","non")</f>
        <v>non</v>
      </c>
      <c r="N26" s="3" t="str">
        <f>IF(DB_L1[[#This Row],[Score equipe domicile]]=0,"oui","non")</f>
        <v>non</v>
      </c>
      <c r="O26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26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26" s="6">
        <f>DB_L1[[#This Row],[Score equipe domicile]]+DB_L1[[#This Row],[Score equipe exterieur]]</f>
        <v>3</v>
      </c>
      <c r="R26" s="6">
        <f>DB_L1[[#This Row],[score equipe domicile mi temps]]+DB_L1[[#This Row],[score equipe exterieur mi temps]]</f>
        <v>2</v>
      </c>
      <c r="S2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2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2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6" s="3" t="str">
        <f>IF((DB_L1[[#This Row],[Score equipe domicile]]-DB_L1[[#This Row],[Score equipe exterieur]])=1,"oui","non")</f>
        <v>non</v>
      </c>
      <c r="W26" s="3" t="str">
        <f>IF((DB_L1[[#This Row],[Score equipe domicile]]-DB_L1[[#This Row],[Score equipe exterieur]])=2,"oui","non")</f>
        <v>non</v>
      </c>
      <c r="X26" s="3" t="str">
        <f>IF((DB_L1[[#This Row],[Score equipe domicile]]-DB_L1[[#This Row],[Score equipe exterieur]])=3,"oui","non")</f>
        <v>non</v>
      </c>
      <c r="Y26" s="3" t="str">
        <f>IF((DB_L1[[#This Row],[Score equipe domicile]]-DB_L1[[#This Row],[Score equipe exterieur]])&gt;3,"oui","non")</f>
        <v>non</v>
      </c>
      <c r="Z26" s="3" t="str">
        <f>IF((DB_L1[[#This Row],[Score equipe domicile]]-DB_L1[[#This Row],[Score equipe exterieur]])=-1,"oui","non")</f>
        <v>oui</v>
      </c>
      <c r="AA26" s="3" t="str">
        <f>IF((DB_L1[[#This Row],[Score equipe domicile]]-DB_L1[[#This Row],[Score equipe exterieur]])=-2,"oui","non")</f>
        <v>non</v>
      </c>
      <c r="AB26" s="3" t="str">
        <f>IF((DB_L1[[#This Row],[Score equipe domicile]]-DB_L1[[#This Row],[Score equipe exterieur]])=-3,"oui","non")</f>
        <v>non</v>
      </c>
      <c r="AC26" s="3" t="str">
        <f>IF((DB_L1[[#This Row],[Score equipe exterieur]]-DB_L1[[#This Row],[Score equipe domicile]])&gt;3,"oui","non")</f>
        <v>non</v>
      </c>
      <c r="AD26" s="3" t="str">
        <f>IF((DB_L1[[#This Row],[Score equipe domicile]]&gt;0)*AND(DB_L1[[#This Row],[Score equipe exterieur]]&gt;0),"oui","non")</f>
        <v>oui</v>
      </c>
      <c r="AE26" s="17" t="str">
        <f>IF((DB_L1[[#This Row],[score equipe domicile mi temps]]&gt;0)*AND(DB_L1[[#This Row],[score equipe exterieur mi temps]]&gt;0),"oui","non")</f>
        <v>oui</v>
      </c>
    </row>
    <row r="27" spans="1:31">
      <c r="A27" s="3" t="s">
        <v>73</v>
      </c>
      <c r="B27" s="4" t="s">
        <v>97</v>
      </c>
      <c r="C27" s="4" t="s">
        <v>89</v>
      </c>
      <c r="D27" s="3">
        <v>3</v>
      </c>
      <c r="E27" s="6">
        <v>0</v>
      </c>
      <c r="F27" s="6">
        <v>0</v>
      </c>
      <c r="G27" s="6" t="str">
        <f>CONCATENATE(DB_L1[[#This Row],[Score equipe domicile]],"-",DB_L1[[#This Row],[Score equipe exterieur]])</f>
        <v>0-0</v>
      </c>
      <c r="H27" s="3"/>
      <c r="I27" s="3"/>
      <c r="J27" s="6">
        <v>0</v>
      </c>
      <c r="K27" s="6">
        <v>0</v>
      </c>
      <c r="L27" s="5" t="str">
        <f>CONCATENATE(DB_L1[[#This Row],[score equipe domicile mi temps]],"-",DB_L1[[#This Row],[score equipe exterieur mi temps]])</f>
        <v>0-0</v>
      </c>
      <c r="M27" s="3" t="str">
        <f>IF(DB_L1[[#This Row],[Score equipe exterieur]]=0,"oui","non")</f>
        <v>oui</v>
      </c>
      <c r="N27" s="3" t="str">
        <f>IF(DB_L1[[#This Row],[Score equipe domicile]]=0,"oui","non")</f>
        <v>oui</v>
      </c>
      <c r="O27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27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27" s="6">
        <f>DB_L1[[#This Row],[Score equipe domicile]]+DB_L1[[#This Row],[Score equipe exterieur]]</f>
        <v>0</v>
      </c>
      <c r="R27" s="6">
        <f>DB_L1[[#This Row],[score equipe domicile mi temps]]+DB_L1[[#This Row],[score equipe exterieur mi temps]]</f>
        <v>0</v>
      </c>
      <c r="S2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2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2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7" s="3" t="str">
        <f>IF((DB_L1[[#This Row],[Score equipe domicile]]-DB_L1[[#This Row],[Score equipe exterieur]])=1,"oui","non")</f>
        <v>non</v>
      </c>
      <c r="W27" s="3" t="str">
        <f>IF((DB_L1[[#This Row],[Score equipe domicile]]-DB_L1[[#This Row],[Score equipe exterieur]])=2,"oui","non")</f>
        <v>non</v>
      </c>
      <c r="X27" s="3" t="str">
        <f>IF((DB_L1[[#This Row],[Score equipe domicile]]-DB_L1[[#This Row],[Score equipe exterieur]])=3,"oui","non")</f>
        <v>non</v>
      </c>
      <c r="Y27" s="3" t="str">
        <f>IF((DB_L1[[#This Row],[Score equipe domicile]]-DB_L1[[#This Row],[Score equipe exterieur]])&gt;3,"oui","non")</f>
        <v>non</v>
      </c>
      <c r="Z27" s="3" t="str">
        <f>IF((DB_L1[[#This Row],[Score equipe domicile]]-DB_L1[[#This Row],[Score equipe exterieur]])=-1,"oui","non")</f>
        <v>non</v>
      </c>
      <c r="AA27" s="3" t="str">
        <f>IF((DB_L1[[#This Row],[Score equipe domicile]]-DB_L1[[#This Row],[Score equipe exterieur]])=-2,"oui","non")</f>
        <v>non</v>
      </c>
      <c r="AB27" s="3" t="str">
        <f>IF((DB_L1[[#This Row],[Score equipe domicile]]-DB_L1[[#This Row],[Score equipe exterieur]])=-3,"oui","non")</f>
        <v>non</v>
      </c>
      <c r="AC27" s="3" t="str">
        <f>IF((DB_L1[[#This Row],[Score equipe exterieur]]-DB_L1[[#This Row],[Score equipe domicile]])&gt;3,"oui","non")</f>
        <v>non</v>
      </c>
      <c r="AD27" s="3" t="str">
        <f>IF((DB_L1[[#This Row],[Score equipe domicile]]&gt;0)*AND(DB_L1[[#This Row],[Score equipe exterieur]]&gt;0),"oui","non")</f>
        <v>non</v>
      </c>
      <c r="AE27" s="17" t="str">
        <f>IF((DB_L1[[#This Row],[score equipe domicile mi temps]]&gt;0)*AND(DB_L1[[#This Row],[score equipe exterieur mi temps]]&gt;0),"oui","non")</f>
        <v>non</v>
      </c>
    </row>
    <row r="28" spans="1:31">
      <c r="A28" s="3" t="s">
        <v>73</v>
      </c>
      <c r="B28" s="4" t="s">
        <v>101</v>
      </c>
      <c r="C28" s="4" t="s">
        <v>104</v>
      </c>
      <c r="D28" s="3">
        <v>3</v>
      </c>
      <c r="E28" s="6">
        <v>0</v>
      </c>
      <c r="F28" s="6">
        <v>2</v>
      </c>
      <c r="G28" s="6" t="str">
        <f>CONCATENATE(DB_L1[[#This Row],[Score equipe domicile]],"-",DB_L1[[#This Row],[Score equipe exterieur]])</f>
        <v>0-2</v>
      </c>
      <c r="H28" s="3"/>
      <c r="I28" s="3"/>
      <c r="J28" s="6">
        <v>0</v>
      </c>
      <c r="K28" s="6">
        <v>1</v>
      </c>
      <c r="L28" s="5" t="str">
        <f>CONCATENATE(DB_L1[[#This Row],[score equipe domicile mi temps]],"-",DB_L1[[#This Row],[score equipe exterieur mi temps]])</f>
        <v>0-1</v>
      </c>
      <c r="M28" s="3" t="str">
        <f>IF(DB_L1[[#This Row],[Score equipe exterieur]]=0,"oui","non")</f>
        <v>non</v>
      </c>
      <c r="N28" s="3" t="str">
        <f>IF(DB_L1[[#This Row],[Score equipe domicile]]=0,"oui","non")</f>
        <v>oui</v>
      </c>
      <c r="O28" s="3" t="str">
        <f>IF(DB_L1[[#This Row],[Score equipe domicile]]&gt;DB_L1[[#This Row],[Score equipe exterieur]],"victoire",IF(DB_L1[[#This Row],[Score equipe domicile]]=DB_L1[[#This Row],[Score equipe exterieur]],"nul","defaite"))</f>
        <v>defaite</v>
      </c>
      <c r="P28" s="3" t="str">
        <f>IF(DB_L1[[#This Row],[Score equipe exterieur]]&gt;DB_L1[[#This Row],[Score equipe domicile]],"victoire",IF(DB_L1[[#This Row],[Score equipe domicile]]=DB_L1[[#This Row],[Score equipe exterieur]],"nul","defaite"))</f>
        <v>victoire</v>
      </c>
      <c r="Q28" s="6">
        <f>DB_L1[[#This Row],[Score equipe domicile]]+DB_L1[[#This Row],[Score equipe exterieur]]</f>
        <v>2</v>
      </c>
      <c r="R28" s="6">
        <f>DB_L1[[#This Row],[score equipe domicile mi temps]]+DB_L1[[#This Row],[score equipe exterieur mi temps]]</f>
        <v>1</v>
      </c>
      <c r="S2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2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2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8" s="3" t="str">
        <f>IF((DB_L1[[#This Row],[Score equipe domicile]]-DB_L1[[#This Row],[Score equipe exterieur]])=1,"oui","non")</f>
        <v>non</v>
      </c>
      <c r="W28" s="3" t="str">
        <f>IF((DB_L1[[#This Row],[Score equipe domicile]]-DB_L1[[#This Row],[Score equipe exterieur]])=2,"oui","non")</f>
        <v>non</v>
      </c>
      <c r="X28" s="3" t="str">
        <f>IF((DB_L1[[#This Row],[Score equipe domicile]]-DB_L1[[#This Row],[Score equipe exterieur]])=3,"oui","non")</f>
        <v>non</v>
      </c>
      <c r="Y28" s="3" t="str">
        <f>IF((DB_L1[[#This Row],[Score equipe domicile]]-DB_L1[[#This Row],[Score equipe exterieur]])&gt;3,"oui","non")</f>
        <v>non</v>
      </c>
      <c r="Z28" s="3" t="str">
        <f>IF((DB_L1[[#This Row],[Score equipe domicile]]-DB_L1[[#This Row],[Score equipe exterieur]])=-1,"oui","non")</f>
        <v>non</v>
      </c>
      <c r="AA28" s="3" t="str">
        <f>IF((DB_L1[[#This Row],[Score equipe domicile]]-DB_L1[[#This Row],[Score equipe exterieur]])=-2,"oui","non")</f>
        <v>oui</v>
      </c>
      <c r="AB28" s="3" t="str">
        <f>IF((DB_L1[[#This Row],[Score equipe domicile]]-DB_L1[[#This Row],[Score equipe exterieur]])=-3,"oui","non")</f>
        <v>non</v>
      </c>
      <c r="AC28" s="3" t="str">
        <f>IF((DB_L1[[#This Row],[Score equipe exterieur]]-DB_L1[[#This Row],[Score equipe domicile]])&gt;3,"oui","non")</f>
        <v>non</v>
      </c>
      <c r="AD28" s="3" t="str">
        <f>IF((DB_L1[[#This Row],[Score equipe domicile]]&gt;0)*AND(DB_L1[[#This Row],[Score equipe exterieur]]&gt;0),"oui","non")</f>
        <v>non</v>
      </c>
      <c r="AE28" s="17" t="str">
        <f>IF((DB_L1[[#This Row],[score equipe domicile mi temps]]&gt;0)*AND(DB_L1[[#This Row],[score equipe exterieur mi temps]]&gt;0),"oui","non")</f>
        <v>non</v>
      </c>
    </row>
    <row r="29" spans="1:31">
      <c r="A29" s="3" t="s">
        <v>73</v>
      </c>
      <c r="B29" s="4" t="s">
        <v>74</v>
      </c>
      <c r="C29" s="4" t="s">
        <v>87</v>
      </c>
      <c r="D29" s="3">
        <v>3</v>
      </c>
      <c r="E29" s="6">
        <v>3</v>
      </c>
      <c r="F29" s="6">
        <v>0</v>
      </c>
      <c r="G29" s="6" t="str">
        <f>CONCATENATE(DB_L1[[#This Row],[Score equipe domicile]],"-",DB_L1[[#This Row],[Score equipe exterieur]])</f>
        <v>3-0</v>
      </c>
      <c r="H29" s="3"/>
      <c r="I29" s="3"/>
      <c r="J29" s="6">
        <v>1</v>
      </c>
      <c r="K29" s="6">
        <v>0</v>
      </c>
      <c r="L29" s="5" t="str">
        <f>CONCATENATE(DB_L1[[#This Row],[score equipe domicile mi temps]],"-",DB_L1[[#This Row],[score equipe exterieur mi temps]])</f>
        <v>1-0</v>
      </c>
      <c r="M29" s="3" t="str">
        <f>IF(DB_L1[[#This Row],[Score equipe exterieur]]=0,"oui","non")</f>
        <v>oui</v>
      </c>
      <c r="N29" s="3" t="str">
        <f>IF(DB_L1[[#This Row],[Score equipe domicile]]=0,"oui","non")</f>
        <v>non</v>
      </c>
      <c r="O29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29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29" s="6">
        <f>DB_L1[[#This Row],[Score equipe domicile]]+DB_L1[[#This Row],[Score equipe exterieur]]</f>
        <v>3</v>
      </c>
      <c r="R29" s="6">
        <f>DB_L1[[#This Row],[score equipe domicile mi temps]]+DB_L1[[#This Row],[score equipe exterieur mi temps]]</f>
        <v>1</v>
      </c>
      <c r="S2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2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2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29" s="3" t="str">
        <f>IF((DB_L1[[#This Row],[Score equipe domicile]]-DB_L1[[#This Row],[Score equipe exterieur]])=1,"oui","non")</f>
        <v>non</v>
      </c>
      <c r="W29" s="3" t="str">
        <f>IF((DB_L1[[#This Row],[Score equipe domicile]]-DB_L1[[#This Row],[Score equipe exterieur]])=2,"oui","non")</f>
        <v>non</v>
      </c>
      <c r="X29" s="3" t="str">
        <f>IF((DB_L1[[#This Row],[Score equipe domicile]]-DB_L1[[#This Row],[Score equipe exterieur]])=3,"oui","non")</f>
        <v>oui</v>
      </c>
      <c r="Y29" s="3" t="str">
        <f>IF((DB_L1[[#This Row],[Score equipe domicile]]-DB_L1[[#This Row],[Score equipe exterieur]])&gt;3,"oui","non")</f>
        <v>non</v>
      </c>
      <c r="Z29" s="3" t="str">
        <f>IF((DB_L1[[#This Row],[Score equipe domicile]]-DB_L1[[#This Row],[Score equipe exterieur]])=-1,"oui","non")</f>
        <v>non</v>
      </c>
      <c r="AA29" s="3" t="str">
        <f>IF((DB_L1[[#This Row],[Score equipe domicile]]-DB_L1[[#This Row],[Score equipe exterieur]])=-2,"oui","non")</f>
        <v>non</v>
      </c>
      <c r="AB29" s="3" t="str">
        <f>IF((DB_L1[[#This Row],[Score equipe domicile]]-DB_L1[[#This Row],[Score equipe exterieur]])=-3,"oui","non")</f>
        <v>non</v>
      </c>
      <c r="AC29" s="3" t="str">
        <f>IF((DB_L1[[#This Row],[Score equipe exterieur]]-DB_L1[[#This Row],[Score equipe domicile]])&gt;3,"oui","non")</f>
        <v>non</v>
      </c>
      <c r="AD29" s="3" t="str">
        <f>IF((DB_L1[[#This Row],[Score equipe domicile]]&gt;0)*AND(DB_L1[[#This Row],[Score equipe exterieur]]&gt;0),"oui","non")</f>
        <v>non</v>
      </c>
      <c r="AE29" s="17" t="str">
        <f>IF((DB_L1[[#This Row],[score equipe domicile mi temps]]&gt;0)*AND(DB_L1[[#This Row],[score equipe exterieur mi temps]]&gt;0),"oui","non")</f>
        <v>non</v>
      </c>
    </row>
    <row r="30" spans="1:31">
      <c r="A30" s="3" t="s">
        <v>73</v>
      </c>
      <c r="B30" s="4" t="s">
        <v>75</v>
      </c>
      <c r="C30" s="4" t="s">
        <v>102</v>
      </c>
      <c r="D30" s="3">
        <v>3</v>
      </c>
      <c r="E30" s="6">
        <v>0</v>
      </c>
      <c r="F30" s="6">
        <v>0</v>
      </c>
      <c r="G30" s="6" t="str">
        <f>CONCATENATE(DB_L1[[#This Row],[Score equipe domicile]],"-",DB_L1[[#This Row],[Score equipe exterieur]])</f>
        <v>0-0</v>
      </c>
      <c r="H30" s="3"/>
      <c r="I30" s="3"/>
      <c r="J30" s="6">
        <v>0</v>
      </c>
      <c r="K30" s="6">
        <v>0</v>
      </c>
      <c r="L30" s="5" t="str">
        <f>CONCATENATE(DB_L1[[#This Row],[score equipe domicile mi temps]],"-",DB_L1[[#This Row],[score equipe exterieur mi temps]])</f>
        <v>0-0</v>
      </c>
      <c r="M30" s="3" t="str">
        <f>IF(DB_L1[[#This Row],[Score equipe exterieur]]=0,"oui","non")</f>
        <v>oui</v>
      </c>
      <c r="N30" s="3" t="str">
        <f>IF(DB_L1[[#This Row],[Score equipe domicile]]=0,"oui","non")</f>
        <v>oui</v>
      </c>
      <c r="O30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0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0" s="6">
        <f>DB_L1[[#This Row],[Score equipe domicile]]+DB_L1[[#This Row],[Score equipe exterieur]]</f>
        <v>0</v>
      </c>
      <c r="R30" s="6">
        <f>DB_L1[[#This Row],[score equipe domicile mi temps]]+DB_L1[[#This Row],[score equipe exterieur mi temps]]</f>
        <v>0</v>
      </c>
      <c r="S3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3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0" s="3" t="str">
        <f>IF((DB_L1[[#This Row],[Score equipe domicile]]-DB_L1[[#This Row],[Score equipe exterieur]])=1,"oui","non")</f>
        <v>non</v>
      </c>
      <c r="W30" s="3" t="str">
        <f>IF((DB_L1[[#This Row],[Score equipe domicile]]-DB_L1[[#This Row],[Score equipe exterieur]])=2,"oui","non")</f>
        <v>non</v>
      </c>
      <c r="X30" s="3" t="str">
        <f>IF((DB_L1[[#This Row],[Score equipe domicile]]-DB_L1[[#This Row],[Score equipe exterieur]])=3,"oui","non")</f>
        <v>non</v>
      </c>
      <c r="Y30" s="3" t="str">
        <f>IF((DB_L1[[#This Row],[Score equipe domicile]]-DB_L1[[#This Row],[Score equipe exterieur]])&gt;3,"oui","non")</f>
        <v>non</v>
      </c>
      <c r="Z30" s="3" t="str">
        <f>IF((DB_L1[[#This Row],[Score equipe domicile]]-DB_L1[[#This Row],[Score equipe exterieur]])=-1,"oui","non")</f>
        <v>non</v>
      </c>
      <c r="AA30" s="3" t="str">
        <f>IF((DB_L1[[#This Row],[Score equipe domicile]]-DB_L1[[#This Row],[Score equipe exterieur]])=-2,"oui","non")</f>
        <v>non</v>
      </c>
      <c r="AB30" s="3" t="str">
        <f>IF((DB_L1[[#This Row],[Score equipe domicile]]-DB_L1[[#This Row],[Score equipe exterieur]])=-3,"oui","non")</f>
        <v>non</v>
      </c>
      <c r="AC30" s="3" t="str">
        <f>IF((DB_L1[[#This Row],[Score equipe exterieur]]-DB_L1[[#This Row],[Score equipe domicile]])&gt;3,"oui","non")</f>
        <v>non</v>
      </c>
      <c r="AD30" s="3" t="str">
        <f>IF((DB_L1[[#This Row],[Score equipe domicile]]&gt;0)*AND(DB_L1[[#This Row],[Score equipe exterieur]]&gt;0),"oui","non")</f>
        <v>non</v>
      </c>
      <c r="AE30" s="17" t="str">
        <f>IF((DB_L1[[#This Row],[score equipe domicile mi temps]]&gt;0)*AND(DB_L1[[#This Row],[score equipe exterieur mi temps]]&gt;0),"oui","non")</f>
        <v>non</v>
      </c>
    </row>
    <row r="31" spans="1:31">
      <c r="A31" s="3" t="s">
        <v>73</v>
      </c>
      <c r="B31" s="4" t="s">
        <v>92</v>
      </c>
      <c r="C31" s="4" t="s">
        <v>80</v>
      </c>
      <c r="D31" s="3">
        <v>3</v>
      </c>
      <c r="E31" s="6">
        <v>2</v>
      </c>
      <c r="F31" s="6">
        <v>0</v>
      </c>
      <c r="G31" s="6" t="str">
        <f>CONCATENATE(DB_L1[[#This Row],[Score equipe domicile]],"-",DB_L1[[#This Row],[Score equipe exterieur]])</f>
        <v>2-0</v>
      </c>
      <c r="H31" s="3"/>
      <c r="I31" s="3"/>
      <c r="J31" s="6">
        <v>0</v>
      </c>
      <c r="K31" s="6">
        <v>0</v>
      </c>
      <c r="L31" s="5" t="str">
        <f>CONCATENATE(DB_L1[[#This Row],[score equipe domicile mi temps]],"-",DB_L1[[#This Row],[score equipe exterieur mi temps]])</f>
        <v>0-0</v>
      </c>
      <c r="M31" s="3" t="str">
        <f>IF(DB_L1[[#This Row],[Score equipe exterieur]]=0,"oui","non")</f>
        <v>oui</v>
      </c>
      <c r="N31" s="3" t="str">
        <f>IF(DB_L1[[#This Row],[Score equipe domicile]]=0,"oui","non")</f>
        <v>non</v>
      </c>
      <c r="O31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31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31" s="6">
        <f>DB_L1[[#This Row],[Score equipe domicile]]+DB_L1[[#This Row],[Score equipe exterieur]]</f>
        <v>2</v>
      </c>
      <c r="R31" s="6">
        <f>DB_L1[[#This Row],[score equipe domicile mi temps]]+DB_L1[[#This Row],[score equipe exterieur mi temps]]</f>
        <v>0</v>
      </c>
      <c r="S3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3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3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1" s="3" t="str">
        <f>IF((DB_L1[[#This Row],[Score equipe domicile]]-DB_L1[[#This Row],[Score equipe exterieur]])=1,"oui","non")</f>
        <v>non</v>
      </c>
      <c r="W31" s="3" t="str">
        <f>IF((DB_L1[[#This Row],[Score equipe domicile]]-DB_L1[[#This Row],[Score equipe exterieur]])=2,"oui","non")</f>
        <v>oui</v>
      </c>
      <c r="X31" s="3" t="str">
        <f>IF((DB_L1[[#This Row],[Score equipe domicile]]-DB_L1[[#This Row],[Score equipe exterieur]])=3,"oui","non")</f>
        <v>non</v>
      </c>
      <c r="Y31" s="3" t="str">
        <f>IF((DB_L1[[#This Row],[Score equipe domicile]]-DB_L1[[#This Row],[Score equipe exterieur]])&gt;3,"oui","non")</f>
        <v>non</v>
      </c>
      <c r="Z31" s="3" t="str">
        <f>IF((DB_L1[[#This Row],[Score equipe domicile]]-DB_L1[[#This Row],[Score equipe exterieur]])=-1,"oui","non")</f>
        <v>non</v>
      </c>
      <c r="AA31" s="3" t="str">
        <f>IF((DB_L1[[#This Row],[Score equipe domicile]]-DB_L1[[#This Row],[Score equipe exterieur]])=-2,"oui","non")</f>
        <v>non</v>
      </c>
      <c r="AB31" s="3" t="str">
        <f>IF((DB_L1[[#This Row],[Score equipe domicile]]-DB_L1[[#This Row],[Score equipe exterieur]])=-3,"oui","non")</f>
        <v>non</v>
      </c>
      <c r="AC31" s="3" t="str">
        <f>IF((DB_L1[[#This Row],[Score equipe exterieur]]-DB_L1[[#This Row],[Score equipe domicile]])&gt;3,"oui","non")</f>
        <v>non</v>
      </c>
      <c r="AD31" s="3" t="str">
        <f>IF((DB_L1[[#This Row],[Score equipe domicile]]&gt;0)*AND(DB_L1[[#This Row],[Score equipe exterieur]]&gt;0),"oui","non")</f>
        <v>non</v>
      </c>
      <c r="AE31" s="17" t="str">
        <f>IF((DB_L1[[#This Row],[score equipe domicile mi temps]]&gt;0)*AND(DB_L1[[#This Row],[score equipe exterieur mi temps]]&gt;0),"oui","non")</f>
        <v>non</v>
      </c>
    </row>
    <row r="32" spans="1:31">
      <c r="A32" s="3" t="s">
        <v>73</v>
      </c>
      <c r="B32" s="4" t="s">
        <v>98</v>
      </c>
      <c r="C32" s="4" t="s">
        <v>103</v>
      </c>
      <c r="D32" s="3">
        <v>3</v>
      </c>
      <c r="E32" s="6">
        <v>1</v>
      </c>
      <c r="F32" s="6">
        <v>1</v>
      </c>
      <c r="G32" s="6" t="str">
        <f>CONCATENATE(DB_L1[[#This Row],[Score equipe domicile]],"-",DB_L1[[#This Row],[Score equipe exterieur]])</f>
        <v>1-1</v>
      </c>
      <c r="H32" s="3"/>
      <c r="I32" s="3"/>
      <c r="J32" s="6">
        <v>0</v>
      </c>
      <c r="K32" s="6">
        <v>0</v>
      </c>
      <c r="L32" s="5" t="str">
        <f>CONCATENATE(DB_L1[[#This Row],[score equipe domicile mi temps]],"-",DB_L1[[#This Row],[score equipe exterieur mi temps]])</f>
        <v>0-0</v>
      </c>
      <c r="M32" s="3" t="str">
        <f>IF(DB_L1[[#This Row],[Score equipe exterieur]]=0,"oui","non")</f>
        <v>non</v>
      </c>
      <c r="N32" s="3" t="str">
        <f>IF(DB_L1[[#This Row],[Score equipe domicile]]=0,"oui","non")</f>
        <v>non</v>
      </c>
      <c r="O32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2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2" s="6">
        <f>DB_L1[[#This Row],[Score equipe domicile]]+DB_L1[[#This Row],[Score equipe exterieur]]</f>
        <v>2</v>
      </c>
      <c r="R32" s="6">
        <f>DB_L1[[#This Row],[score equipe domicile mi temps]]+DB_L1[[#This Row],[score equipe exterieur mi temps]]</f>
        <v>0</v>
      </c>
      <c r="S3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3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3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32" s="3" t="str">
        <f>IF((DB_L1[[#This Row],[Score equipe domicile]]-DB_L1[[#This Row],[Score equipe exterieur]])=1,"oui","non")</f>
        <v>non</v>
      </c>
      <c r="W32" s="3" t="str">
        <f>IF((DB_L1[[#This Row],[Score equipe domicile]]-DB_L1[[#This Row],[Score equipe exterieur]])=2,"oui","non")</f>
        <v>non</v>
      </c>
      <c r="X32" s="3" t="str">
        <f>IF((DB_L1[[#This Row],[Score equipe domicile]]-DB_L1[[#This Row],[Score equipe exterieur]])=3,"oui","non")</f>
        <v>non</v>
      </c>
      <c r="Y32" s="3" t="str">
        <f>IF((DB_L1[[#This Row],[Score equipe domicile]]-DB_L1[[#This Row],[Score equipe exterieur]])&gt;3,"oui","non")</f>
        <v>non</v>
      </c>
      <c r="Z32" s="3" t="str">
        <f>IF((DB_L1[[#This Row],[Score equipe domicile]]-DB_L1[[#This Row],[Score equipe exterieur]])=-1,"oui","non")</f>
        <v>non</v>
      </c>
      <c r="AA32" s="3" t="str">
        <f>IF((DB_L1[[#This Row],[Score equipe domicile]]-DB_L1[[#This Row],[Score equipe exterieur]])=-2,"oui","non")</f>
        <v>non</v>
      </c>
      <c r="AB32" s="3" t="str">
        <f>IF((DB_L1[[#This Row],[Score equipe domicile]]-DB_L1[[#This Row],[Score equipe exterieur]])=-3,"oui","non")</f>
        <v>non</v>
      </c>
      <c r="AC32" s="3" t="str">
        <f>IF((DB_L1[[#This Row],[Score equipe exterieur]]-DB_L1[[#This Row],[Score equipe domicile]])&gt;3,"oui","non")</f>
        <v>non</v>
      </c>
      <c r="AD32" s="3" t="str">
        <f>IF((DB_L1[[#This Row],[Score equipe domicile]]&gt;0)*AND(DB_L1[[#This Row],[Score equipe exterieur]]&gt;0),"oui","non")</f>
        <v>oui</v>
      </c>
      <c r="AE32" s="17" t="str">
        <f>IF((DB_L1[[#This Row],[score equipe domicile mi temps]]&gt;0)*AND(DB_L1[[#This Row],[score equipe exterieur mi temps]]&gt;0),"oui","non")</f>
        <v>non</v>
      </c>
    </row>
    <row r="33" spans="1:31">
      <c r="A33" s="3" t="s">
        <v>73</v>
      </c>
      <c r="B33" s="4" t="s">
        <v>100</v>
      </c>
      <c r="C33" s="4" t="s">
        <v>85</v>
      </c>
      <c r="D33" s="3">
        <v>3</v>
      </c>
      <c r="E33" s="6">
        <v>2</v>
      </c>
      <c r="F33" s="6">
        <v>0</v>
      </c>
      <c r="G33" s="6" t="str">
        <f>CONCATENATE(DB_L1[[#This Row],[Score equipe domicile]],"-",DB_L1[[#This Row],[Score equipe exterieur]])</f>
        <v>2-0</v>
      </c>
      <c r="H33" s="3"/>
      <c r="I33" s="3"/>
      <c r="J33" s="6">
        <v>2</v>
      </c>
      <c r="K33" s="6">
        <v>0</v>
      </c>
      <c r="L33" s="5" t="str">
        <f>CONCATENATE(DB_L1[[#This Row],[score equipe domicile mi temps]],"-",DB_L1[[#This Row],[score equipe exterieur mi temps]])</f>
        <v>2-0</v>
      </c>
      <c r="M33" s="3" t="str">
        <f>IF(DB_L1[[#This Row],[Score equipe exterieur]]=0,"oui","non")</f>
        <v>oui</v>
      </c>
      <c r="N33" s="3" t="str">
        <f>IF(DB_L1[[#This Row],[Score equipe domicile]]=0,"oui","non")</f>
        <v>non</v>
      </c>
      <c r="O33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33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33" s="6">
        <f>DB_L1[[#This Row],[Score equipe domicile]]+DB_L1[[#This Row],[Score equipe exterieur]]</f>
        <v>2</v>
      </c>
      <c r="R33" s="6">
        <f>DB_L1[[#This Row],[score equipe domicile mi temps]]+DB_L1[[#This Row],[score equipe exterieur mi temps]]</f>
        <v>2</v>
      </c>
      <c r="S3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premiere mi temps</v>
      </c>
      <c r="T3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premiere mi temps</v>
      </c>
      <c r="U3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3" s="3" t="str">
        <f>IF((DB_L1[[#This Row],[Score equipe domicile]]-DB_L1[[#This Row],[Score equipe exterieur]])=1,"oui","non")</f>
        <v>non</v>
      </c>
      <c r="W33" s="3" t="str">
        <f>IF((DB_L1[[#This Row],[Score equipe domicile]]-DB_L1[[#This Row],[Score equipe exterieur]])=2,"oui","non")</f>
        <v>oui</v>
      </c>
      <c r="X33" s="3" t="str">
        <f>IF((DB_L1[[#This Row],[Score equipe domicile]]-DB_L1[[#This Row],[Score equipe exterieur]])=3,"oui","non")</f>
        <v>non</v>
      </c>
      <c r="Y33" s="3" t="str">
        <f>IF((DB_L1[[#This Row],[Score equipe domicile]]-DB_L1[[#This Row],[Score equipe exterieur]])&gt;3,"oui","non")</f>
        <v>non</v>
      </c>
      <c r="Z33" s="3" t="str">
        <f>IF((DB_L1[[#This Row],[Score equipe domicile]]-DB_L1[[#This Row],[Score equipe exterieur]])=-1,"oui","non")</f>
        <v>non</v>
      </c>
      <c r="AA33" s="3" t="str">
        <f>IF((DB_L1[[#This Row],[Score equipe domicile]]-DB_L1[[#This Row],[Score equipe exterieur]])=-2,"oui","non")</f>
        <v>non</v>
      </c>
      <c r="AB33" s="3" t="str">
        <f>IF((DB_L1[[#This Row],[Score equipe domicile]]-DB_L1[[#This Row],[Score equipe exterieur]])=-3,"oui","non")</f>
        <v>non</v>
      </c>
      <c r="AC33" s="3" t="str">
        <f>IF((DB_L1[[#This Row],[Score equipe exterieur]]-DB_L1[[#This Row],[Score equipe domicile]])&gt;3,"oui","non")</f>
        <v>non</v>
      </c>
      <c r="AD33" s="3" t="str">
        <f>IF((DB_L1[[#This Row],[Score equipe domicile]]&gt;0)*AND(DB_L1[[#This Row],[Score equipe exterieur]]&gt;0),"oui","non")</f>
        <v>non</v>
      </c>
      <c r="AE33" s="17" t="str">
        <f>IF((DB_L1[[#This Row],[score equipe domicile mi temps]]&gt;0)*AND(DB_L1[[#This Row],[score equipe exterieur mi temps]]&gt;0),"oui","non")</f>
        <v>non</v>
      </c>
    </row>
    <row r="34" spans="1:31">
      <c r="A34" s="3" t="s">
        <v>73</v>
      </c>
      <c r="B34" s="4" t="s">
        <v>96</v>
      </c>
      <c r="C34" s="4" t="s">
        <v>79</v>
      </c>
      <c r="D34" s="3">
        <v>3</v>
      </c>
      <c r="E34" s="6">
        <v>4</v>
      </c>
      <c r="F34" s="6">
        <v>0</v>
      </c>
      <c r="G34" s="6" t="str">
        <f>CONCATENATE(DB_L1[[#This Row],[Score equipe domicile]],"-",DB_L1[[#This Row],[Score equipe exterieur]])</f>
        <v>4-0</v>
      </c>
      <c r="H34" s="3"/>
      <c r="I34" s="3"/>
      <c r="J34" s="6">
        <v>2</v>
      </c>
      <c r="K34" s="6">
        <v>0</v>
      </c>
      <c r="L34" s="5" t="str">
        <f>CONCATENATE(DB_L1[[#This Row],[score equipe domicile mi temps]],"-",DB_L1[[#This Row],[score equipe exterieur mi temps]])</f>
        <v>2-0</v>
      </c>
      <c r="M34" s="3" t="str">
        <f>IF(DB_L1[[#This Row],[Score equipe exterieur]]=0,"oui","non")</f>
        <v>oui</v>
      </c>
      <c r="N34" s="3" t="str">
        <f>IF(DB_L1[[#This Row],[Score equipe domicile]]=0,"oui","non")</f>
        <v>non</v>
      </c>
      <c r="O34" s="3" t="str">
        <f>IF(DB_L1[[#This Row],[Score equipe domicile]]&gt;DB_L1[[#This Row],[Score equipe exterieur]],"victoire",IF(DB_L1[[#This Row],[Score equipe domicile]]=DB_L1[[#This Row],[Score equipe exterieur]],"nul","defaite"))</f>
        <v>victoire</v>
      </c>
      <c r="P34" s="3" t="str">
        <f>IF(DB_L1[[#This Row],[Score equipe exterieur]]&gt;DB_L1[[#This Row],[Score equipe domicile]],"victoire",IF(DB_L1[[#This Row],[Score equipe domicile]]=DB_L1[[#This Row],[Score equipe exterieur]],"nul","defaite"))</f>
        <v>defaite</v>
      </c>
      <c r="Q34" s="6">
        <f>DB_L1[[#This Row],[Score equipe domicile]]+DB_L1[[#This Row],[Score equipe exterieur]]</f>
        <v>4</v>
      </c>
      <c r="R34" s="6">
        <f>DB_L1[[#This Row],[score equipe domicile mi temps]]+DB_L1[[#This Row],[score equipe exterieur mi temps]]</f>
        <v>2</v>
      </c>
      <c r="S3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3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4" s="3" t="str">
        <f>IF((DB_L1[[#This Row],[Score equipe domicile]]-DB_L1[[#This Row],[Score equipe exterieur]])=1,"oui","non")</f>
        <v>non</v>
      </c>
      <c r="W34" s="3" t="str">
        <f>IF((DB_L1[[#This Row],[Score equipe domicile]]-DB_L1[[#This Row],[Score equipe exterieur]])=2,"oui","non")</f>
        <v>non</v>
      </c>
      <c r="X34" s="3" t="str">
        <f>IF((DB_L1[[#This Row],[Score equipe domicile]]-DB_L1[[#This Row],[Score equipe exterieur]])=3,"oui","non")</f>
        <v>non</v>
      </c>
      <c r="Y34" s="3" t="str">
        <f>IF((DB_L1[[#This Row],[Score equipe domicile]]-DB_L1[[#This Row],[Score equipe exterieur]])&gt;3,"oui","non")</f>
        <v>oui</v>
      </c>
      <c r="Z34" s="3" t="str">
        <f>IF((DB_L1[[#This Row],[Score equipe domicile]]-DB_L1[[#This Row],[Score equipe exterieur]])=-1,"oui","non")</f>
        <v>non</v>
      </c>
      <c r="AA34" s="3" t="str">
        <f>IF((DB_L1[[#This Row],[Score equipe domicile]]-DB_L1[[#This Row],[Score equipe exterieur]])=-2,"oui","non")</f>
        <v>non</v>
      </c>
      <c r="AB34" s="3" t="str">
        <f>IF((DB_L1[[#This Row],[Score equipe domicile]]-DB_L1[[#This Row],[Score equipe exterieur]])=-3,"oui","non")</f>
        <v>non</v>
      </c>
      <c r="AC34" s="3" t="str">
        <f>IF((DB_L1[[#This Row],[Score equipe exterieur]]-DB_L1[[#This Row],[Score equipe domicile]])&gt;3,"oui","non")</f>
        <v>non</v>
      </c>
      <c r="AD34" s="3" t="str">
        <f>IF((DB_L1[[#This Row],[Score equipe domicile]]&gt;0)*AND(DB_L1[[#This Row],[Score equipe exterieur]]&gt;0),"oui","non")</f>
        <v>non</v>
      </c>
      <c r="AE34" s="17" t="str">
        <f>IF((DB_L1[[#This Row],[score equipe domicile mi temps]]&gt;0)*AND(DB_L1[[#This Row],[score equipe exterieur mi temps]]&gt;0),"oui","non")</f>
        <v>non</v>
      </c>
    </row>
    <row r="35" spans="1:31">
      <c r="A35" s="3" t="s">
        <v>73</v>
      </c>
      <c r="B35" s="4" t="s">
        <v>81</v>
      </c>
      <c r="C35" s="4" t="s">
        <v>86</v>
      </c>
      <c r="D35" s="3">
        <v>3</v>
      </c>
      <c r="E35" s="6">
        <v>1</v>
      </c>
      <c r="F35" s="6">
        <v>1</v>
      </c>
      <c r="G35" s="6" t="str">
        <f>CONCATENATE(DB_L1[[#This Row],[Score equipe domicile]],"-",DB_L1[[#This Row],[Score equipe exterieur]])</f>
        <v>1-1</v>
      </c>
      <c r="H35" s="3"/>
      <c r="I35" s="3"/>
      <c r="J35" s="6">
        <v>0</v>
      </c>
      <c r="K35" s="6">
        <v>0</v>
      </c>
      <c r="L35" s="5" t="str">
        <f>CONCATENATE(DB_L1[[#This Row],[score equipe domicile mi temps]],"-",DB_L1[[#This Row],[score equipe exterieur mi temps]])</f>
        <v>0-0</v>
      </c>
      <c r="M35" s="3" t="str">
        <f>IF(DB_L1[[#This Row],[Score equipe exterieur]]=0,"oui","non")</f>
        <v>non</v>
      </c>
      <c r="N35" s="3" t="str">
        <f>IF(DB_L1[[#This Row],[Score equipe domicile]]=0,"oui","non")</f>
        <v>non</v>
      </c>
      <c r="O35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5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5" s="6">
        <f>DB_L1[[#This Row],[Score equipe domicile]]+DB_L1[[#This Row],[Score equipe exterieur]]</f>
        <v>2</v>
      </c>
      <c r="R35" s="6">
        <f>DB_L1[[#This Row],[score equipe domicile mi temps]]+DB_L1[[#This Row],[score equipe exterieur mi temps]]</f>
        <v>0</v>
      </c>
      <c r="S3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deuxieme mi temps</v>
      </c>
      <c r="T3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deuxieme mi temps</v>
      </c>
      <c r="U3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deuxieme mi temps</v>
      </c>
      <c r="V35" s="3" t="str">
        <f>IF((DB_L1[[#This Row],[Score equipe domicile]]-DB_L1[[#This Row],[Score equipe exterieur]])=1,"oui","non")</f>
        <v>non</v>
      </c>
      <c r="W35" s="3" t="str">
        <f>IF((DB_L1[[#This Row],[Score equipe domicile]]-DB_L1[[#This Row],[Score equipe exterieur]])=2,"oui","non")</f>
        <v>non</v>
      </c>
      <c r="X35" s="3" t="str">
        <f>IF((DB_L1[[#This Row],[Score equipe domicile]]-DB_L1[[#This Row],[Score equipe exterieur]])=3,"oui","non")</f>
        <v>non</v>
      </c>
      <c r="Y35" s="3" t="str">
        <f>IF((DB_L1[[#This Row],[Score equipe domicile]]-DB_L1[[#This Row],[Score equipe exterieur]])&gt;3,"oui","non")</f>
        <v>non</v>
      </c>
      <c r="Z35" s="3" t="str">
        <f>IF((DB_L1[[#This Row],[Score equipe domicile]]-DB_L1[[#This Row],[Score equipe exterieur]])=-1,"oui","non")</f>
        <v>non</v>
      </c>
      <c r="AA35" s="3" t="str">
        <f>IF((DB_L1[[#This Row],[Score equipe domicile]]-DB_L1[[#This Row],[Score equipe exterieur]])=-2,"oui","non")</f>
        <v>non</v>
      </c>
      <c r="AB35" s="3" t="str">
        <f>IF((DB_L1[[#This Row],[Score equipe domicile]]-DB_L1[[#This Row],[Score equipe exterieur]])=-3,"oui","non")</f>
        <v>non</v>
      </c>
      <c r="AC35" s="3" t="str">
        <f>IF((DB_L1[[#This Row],[Score equipe exterieur]]-DB_L1[[#This Row],[Score equipe domicile]])&gt;3,"oui","non")</f>
        <v>non</v>
      </c>
      <c r="AD35" s="3" t="str">
        <f>IF((DB_L1[[#This Row],[Score equipe domicile]]&gt;0)*AND(DB_L1[[#This Row],[Score equipe exterieur]]&gt;0),"oui","non")</f>
        <v>oui</v>
      </c>
      <c r="AE35" s="17" t="str">
        <f>IF((DB_L1[[#This Row],[score equipe domicile mi temps]]&gt;0)*AND(DB_L1[[#This Row],[score equipe exterieur mi temps]]&gt;0),"oui","non")</f>
        <v>non</v>
      </c>
    </row>
    <row r="36" spans="1:31">
      <c r="B36" s="4"/>
      <c r="C36" s="4"/>
      <c r="D36" s="3"/>
      <c r="E36" s="6"/>
      <c r="F36" s="6"/>
      <c r="G36" s="6" t="str">
        <f>CONCATENATE(DB_L1[[#This Row],[Score equipe domicile]],"-",DB_L1[[#This Row],[Score equipe exterieur]])</f>
        <v>-</v>
      </c>
      <c r="H36" s="3"/>
      <c r="I36" s="3"/>
      <c r="J36" s="6"/>
      <c r="K36" s="6"/>
      <c r="L36" s="5" t="str">
        <f>CONCATENATE(DB_L1[[#This Row],[score equipe domicile mi temps]],"-",DB_L1[[#This Row],[score equipe exterieur mi temps]])</f>
        <v>-</v>
      </c>
      <c r="M36" s="3" t="str">
        <f>IF(DB_L1[[#This Row],[Score equipe exterieur]]=0,"oui","non")</f>
        <v>oui</v>
      </c>
      <c r="N36" s="3" t="str">
        <f>IF(DB_L1[[#This Row],[Score equipe domicile]]=0,"oui","non")</f>
        <v>oui</v>
      </c>
      <c r="O36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6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6" s="6">
        <f>DB_L1[[#This Row],[Score equipe domicile]]+DB_L1[[#This Row],[Score equipe exterieur]]</f>
        <v>0</v>
      </c>
      <c r="R36" s="6">
        <f>DB_L1[[#This Row],[score equipe domicile mi temps]]+DB_L1[[#This Row],[score equipe exterieur mi temps]]</f>
        <v>0</v>
      </c>
      <c r="S3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3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6" s="3" t="str">
        <f>IF((DB_L1[[#This Row],[Score equipe domicile]]-DB_L1[[#This Row],[Score equipe exterieur]])=1,"oui","non")</f>
        <v>non</v>
      </c>
      <c r="W36" s="3" t="str">
        <f>IF((DB_L1[[#This Row],[Score equipe domicile]]-DB_L1[[#This Row],[Score equipe exterieur]])=2,"oui","non")</f>
        <v>non</v>
      </c>
      <c r="X36" s="3" t="str">
        <f>IF((DB_L1[[#This Row],[Score equipe domicile]]-DB_L1[[#This Row],[Score equipe exterieur]])=3,"oui","non")</f>
        <v>non</v>
      </c>
      <c r="Y36" s="3" t="str">
        <f>IF((DB_L1[[#This Row],[Score equipe domicile]]-DB_L1[[#This Row],[Score equipe exterieur]])&gt;3,"oui","non")</f>
        <v>non</v>
      </c>
      <c r="Z36" s="3" t="str">
        <f>IF((DB_L1[[#This Row],[Score equipe domicile]]-DB_L1[[#This Row],[Score equipe exterieur]])=-1,"oui","non")</f>
        <v>non</v>
      </c>
      <c r="AA36" s="3" t="str">
        <f>IF((DB_L1[[#This Row],[Score equipe domicile]]-DB_L1[[#This Row],[Score equipe exterieur]])=-2,"oui","non")</f>
        <v>non</v>
      </c>
      <c r="AB36" s="3" t="str">
        <f>IF((DB_L1[[#This Row],[Score equipe domicile]]-DB_L1[[#This Row],[Score equipe exterieur]])=-3,"oui","non")</f>
        <v>non</v>
      </c>
      <c r="AC36" s="3" t="str">
        <f>IF((DB_L1[[#This Row],[Score equipe exterieur]]-DB_L1[[#This Row],[Score equipe domicile]])&gt;3,"oui","non")</f>
        <v>non</v>
      </c>
      <c r="AD36" s="3" t="str">
        <f>IF((DB_L1[[#This Row],[Score equipe domicile]]&gt;0)*AND(DB_L1[[#This Row],[Score equipe exterieur]]&gt;0),"oui","non")</f>
        <v>non</v>
      </c>
      <c r="AE36" s="17" t="str">
        <f>IF((DB_L1[[#This Row],[score equipe domicile mi temps]]&gt;0)*AND(DB_L1[[#This Row],[score equipe exterieur mi temps]]&gt;0),"oui","non")</f>
        <v>non</v>
      </c>
    </row>
    <row r="37" spans="1:31">
      <c r="B37" s="4"/>
      <c r="C37" s="4"/>
      <c r="D37" s="3"/>
      <c r="E37" s="6"/>
      <c r="F37" s="6"/>
      <c r="G37" s="6" t="str">
        <f>CONCATENATE(DB_L1[[#This Row],[Score equipe domicile]],"-",DB_L1[[#This Row],[Score equipe exterieur]])</f>
        <v>-</v>
      </c>
      <c r="H37" s="3"/>
      <c r="I37" s="3"/>
      <c r="J37" s="6"/>
      <c r="K37" s="6"/>
      <c r="L37" s="5" t="str">
        <f>CONCATENATE(DB_L1[[#This Row],[score equipe domicile mi temps]],"-",DB_L1[[#This Row],[score equipe exterieur mi temps]])</f>
        <v>-</v>
      </c>
      <c r="M37" s="3" t="str">
        <f>IF(DB_L1[[#This Row],[Score equipe exterieur]]=0,"oui","non")</f>
        <v>oui</v>
      </c>
      <c r="N37" s="3" t="str">
        <f>IF(DB_L1[[#This Row],[Score equipe domicile]]=0,"oui","non")</f>
        <v>oui</v>
      </c>
      <c r="O37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7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7" s="6">
        <f>DB_L1[[#This Row],[Score equipe domicile]]+DB_L1[[#This Row],[Score equipe exterieur]]</f>
        <v>0</v>
      </c>
      <c r="R37" s="6">
        <f>DB_L1[[#This Row],[score equipe domicile mi temps]]+DB_L1[[#This Row],[score equipe exterieur mi temps]]</f>
        <v>0</v>
      </c>
      <c r="S3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3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7" s="3" t="str">
        <f>IF((DB_L1[[#This Row],[Score equipe domicile]]-DB_L1[[#This Row],[Score equipe exterieur]])=1,"oui","non")</f>
        <v>non</v>
      </c>
      <c r="W37" s="3" t="str">
        <f>IF((DB_L1[[#This Row],[Score equipe domicile]]-DB_L1[[#This Row],[Score equipe exterieur]])=2,"oui","non")</f>
        <v>non</v>
      </c>
      <c r="X37" s="3" t="str">
        <f>IF((DB_L1[[#This Row],[Score equipe domicile]]-DB_L1[[#This Row],[Score equipe exterieur]])=3,"oui","non")</f>
        <v>non</v>
      </c>
      <c r="Y37" s="3" t="str">
        <f>IF((DB_L1[[#This Row],[Score equipe domicile]]-DB_L1[[#This Row],[Score equipe exterieur]])&gt;3,"oui","non")</f>
        <v>non</v>
      </c>
      <c r="Z37" s="3" t="str">
        <f>IF((DB_L1[[#This Row],[Score equipe domicile]]-DB_L1[[#This Row],[Score equipe exterieur]])=-1,"oui","non")</f>
        <v>non</v>
      </c>
      <c r="AA37" s="3" t="str">
        <f>IF((DB_L1[[#This Row],[Score equipe domicile]]-DB_L1[[#This Row],[Score equipe exterieur]])=-2,"oui","non")</f>
        <v>non</v>
      </c>
      <c r="AB37" s="3" t="str">
        <f>IF((DB_L1[[#This Row],[Score equipe domicile]]-DB_L1[[#This Row],[Score equipe exterieur]])=-3,"oui","non")</f>
        <v>non</v>
      </c>
      <c r="AC37" s="3" t="str">
        <f>IF((DB_L1[[#This Row],[Score equipe exterieur]]-DB_L1[[#This Row],[Score equipe domicile]])&gt;3,"oui","non")</f>
        <v>non</v>
      </c>
      <c r="AD37" s="3" t="str">
        <f>IF((DB_L1[[#This Row],[Score equipe domicile]]&gt;0)*AND(DB_L1[[#This Row],[Score equipe exterieur]]&gt;0),"oui","non")</f>
        <v>non</v>
      </c>
      <c r="AE37" s="17" t="str">
        <f>IF((DB_L1[[#This Row],[score equipe domicile mi temps]]&gt;0)*AND(DB_L1[[#This Row],[score equipe exterieur mi temps]]&gt;0),"oui","non")</f>
        <v>non</v>
      </c>
    </row>
    <row r="38" spans="1:31">
      <c r="B38" s="4"/>
      <c r="C38" s="4"/>
      <c r="D38" s="3"/>
      <c r="E38" s="6"/>
      <c r="F38" s="6"/>
      <c r="G38" s="6" t="str">
        <f>CONCATENATE(DB_L1[[#This Row],[Score equipe domicile]],"-",DB_L1[[#This Row],[Score equipe exterieur]])</f>
        <v>-</v>
      </c>
      <c r="H38" s="3"/>
      <c r="I38" s="3"/>
      <c r="J38" s="6"/>
      <c r="K38" s="6"/>
      <c r="L38" s="5" t="str">
        <f>CONCATENATE(DB_L1[[#This Row],[score equipe domicile mi temps]],"-",DB_L1[[#This Row],[score equipe exterieur mi temps]])</f>
        <v>-</v>
      </c>
      <c r="M38" s="3" t="str">
        <f>IF(DB_L1[[#This Row],[Score equipe exterieur]]=0,"oui","non")</f>
        <v>oui</v>
      </c>
      <c r="N38" s="3" t="str">
        <f>IF(DB_L1[[#This Row],[Score equipe domicile]]=0,"oui","non")</f>
        <v>oui</v>
      </c>
      <c r="O38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8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8" s="6">
        <f>DB_L1[[#This Row],[Score equipe domicile]]+DB_L1[[#This Row],[Score equipe exterieur]]</f>
        <v>0</v>
      </c>
      <c r="R38" s="6">
        <f>DB_L1[[#This Row],[score equipe domicile mi temps]]+DB_L1[[#This Row],[score equipe exterieur mi temps]]</f>
        <v>0</v>
      </c>
      <c r="S3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3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8" s="3" t="str">
        <f>IF((DB_L1[[#This Row],[Score equipe domicile]]-DB_L1[[#This Row],[Score equipe exterieur]])=1,"oui","non")</f>
        <v>non</v>
      </c>
      <c r="W38" s="3" t="str">
        <f>IF((DB_L1[[#This Row],[Score equipe domicile]]-DB_L1[[#This Row],[Score equipe exterieur]])=2,"oui","non")</f>
        <v>non</v>
      </c>
      <c r="X38" s="3" t="str">
        <f>IF((DB_L1[[#This Row],[Score equipe domicile]]-DB_L1[[#This Row],[Score equipe exterieur]])=3,"oui","non")</f>
        <v>non</v>
      </c>
      <c r="Y38" s="3" t="str">
        <f>IF((DB_L1[[#This Row],[Score equipe domicile]]-DB_L1[[#This Row],[Score equipe exterieur]])&gt;3,"oui","non")</f>
        <v>non</v>
      </c>
      <c r="Z38" s="3" t="str">
        <f>IF((DB_L1[[#This Row],[Score equipe domicile]]-DB_L1[[#This Row],[Score equipe exterieur]])=-1,"oui","non")</f>
        <v>non</v>
      </c>
      <c r="AA38" s="3" t="str">
        <f>IF((DB_L1[[#This Row],[Score equipe domicile]]-DB_L1[[#This Row],[Score equipe exterieur]])=-2,"oui","non")</f>
        <v>non</v>
      </c>
      <c r="AB38" s="3" t="str">
        <f>IF((DB_L1[[#This Row],[Score equipe domicile]]-DB_L1[[#This Row],[Score equipe exterieur]])=-3,"oui","non")</f>
        <v>non</v>
      </c>
      <c r="AC38" s="3" t="str">
        <f>IF((DB_L1[[#This Row],[Score equipe exterieur]]-DB_L1[[#This Row],[Score equipe domicile]])&gt;3,"oui","non")</f>
        <v>non</v>
      </c>
      <c r="AD38" s="3" t="str">
        <f>IF((DB_L1[[#This Row],[Score equipe domicile]]&gt;0)*AND(DB_L1[[#This Row],[Score equipe exterieur]]&gt;0),"oui","non")</f>
        <v>non</v>
      </c>
      <c r="AE38" s="17" t="str">
        <f>IF((DB_L1[[#This Row],[score equipe domicile mi temps]]&gt;0)*AND(DB_L1[[#This Row],[score equipe exterieur mi temps]]&gt;0),"oui","non")</f>
        <v>non</v>
      </c>
    </row>
    <row r="39" spans="1:31">
      <c r="B39" s="4"/>
      <c r="C39" s="4"/>
      <c r="D39" s="3"/>
      <c r="E39" s="6"/>
      <c r="F39" s="6"/>
      <c r="G39" s="6" t="str">
        <f>CONCATENATE(DB_L1[[#This Row],[Score equipe domicile]],"-",DB_L1[[#This Row],[Score equipe exterieur]])</f>
        <v>-</v>
      </c>
      <c r="H39" s="3"/>
      <c r="I39" s="3"/>
      <c r="J39" s="6"/>
      <c r="K39" s="6"/>
      <c r="L39" s="5" t="str">
        <f>CONCATENATE(DB_L1[[#This Row],[score equipe domicile mi temps]],"-",DB_L1[[#This Row],[score equipe exterieur mi temps]])</f>
        <v>-</v>
      </c>
      <c r="M39" s="3" t="str">
        <f>IF(DB_L1[[#This Row],[Score equipe exterieur]]=0,"oui","non")</f>
        <v>oui</v>
      </c>
      <c r="N39" s="3" t="str">
        <f>IF(DB_L1[[#This Row],[Score equipe domicile]]=0,"oui","non")</f>
        <v>oui</v>
      </c>
      <c r="O39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39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39" s="6">
        <f>DB_L1[[#This Row],[Score equipe domicile]]+DB_L1[[#This Row],[Score equipe exterieur]]</f>
        <v>0</v>
      </c>
      <c r="R39" s="6">
        <f>DB_L1[[#This Row],[score equipe domicile mi temps]]+DB_L1[[#This Row],[score equipe exterieur mi temps]]</f>
        <v>0</v>
      </c>
      <c r="S3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3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3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39" s="3" t="str">
        <f>IF((DB_L1[[#This Row],[Score equipe domicile]]-DB_L1[[#This Row],[Score equipe exterieur]])=1,"oui","non")</f>
        <v>non</v>
      </c>
      <c r="W39" s="3" t="str">
        <f>IF((DB_L1[[#This Row],[Score equipe domicile]]-DB_L1[[#This Row],[Score equipe exterieur]])=2,"oui","non")</f>
        <v>non</v>
      </c>
      <c r="X39" s="3" t="str">
        <f>IF((DB_L1[[#This Row],[Score equipe domicile]]-DB_L1[[#This Row],[Score equipe exterieur]])=3,"oui","non")</f>
        <v>non</v>
      </c>
      <c r="Y39" s="3" t="str">
        <f>IF((DB_L1[[#This Row],[Score equipe domicile]]-DB_L1[[#This Row],[Score equipe exterieur]])&gt;3,"oui","non")</f>
        <v>non</v>
      </c>
      <c r="Z39" s="3" t="str">
        <f>IF((DB_L1[[#This Row],[Score equipe domicile]]-DB_L1[[#This Row],[Score equipe exterieur]])=-1,"oui","non")</f>
        <v>non</v>
      </c>
      <c r="AA39" s="3" t="str">
        <f>IF((DB_L1[[#This Row],[Score equipe domicile]]-DB_L1[[#This Row],[Score equipe exterieur]])=-2,"oui","non")</f>
        <v>non</v>
      </c>
      <c r="AB39" s="3" t="str">
        <f>IF((DB_L1[[#This Row],[Score equipe domicile]]-DB_L1[[#This Row],[Score equipe exterieur]])=-3,"oui","non")</f>
        <v>non</v>
      </c>
      <c r="AC39" s="3" t="str">
        <f>IF((DB_L1[[#This Row],[Score equipe exterieur]]-DB_L1[[#This Row],[Score equipe domicile]])&gt;3,"oui","non")</f>
        <v>non</v>
      </c>
      <c r="AD39" s="3" t="str">
        <f>IF((DB_L1[[#This Row],[Score equipe domicile]]&gt;0)*AND(DB_L1[[#This Row],[Score equipe exterieur]]&gt;0),"oui","non")</f>
        <v>non</v>
      </c>
      <c r="AE39" s="17" t="str">
        <f>IF((DB_L1[[#This Row],[score equipe domicile mi temps]]&gt;0)*AND(DB_L1[[#This Row],[score equipe exterieur mi temps]]&gt;0),"oui","non")</f>
        <v>non</v>
      </c>
    </row>
    <row r="40" spans="1:31">
      <c r="B40" s="4"/>
      <c r="C40" s="4"/>
      <c r="D40" s="3"/>
      <c r="E40" s="6"/>
      <c r="F40" s="6"/>
      <c r="G40" s="6" t="str">
        <f>CONCATENATE(DB_L1[[#This Row],[Score equipe domicile]],"-",DB_L1[[#This Row],[Score equipe exterieur]])</f>
        <v>-</v>
      </c>
      <c r="H40" s="3"/>
      <c r="I40" s="3"/>
      <c r="J40" s="6"/>
      <c r="K40" s="6"/>
      <c r="L40" s="5" t="str">
        <f>CONCATENATE(DB_L1[[#This Row],[score equipe domicile mi temps]],"-",DB_L1[[#This Row],[score equipe exterieur mi temps]])</f>
        <v>-</v>
      </c>
      <c r="M40" s="3" t="str">
        <f>IF(DB_L1[[#This Row],[Score equipe exterieur]]=0,"oui","non")</f>
        <v>oui</v>
      </c>
      <c r="N40" s="3" t="str">
        <f>IF(DB_L1[[#This Row],[Score equipe domicile]]=0,"oui","non")</f>
        <v>oui</v>
      </c>
      <c r="O40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0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0" s="6">
        <f>DB_L1[[#This Row],[Score equipe domicile]]+DB_L1[[#This Row],[Score equipe exterieur]]</f>
        <v>0</v>
      </c>
      <c r="R40" s="6">
        <f>DB_L1[[#This Row],[score equipe domicile mi temps]]+DB_L1[[#This Row],[score equipe exterieur mi temps]]</f>
        <v>0</v>
      </c>
      <c r="S4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0" s="3" t="str">
        <f>IF((DB_L1[[#This Row],[Score equipe domicile]]-DB_L1[[#This Row],[Score equipe exterieur]])=1,"oui","non")</f>
        <v>non</v>
      </c>
      <c r="W40" s="3" t="str">
        <f>IF((DB_L1[[#This Row],[Score equipe domicile]]-DB_L1[[#This Row],[Score equipe exterieur]])=2,"oui","non")</f>
        <v>non</v>
      </c>
      <c r="X40" s="3" t="str">
        <f>IF((DB_L1[[#This Row],[Score equipe domicile]]-DB_L1[[#This Row],[Score equipe exterieur]])=3,"oui","non")</f>
        <v>non</v>
      </c>
      <c r="Y40" s="3" t="str">
        <f>IF((DB_L1[[#This Row],[Score equipe domicile]]-DB_L1[[#This Row],[Score equipe exterieur]])&gt;3,"oui","non")</f>
        <v>non</v>
      </c>
      <c r="Z40" s="3" t="str">
        <f>IF((DB_L1[[#This Row],[Score equipe domicile]]-DB_L1[[#This Row],[Score equipe exterieur]])=-1,"oui","non")</f>
        <v>non</v>
      </c>
      <c r="AA40" s="3" t="str">
        <f>IF((DB_L1[[#This Row],[Score equipe domicile]]-DB_L1[[#This Row],[Score equipe exterieur]])=-2,"oui","non")</f>
        <v>non</v>
      </c>
      <c r="AB40" s="3" t="str">
        <f>IF((DB_L1[[#This Row],[Score equipe domicile]]-DB_L1[[#This Row],[Score equipe exterieur]])=-3,"oui","non")</f>
        <v>non</v>
      </c>
      <c r="AC40" s="3" t="str">
        <f>IF((DB_L1[[#This Row],[Score equipe exterieur]]-DB_L1[[#This Row],[Score equipe domicile]])&gt;3,"oui","non")</f>
        <v>non</v>
      </c>
      <c r="AD40" s="3" t="str">
        <f>IF((DB_L1[[#This Row],[Score equipe domicile]]&gt;0)*AND(DB_L1[[#This Row],[Score equipe exterieur]]&gt;0),"oui","non")</f>
        <v>non</v>
      </c>
      <c r="AE40" s="17" t="str">
        <f>IF((DB_L1[[#This Row],[score equipe domicile mi temps]]&gt;0)*AND(DB_L1[[#This Row],[score equipe exterieur mi temps]]&gt;0),"oui","non")</f>
        <v>non</v>
      </c>
    </row>
    <row r="41" spans="1:31">
      <c r="B41" s="4"/>
      <c r="C41" s="4"/>
      <c r="D41" s="3"/>
      <c r="E41" s="6"/>
      <c r="F41" s="6"/>
      <c r="G41" s="6" t="str">
        <f>CONCATENATE(DB_L1[[#This Row],[Score equipe domicile]],"-",DB_L1[[#This Row],[Score equipe exterieur]])</f>
        <v>-</v>
      </c>
      <c r="H41" s="3"/>
      <c r="I41" s="3"/>
      <c r="J41" s="6"/>
      <c r="K41" s="6"/>
      <c r="L41" s="5" t="str">
        <f>CONCATENATE(DB_L1[[#This Row],[score equipe domicile mi temps]],"-",DB_L1[[#This Row],[score equipe exterieur mi temps]])</f>
        <v>-</v>
      </c>
      <c r="M41" s="3" t="str">
        <f>IF(DB_L1[[#This Row],[Score equipe exterieur]]=0,"oui","non")</f>
        <v>oui</v>
      </c>
      <c r="N41" s="3" t="str">
        <f>IF(DB_L1[[#This Row],[Score equipe domicile]]=0,"oui","non")</f>
        <v>oui</v>
      </c>
      <c r="O41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1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1" s="6">
        <f>DB_L1[[#This Row],[Score equipe domicile]]+DB_L1[[#This Row],[Score equipe exterieur]]</f>
        <v>0</v>
      </c>
      <c r="R41" s="6">
        <f>DB_L1[[#This Row],[score equipe domicile mi temps]]+DB_L1[[#This Row],[score equipe exterieur mi temps]]</f>
        <v>0</v>
      </c>
      <c r="S4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1" s="3" t="str">
        <f>IF((DB_L1[[#This Row],[Score equipe domicile]]-DB_L1[[#This Row],[Score equipe exterieur]])=1,"oui","non")</f>
        <v>non</v>
      </c>
      <c r="W41" s="3" t="str">
        <f>IF((DB_L1[[#This Row],[Score equipe domicile]]-DB_L1[[#This Row],[Score equipe exterieur]])=2,"oui","non")</f>
        <v>non</v>
      </c>
      <c r="X41" s="3" t="str">
        <f>IF((DB_L1[[#This Row],[Score equipe domicile]]-DB_L1[[#This Row],[Score equipe exterieur]])=3,"oui","non")</f>
        <v>non</v>
      </c>
      <c r="Y41" s="3" t="str">
        <f>IF((DB_L1[[#This Row],[Score equipe domicile]]-DB_L1[[#This Row],[Score equipe exterieur]])&gt;3,"oui","non")</f>
        <v>non</v>
      </c>
      <c r="Z41" s="3" t="str">
        <f>IF((DB_L1[[#This Row],[Score equipe domicile]]-DB_L1[[#This Row],[Score equipe exterieur]])=-1,"oui","non")</f>
        <v>non</v>
      </c>
      <c r="AA41" s="3" t="str">
        <f>IF((DB_L1[[#This Row],[Score equipe domicile]]-DB_L1[[#This Row],[Score equipe exterieur]])=-2,"oui","non")</f>
        <v>non</v>
      </c>
      <c r="AB41" s="3" t="str">
        <f>IF((DB_L1[[#This Row],[Score equipe domicile]]-DB_L1[[#This Row],[Score equipe exterieur]])=-3,"oui","non")</f>
        <v>non</v>
      </c>
      <c r="AC41" s="3" t="str">
        <f>IF((DB_L1[[#This Row],[Score equipe exterieur]]-DB_L1[[#This Row],[Score equipe domicile]])&gt;3,"oui","non")</f>
        <v>non</v>
      </c>
      <c r="AD41" s="3" t="str">
        <f>IF((DB_L1[[#This Row],[Score equipe domicile]]&gt;0)*AND(DB_L1[[#This Row],[Score equipe exterieur]]&gt;0),"oui","non")</f>
        <v>non</v>
      </c>
      <c r="AE41" s="17" t="str">
        <f>IF((DB_L1[[#This Row],[score equipe domicile mi temps]]&gt;0)*AND(DB_L1[[#This Row],[score equipe exterieur mi temps]]&gt;0),"oui","non")</f>
        <v>non</v>
      </c>
    </row>
    <row r="42" spans="1:31">
      <c r="B42" s="4"/>
      <c r="C42" s="4"/>
      <c r="D42" s="3"/>
      <c r="E42" s="6"/>
      <c r="F42" s="6"/>
      <c r="G42" s="6" t="str">
        <f>CONCATENATE(DB_L1[[#This Row],[Score equipe domicile]],"-",DB_L1[[#This Row],[Score equipe exterieur]])</f>
        <v>-</v>
      </c>
      <c r="H42" s="3"/>
      <c r="I42" s="3"/>
      <c r="J42" s="6"/>
      <c r="K42" s="6"/>
      <c r="L42" s="5" t="str">
        <f>CONCATENATE(DB_L1[[#This Row],[score equipe domicile mi temps]],"-",DB_L1[[#This Row],[score equipe exterieur mi temps]])</f>
        <v>-</v>
      </c>
      <c r="M42" s="3" t="str">
        <f>IF(DB_L1[[#This Row],[Score equipe exterieur]]=0,"oui","non")</f>
        <v>oui</v>
      </c>
      <c r="N42" s="3" t="str">
        <f>IF(DB_L1[[#This Row],[Score equipe domicile]]=0,"oui","non")</f>
        <v>oui</v>
      </c>
      <c r="O42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2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2" s="6">
        <f>DB_L1[[#This Row],[Score equipe domicile]]+DB_L1[[#This Row],[Score equipe exterieur]]</f>
        <v>0</v>
      </c>
      <c r="R42" s="6">
        <f>DB_L1[[#This Row],[score equipe domicile mi temps]]+DB_L1[[#This Row],[score equipe exterieur mi temps]]</f>
        <v>0</v>
      </c>
      <c r="S4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2" s="3" t="str">
        <f>IF((DB_L1[[#This Row],[Score equipe domicile]]-DB_L1[[#This Row],[Score equipe exterieur]])=1,"oui","non")</f>
        <v>non</v>
      </c>
      <c r="W42" s="3" t="str">
        <f>IF((DB_L1[[#This Row],[Score equipe domicile]]-DB_L1[[#This Row],[Score equipe exterieur]])=2,"oui","non")</f>
        <v>non</v>
      </c>
      <c r="X42" s="3" t="str">
        <f>IF((DB_L1[[#This Row],[Score equipe domicile]]-DB_L1[[#This Row],[Score equipe exterieur]])=3,"oui","non")</f>
        <v>non</v>
      </c>
      <c r="Y42" s="3" t="str">
        <f>IF((DB_L1[[#This Row],[Score equipe domicile]]-DB_L1[[#This Row],[Score equipe exterieur]])&gt;3,"oui","non")</f>
        <v>non</v>
      </c>
      <c r="Z42" s="3" t="str">
        <f>IF((DB_L1[[#This Row],[Score equipe domicile]]-DB_L1[[#This Row],[Score equipe exterieur]])=-1,"oui","non")</f>
        <v>non</v>
      </c>
      <c r="AA42" s="3" t="str">
        <f>IF((DB_L1[[#This Row],[Score equipe domicile]]-DB_L1[[#This Row],[Score equipe exterieur]])=-2,"oui","non")</f>
        <v>non</v>
      </c>
      <c r="AB42" s="3" t="str">
        <f>IF((DB_L1[[#This Row],[Score equipe domicile]]-DB_L1[[#This Row],[Score equipe exterieur]])=-3,"oui","non")</f>
        <v>non</v>
      </c>
      <c r="AC42" s="3" t="str">
        <f>IF((DB_L1[[#This Row],[Score equipe exterieur]]-DB_L1[[#This Row],[Score equipe domicile]])&gt;3,"oui","non")</f>
        <v>non</v>
      </c>
      <c r="AD42" s="3" t="str">
        <f>IF((DB_L1[[#This Row],[Score equipe domicile]]&gt;0)*AND(DB_L1[[#This Row],[Score equipe exterieur]]&gt;0),"oui","non")</f>
        <v>non</v>
      </c>
      <c r="AE42" s="17" t="str">
        <f>IF((DB_L1[[#This Row],[score equipe domicile mi temps]]&gt;0)*AND(DB_L1[[#This Row],[score equipe exterieur mi temps]]&gt;0),"oui","non")</f>
        <v>non</v>
      </c>
    </row>
    <row r="43" spans="1:31">
      <c r="B43" s="4"/>
      <c r="C43" s="4"/>
      <c r="D43" s="3"/>
      <c r="E43" s="6"/>
      <c r="F43" s="6"/>
      <c r="G43" s="6" t="str">
        <f>CONCATENATE(DB_L1[[#This Row],[Score equipe domicile]],"-",DB_L1[[#This Row],[Score equipe exterieur]])</f>
        <v>-</v>
      </c>
      <c r="H43" s="3"/>
      <c r="I43" s="3"/>
      <c r="J43" s="6"/>
      <c r="K43" s="6"/>
      <c r="L43" s="5" t="str">
        <f>CONCATENATE(DB_L1[[#This Row],[score equipe domicile mi temps]],"-",DB_L1[[#This Row],[score equipe exterieur mi temps]])</f>
        <v>-</v>
      </c>
      <c r="M43" s="3" t="str">
        <f>IF(DB_L1[[#This Row],[Score equipe exterieur]]=0,"oui","non")</f>
        <v>oui</v>
      </c>
      <c r="N43" s="3" t="str">
        <f>IF(DB_L1[[#This Row],[Score equipe domicile]]=0,"oui","non")</f>
        <v>oui</v>
      </c>
      <c r="O43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3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3" s="6">
        <f>DB_L1[[#This Row],[Score equipe domicile]]+DB_L1[[#This Row],[Score equipe exterieur]]</f>
        <v>0</v>
      </c>
      <c r="R43" s="6">
        <f>DB_L1[[#This Row],[score equipe domicile mi temps]]+DB_L1[[#This Row],[score equipe exterieur mi temps]]</f>
        <v>0</v>
      </c>
      <c r="S4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3" s="3" t="str">
        <f>IF((DB_L1[[#This Row],[Score equipe domicile]]-DB_L1[[#This Row],[Score equipe exterieur]])=1,"oui","non")</f>
        <v>non</v>
      </c>
      <c r="W43" s="3" t="str">
        <f>IF((DB_L1[[#This Row],[Score equipe domicile]]-DB_L1[[#This Row],[Score equipe exterieur]])=2,"oui","non")</f>
        <v>non</v>
      </c>
      <c r="X43" s="3" t="str">
        <f>IF((DB_L1[[#This Row],[Score equipe domicile]]-DB_L1[[#This Row],[Score equipe exterieur]])=3,"oui","non")</f>
        <v>non</v>
      </c>
      <c r="Y43" s="3" t="str">
        <f>IF((DB_L1[[#This Row],[Score equipe domicile]]-DB_L1[[#This Row],[Score equipe exterieur]])&gt;3,"oui","non")</f>
        <v>non</v>
      </c>
      <c r="Z43" s="3" t="str">
        <f>IF((DB_L1[[#This Row],[Score equipe domicile]]-DB_L1[[#This Row],[Score equipe exterieur]])=-1,"oui","non")</f>
        <v>non</v>
      </c>
      <c r="AA43" s="3" t="str">
        <f>IF((DB_L1[[#This Row],[Score equipe domicile]]-DB_L1[[#This Row],[Score equipe exterieur]])=-2,"oui","non")</f>
        <v>non</v>
      </c>
      <c r="AB43" s="3" t="str">
        <f>IF((DB_L1[[#This Row],[Score equipe domicile]]-DB_L1[[#This Row],[Score equipe exterieur]])=-3,"oui","non")</f>
        <v>non</v>
      </c>
      <c r="AC43" s="3" t="str">
        <f>IF((DB_L1[[#This Row],[Score equipe exterieur]]-DB_L1[[#This Row],[Score equipe domicile]])&gt;3,"oui","non")</f>
        <v>non</v>
      </c>
      <c r="AD43" s="3" t="str">
        <f>IF((DB_L1[[#This Row],[Score equipe domicile]]&gt;0)*AND(DB_L1[[#This Row],[Score equipe exterieur]]&gt;0),"oui","non")</f>
        <v>non</v>
      </c>
      <c r="AE43" s="17" t="str">
        <f>IF((DB_L1[[#This Row],[score equipe domicile mi temps]]&gt;0)*AND(DB_L1[[#This Row],[score equipe exterieur mi temps]]&gt;0),"oui","non")</f>
        <v>non</v>
      </c>
    </row>
    <row r="44" spans="1:31">
      <c r="B44" s="4"/>
      <c r="C44" s="4"/>
      <c r="D44" s="3"/>
      <c r="E44" s="6"/>
      <c r="F44" s="6"/>
      <c r="G44" s="6" t="str">
        <f>CONCATENATE(DB_L1[[#This Row],[Score equipe domicile]],"-",DB_L1[[#This Row],[Score equipe exterieur]])</f>
        <v>-</v>
      </c>
      <c r="H44" s="3"/>
      <c r="I44" s="3"/>
      <c r="J44" s="6"/>
      <c r="K44" s="6"/>
      <c r="L44" s="5" t="str">
        <f>CONCATENATE(DB_L1[[#This Row],[score equipe domicile mi temps]],"-",DB_L1[[#This Row],[score equipe exterieur mi temps]])</f>
        <v>-</v>
      </c>
      <c r="M44" s="3" t="str">
        <f>IF(DB_L1[[#This Row],[Score equipe exterieur]]=0,"oui","non")</f>
        <v>oui</v>
      </c>
      <c r="N44" s="3" t="str">
        <f>IF(DB_L1[[#This Row],[Score equipe domicile]]=0,"oui","non")</f>
        <v>oui</v>
      </c>
      <c r="O44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4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4" s="6">
        <f>DB_L1[[#This Row],[Score equipe domicile]]+DB_L1[[#This Row],[Score equipe exterieur]]</f>
        <v>0</v>
      </c>
      <c r="R44" s="6">
        <f>DB_L1[[#This Row],[score equipe domicile mi temps]]+DB_L1[[#This Row],[score equipe exterieur mi temps]]</f>
        <v>0</v>
      </c>
      <c r="S4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4" s="3" t="str">
        <f>IF((DB_L1[[#This Row],[Score equipe domicile]]-DB_L1[[#This Row],[Score equipe exterieur]])=1,"oui","non")</f>
        <v>non</v>
      </c>
      <c r="W44" s="3" t="str">
        <f>IF((DB_L1[[#This Row],[Score equipe domicile]]-DB_L1[[#This Row],[Score equipe exterieur]])=2,"oui","non")</f>
        <v>non</v>
      </c>
      <c r="X44" s="3" t="str">
        <f>IF((DB_L1[[#This Row],[Score equipe domicile]]-DB_L1[[#This Row],[Score equipe exterieur]])=3,"oui","non")</f>
        <v>non</v>
      </c>
      <c r="Y44" s="3" t="str">
        <f>IF((DB_L1[[#This Row],[Score equipe domicile]]-DB_L1[[#This Row],[Score equipe exterieur]])&gt;3,"oui","non")</f>
        <v>non</v>
      </c>
      <c r="Z44" s="3" t="str">
        <f>IF((DB_L1[[#This Row],[Score equipe domicile]]-DB_L1[[#This Row],[Score equipe exterieur]])=-1,"oui","non")</f>
        <v>non</v>
      </c>
      <c r="AA44" s="3" t="str">
        <f>IF((DB_L1[[#This Row],[Score equipe domicile]]-DB_L1[[#This Row],[Score equipe exterieur]])=-2,"oui","non")</f>
        <v>non</v>
      </c>
      <c r="AB44" s="3" t="str">
        <f>IF((DB_L1[[#This Row],[Score equipe domicile]]-DB_L1[[#This Row],[Score equipe exterieur]])=-3,"oui","non")</f>
        <v>non</v>
      </c>
      <c r="AC44" s="3" t="str">
        <f>IF((DB_L1[[#This Row],[Score equipe exterieur]]-DB_L1[[#This Row],[Score equipe domicile]])&gt;3,"oui","non")</f>
        <v>non</v>
      </c>
      <c r="AD44" s="3" t="str">
        <f>IF((DB_L1[[#This Row],[Score equipe domicile]]&gt;0)*AND(DB_L1[[#This Row],[Score equipe exterieur]]&gt;0),"oui","non")</f>
        <v>non</v>
      </c>
      <c r="AE44" s="17" t="str">
        <f>IF((DB_L1[[#This Row],[score equipe domicile mi temps]]&gt;0)*AND(DB_L1[[#This Row],[score equipe exterieur mi temps]]&gt;0),"oui","non")</f>
        <v>non</v>
      </c>
    </row>
    <row r="45" spans="1:31">
      <c r="B45" s="4"/>
      <c r="C45" s="4"/>
      <c r="D45" s="3"/>
      <c r="E45" s="6"/>
      <c r="F45" s="6"/>
      <c r="G45" s="6" t="str">
        <f>CONCATENATE(DB_L1[[#This Row],[Score equipe domicile]],"-",DB_L1[[#This Row],[Score equipe exterieur]])</f>
        <v>-</v>
      </c>
      <c r="H45" s="3"/>
      <c r="I45" s="3"/>
      <c r="J45" s="6"/>
      <c r="K45" s="6"/>
      <c r="L45" s="5" t="str">
        <f>CONCATENATE(DB_L1[[#This Row],[score equipe domicile mi temps]],"-",DB_L1[[#This Row],[score equipe exterieur mi temps]])</f>
        <v>-</v>
      </c>
      <c r="M45" s="3" t="str">
        <f>IF(DB_L1[[#This Row],[Score equipe exterieur]]=0,"oui","non")</f>
        <v>oui</v>
      </c>
      <c r="N45" s="3" t="str">
        <f>IF(DB_L1[[#This Row],[Score equipe domicile]]=0,"oui","non")</f>
        <v>oui</v>
      </c>
      <c r="O45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5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5" s="6">
        <f>DB_L1[[#This Row],[Score equipe domicile]]+DB_L1[[#This Row],[Score equipe exterieur]]</f>
        <v>0</v>
      </c>
      <c r="R45" s="6">
        <f>DB_L1[[#This Row],[score equipe domicile mi temps]]+DB_L1[[#This Row],[score equipe exterieur mi temps]]</f>
        <v>0</v>
      </c>
      <c r="S4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5" s="3" t="str">
        <f>IF((DB_L1[[#This Row],[Score equipe domicile]]-DB_L1[[#This Row],[Score equipe exterieur]])=1,"oui","non")</f>
        <v>non</v>
      </c>
      <c r="W45" s="3" t="str">
        <f>IF((DB_L1[[#This Row],[Score equipe domicile]]-DB_L1[[#This Row],[Score equipe exterieur]])=2,"oui","non")</f>
        <v>non</v>
      </c>
      <c r="X45" s="3" t="str">
        <f>IF((DB_L1[[#This Row],[Score equipe domicile]]-DB_L1[[#This Row],[Score equipe exterieur]])=3,"oui","non")</f>
        <v>non</v>
      </c>
      <c r="Y45" s="3" t="str">
        <f>IF((DB_L1[[#This Row],[Score equipe domicile]]-DB_L1[[#This Row],[Score equipe exterieur]])&gt;3,"oui","non")</f>
        <v>non</v>
      </c>
      <c r="Z45" s="3" t="str">
        <f>IF((DB_L1[[#This Row],[Score equipe domicile]]-DB_L1[[#This Row],[Score equipe exterieur]])=-1,"oui","non")</f>
        <v>non</v>
      </c>
      <c r="AA45" s="3" t="str">
        <f>IF((DB_L1[[#This Row],[Score equipe domicile]]-DB_L1[[#This Row],[Score equipe exterieur]])=-2,"oui","non")</f>
        <v>non</v>
      </c>
      <c r="AB45" s="3" t="str">
        <f>IF((DB_L1[[#This Row],[Score equipe domicile]]-DB_L1[[#This Row],[Score equipe exterieur]])=-3,"oui","non")</f>
        <v>non</v>
      </c>
      <c r="AC45" s="3" t="str">
        <f>IF((DB_L1[[#This Row],[Score equipe exterieur]]-DB_L1[[#This Row],[Score equipe domicile]])&gt;3,"oui","non")</f>
        <v>non</v>
      </c>
      <c r="AD45" s="3" t="str">
        <f>IF((DB_L1[[#This Row],[Score equipe domicile]]&gt;0)*AND(DB_L1[[#This Row],[Score equipe exterieur]]&gt;0),"oui","non")</f>
        <v>non</v>
      </c>
      <c r="AE45" s="17" t="str">
        <f>IF((DB_L1[[#This Row],[score equipe domicile mi temps]]&gt;0)*AND(DB_L1[[#This Row],[score equipe exterieur mi temps]]&gt;0),"oui","non")</f>
        <v>non</v>
      </c>
    </row>
    <row r="46" spans="1:31">
      <c r="B46" s="4"/>
      <c r="C46" s="4"/>
      <c r="D46" s="3"/>
      <c r="E46" s="6"/>
      <c r="F46" s="6"/>
      <c r="G46" s="6" t="str">
        <f>CONCATENATE(DB_L1[[#This Row],[Score equipe domicile]],"-",DB_L1[[#This Row],[Score equipe exterieur]])</f>
        <v>-</v>
      </c>
      <c r="H46" s="3"/>
      <c r="I46" s="3"/>
      <c r="J46" s="6"/>
      <c r="K46" s="6"/>
      <c r="L46" s="5" t="str">
        <f>CONCATENATE(DB_L1[[#This Row],[score equipe domicile mi temps]],"-",DB_L1[[#This Row],[score equipe exterieur mi temps]])</f>
        <v>-</v>
      </c>
      <c r="M46" s="3" t="str">
        <f>IF(DB_L1[[#This Row],[Score equipe exterieur]]=0,"oui","non")</f>
        <v>oui</v>
      </c>
      <c r="N46" s="3" t="str">
        <f>IF(DB_L1[[#This Row],[Score equipe domicile]]=0,"oui","non")</f>
        <v>oui</v>
      </c>
      <c r="O46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6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6" s="6">
        <f>DB_L1[[#This Row],[Score equipe domicile]]+DB_L1[[#This Row],[Score equipe exterieur]]</f>
        <v>0</v>
      </c>
      <c r="R46" s="6">
        <f>DB_L1[[#This Row],[score equipe domicile mi temps]]+DB_L1[[#This Row],[score equipe exterieur mi temps]]</f>
        <v>0</v>
      </c>
      <c r="S4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6" s="3" t="str">
        <f>IF((DB_L1[[#This Row],[Score equipe domicile]]-DB_L1[[#This Row],[Score equipe exterieur]])=1,"oui","non")</f>
        <v>non</v>
      </c>
      <c r="W46" s="3" t="str">
        <f>IF((DB_L1[[#This Row],[Score equipe domicile]]-DB_L1[[#This Row],[Score equipe exterieur]])=2,"oui","non")</f>
        <v>non</v>
      </c>
      <c r="X46" s="3" t="str">
        <f>IF((DB_L1[[#This Row],[Score equipe domicile]]-DB_L1[[#This Row],[Score equipe exterieur]])=3,"oui","non")</f>
        <v>non</v>
      </c>
      <c r="Y46" s="3" t="str">
        <f>IF((DB_L1[[#This Row],[Score equipe domicile]]-DB_L1[[#This Row],[Score equipe exterieur]])&gt;3,"oui","non")</f>
        <v>non</v>
      </c>
      <c r="Z46" s="3" t="str">
        <f>IF((DB_L1[[#This Row],[Score equipe domicile]]-DB_L1[[#This Row],[Score equipe exterieur]])=-1,"oui","non")</f>
        <v>non</v>
      </c>
      <c r="AA46" s="3" t="str">
        <f>IF((DB_L1[[#This Row],[Score equipe domicile]]-DB_L1[[#This Row],[Score equipe exterieur]])=-2,"oui","non")</f>
        <v>non</v>
      </c>
      <c r="AB46" s="3" t="str">
        <f>IF((DB_L1[[#This Row],[Score equipe domicile]]-DB_L1[[#This Row],[Score equipe exterieur]])=-3,"oui","non")</f>
        <v>non</v>
      </c>
      <c r="AC46" s="3" t="str">
        <f>IF((DB_L1[[#This Row],[Score equipe exterieur]]-DB_L1[[#This Row],[Score equipe domicile]])&gt;3,"oui","non")</f>
        <v>non</v>
      </c>
      <c r="AD46" s="3" t="str">
        <f>IF((DB_L1[[#This Row],[Score equipe domicile]]&gt;0)*AND(DB_L1[[#This Row],[Score equipe exterieur]]&gt;0),"oui","non")</f>
        <v>non</v>
      </c>
      <c r="AE46" s="17" t="str">
        <f>IF((DB_L1[[#This Row],[score equipe domicile mi temps]]&gt;0)*AND(DB_L1[[#This Row],[score equipe exterieur mi temps]]&gt;0),"oui","non")</f>
        <v>non</v>
      </c>
    </row>
    <row r="47" spans="1:31">
      <c r="B47" s="4"/>
      <c r="C47" s="4"/>
      <c r="D47" s="3"/>
      <c r="E47" s="6"/>
      <c r="F47" s="6"/>
      <c r="G47" s="6" t="str">
        <f>CONCATENATE(DB_L1[[#This Row],[Score equipe domicile]],"-",DB_L1[[#This Row],[Score equipe exterieur]])</f>
        <v>-</v>
      </c>
      <c r="H47" s="3"/>
      <c r="I47" s="3"/>
      <c r="J47" s="6"/>
      <c r="K47" s="6"/>
      <c r="L47" s="5" t="str">
        <f>CONCATENATE(DB_L1[[#This Row],[score equipe domicile mi temps]],"-",DB_L1[[#This Row],[score equipe exterieur mi temps]])</f>
        <v>-</v>
      </c>
      <c r="M47" s="3" t="str">
        <f>IF(DB_L1[[#This Row],[Score equipe exterieur]]=0,"oui","non")</f>
        <v>oui</v>
      </c>
      <c r="N47" s="3" t="str">
        <f>IF(DB_L1[[#This Row],[Score equipe domicile]]=0,"oui","non")</f>
        <v>oui</v>
      </c>
      <c r="O47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7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7" s="6">
        <f>DB_L1[[#This Row],[Score equipe domicile]]+DB_L1[[#This Row],[Score equipe exterieur]]</f>
        <v>0</v>
      </c>
      <c r="R47" s="6">
        <f>DB_L1[[#This Row],[score equipe domicile mi temps]]+DB_L1[[#This Row],[score equipe exterieur mi temps]]</f>
        <v>0</v>
      </c>
      <c r="S4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7" s="3" t="str">
        <f>IF((DB_L1[[#This Row],[Score equipe domicile]]-DB_L1[[#This Row],[Score equipe exterieur]])=1,"oui","non")</f>
        <v>non</v>
      </c>
      <c r="W47" s="3" t="str">
        <f>IF((DB_L1[[#This Row],[Score equipe domicile]]-DB_L1[[#This Row],[Score equipe exterieur]])=2,"oui","non")</f>
        <v>non</v>
      </c>
      <c r="X47" s="3" t="str">
        <f>IF((DB_L1[[#This Row],[Score equipe domicile]]-DB_L1[[#This Row],[Score equipe exterieur]])=3,"oui","non")</f>
        <v>non</v>
      </c>
      <c r="Y47" s="3" t="str">
        <f>IF((DB_L1[[#This Row],[Score equipe domicile]]-DB_L1[[#This Row],[Score equipe exterieur]])&gt;3,"oui","non")</f>
        <v>non</v>
      </c>
      <c r="Z47" s="3" t="str">
        <f>IF((DB_L1[[#This Row],[Score equipe domicile]]-DB_L1[[#This Row],[Score equipe exterieur]])=-1,"oui","non")</f>
        <v>non</v>
      </c>
      <c r="AA47" s="3" t="str">
        <f>IF((DB_L1[[#This Row],[Score equipe domicile]]-DB_L1[[#This Row],[Score equipe exterieur]])=-2,"oui","non")</f>
        <v>non</v>
      </c>
      <c r="AB47" s="3" t="str">
        <f>IF((DB_L1[[#This Row],[Score equipe domicile]]-DB_L1[[#This Row],[Score equipe exterieur]])=-3,"oui","non")</f>
        <v>non</v>
      </c>
      <c r="AC47" s="3" t="str">
        <f>IF((DB_L1[[#This Row],[Score equipe exterieur]]-DB_L1[[#This Row],[Score equipe domicile]])&gt;3,"oui","non")</f>
        <v>non</v>
      </c>
      <c r="AD47" s="3" t="str">
        <f>IF((DB_L1[[#This Row],[Score equipe domicile]]&gt;0)*AND(DB_L1[[#This Row],[Score equipe exterieur]]&gt;0),"oui","non")</f>
        <v>non</v>
      </c>
      <c r="AE47" s="17" t="str">
        <f>IF((DB_L1[[#This Row],[score equipe domicile mi temps]]&gt;0)*AND(DB_L1[[#This Row],[score equipe exterieur mi temps]]&gt;0),"oui","non")</f>
        <v>non</v>
      </c>
    </row>
    <row r="48" spans="1:31">
      <c r="B48" s="4"/>
      <c r="C48" s="4"/>
      <c r="D48" s="3"/>
      <c r="E48" s="6"/>
      <c r="F48" s="6"/>
      <c r="G48" s="6" t="str">
        <f>CONCATENATE(DB_L1[[#This Row],[Score equipe domicile]],"-",DB_L1[[#This Row],[Score equipe exterieur]])</f>
        <v>-</v>
      </c>
      <c r="H48" s="3"/>
      <c r="I48" s="3"/>
      <c r="J48" s="6"/>
      <c r="K48" s="6"/>
      <c r="L48" s="5" t="str">
        <f>CONCATENATE(DB_L1[[#This Row],[score equipe domicile mi temps]],"-",DB_L1[[#This Row],[score equipe exterieur mi temps]])</f>
        <v>-</v>
      </c>
      <c r="M48" s="3" t="str">
        <f>IF(DB_L1[[#This Row],[Score equipe exterieur]]=0,"oui","non")</f>
        <v>oui</v>
      </c>
      <c r="N48" s="3" t="str">
        <f>IF(DB_L1[[#This Row],[Score equipe domicile]]=0,"oui","non")</f>
        <v>oui</v>
      </c>
      <c r="O48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8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8" s="6">
        <f>DB_L1[[#This Row],[Score equipe domicile]]+DB_L1[[#This Row],[Score equipe exterieur]]</f>
        <v>0</v>
      </c>
      <c r="R48" s="6">
        <f>DB_L1[[#This Row],[score equipe domicile mi temps]]+DB_L1[[#This Row],[score equipe exterieur mi temps]]</f>
        <v>0</v>
      </c>
      <c r="S4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8" s="3" t="str">
        <f>IF((DB_L1[[#This Row],[Score equipe domicile]]-DB_L1[[#This Row],[Score equipe exterieur]])=1,"oui","non")</f>
        <v>non</v>
      </c>
      <c r="W48" s="3" t="str">
        <f>IF((DB_L1[[#This Row],[Score equipe domicile]]-DB_L1[[#This Row],[Score equipe exterieur]])=2,"oui","non")</f>
        <v>non</v>
      </c>
      <c r="X48" s="3" t="str">
        <f>IF((DB_L1[[#This Row],[Score equipe domicile]]-DB_L1[[#This Row],[Score equipe exterieur]])=3,"oui","non")</f>
        <v>non</v>
      </c>
      <c r="Y48" s="3" t="str">
        <f>IF((DB_L1[[#This Row],[Score equipe domicile]]-DB_L1[[#This Row],[Score equipe exterieur]])&gt;3,"oui","non")</f>
        <v>non</v>
      </c>
      <c r="Z48" s="3" t="str">
        <f>IF((DB_L1[[#This Row],[Score equipe domicile]]-DB_L1[[#This Row],[Score equipe exterieur]])=-1,"oui","non")</f>
        <v>non</v>
      </c>
      <c r="AA48" s="3" t="str">
        <f>IF((DB_L1[[#This Row],[Score equipe domicile]]-DB_L1[[#This Row],[Score equipe exterieur]])=-2,"oui","non")</f>
        <v>non</v>
      </c>
      <c r="AB48" s="3" t="str">
        <f>IF((DB_L1[[#This Row],[Score equipe domicile]]-DB_L1[[#This Row],[Score equipe exterieur]])=-3,"oui","non")</f>
        <v>non</v>
      </c>
      <c r="AC48" s="3" t="str">
        <f>IF((DB_L1[[#This Row],[Score equipe exterieur]]-DB_L1[[#This Row],[Score equipe domicile]])&gt;3,"oui","non")</f>
        <v>non</v>
      </c>
      <c r="AD48" s="3" t="str">
        <f>IF((DB_L1[[#This Row],[Score equipe domicile]]&gt;0)*AND(DB_L1[[#This Row],[Score equipe exterieur]]&gt;0),"oui","non")</f>
        <v>non</v>
      </c>
      <c r="AE48" s="17" t="str">
        <f>IF((DB_L1[[#This Row],[score equipe domicile mi temps]]&gt;0)*AND(DB_L1[[#This Row],[score equipe exterieur mi temps]]&gt;0),"oui","non")</f>
        <v>non</v>
      </c>
    </row>
    <row r="49" spans="2:31">
      <c r="B49" s="4"/>
      <c r="C49" s="4"/>
      <c r="D49" s="3"/>
      <c r="E49" s="6"/>
      <c r="F49" s="6"/>
      <c r="G49" s="6" t="str">
        <f>CONCATENATE(DB_L1[[#This Row],[Score equipe domicile]],"-",DB_L1[[#This Row],[Score equipe exterieur]])</f>
        <v>-</v>
      </c>
      <c r="H49" s="3"/>
      <c r="I49" s="3"/>
      <c r="J49" s="6"/>
      <c r="K49" s="6"/>
      <c r="L49" s="5" t="str">
        <f>CONCATENATE(DB_L1[[#This Row],[score equipe domicile mi temps]],"-",DB_L1[[#This Row],[score equipe exterieur mi temps]])</f>
        <v>-</v>
      </c>
      <c r="M49" s="3" t="str">
        <f>IF(DB_L1[[#This Row],[Score equipe exterieur]]=0,"oui","non")</f>
        <v>oui</v>
      </c>
      <c r="N49" s="3" t="str">
        <f>IF(DB_L1[[#This Row],[Score equipe domicile]]=0,"oui","non")</f>
        <v>oui</v>
      </c>
      <c r="O49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49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49" s="6">
        <f>DB_L1[[#This Row],[Score equipe domicile]]+DB_L1[[#This Row],[Score equipe exterieur]]</f>
        <v>0</v>
      </c>
      <c r="R49" s="6">
        <f>DB_L1[[#This Row],[score equipe domicile mi temps]]+DB_L1[[#This Row],[score equipe exterieur mi temps]]</f>
        <v>0</v>
      </c>
      <c r="S4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4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4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49" s="3" t="str">
        <f>IF((DB_L1[[#This Row],[Score equipe domicile]]-DB_L1[[#This Row],[Score equipe exterieur]])=1,"oui","non")</f>
        <v>non</v>
      </c>
      <c r="W49" s="3" t="str">
        <f>IF((DB_L1[[#This Row],[Score equipe domicile]]-DB_L1[[#This Row],[Score equipe exterieur]])=2,"oui","non")</f>
        <v>non</v>
      </c>
      <c r="X49" s="3" t="str">
        <f>IF((DB_L1[[#This Row],[Score equipe domicile]]-DB_L1[[#This Row],[Score equipe exterieur]])=3,"oui","non")</f>
        <v>non</v>
      </c>
      <c r="Y49" s="3" t="str">
        <f>IF((DB_L1[[#This Row],[Score equipe domicile]]-DB_L1[[#This Row],[Score equipe exterieur]])&gt;3,"oui","non")</f>
        <v>non</v>
      </c>
      <c r="Z49" s="3" t="str">
        <f>IF((DB_L1[[#This Row],[Score equipe domicile]]-DB_L1[[#This Row],[Score equipe exterieur]])=-1,"oui","non")</f>
        <v>non</v>
      </c>
      <c r="AA49" s="3" t="str">
        <f>IF((DB_L1[[#This Row],[Score equipe domicile]]-DB_L1[[#This Row],[Score equipe exterieur]])=-2,"oui","non")</f>
        <v>non</v>
      </c>
      <c r="AB49" s="3" t="str">
        <f>IF((DB_L1[[#This Row],[Score equipe domicile]]-DB_L1[[#This Row],[Score equipe exterieur]])=-3,"oui","non")</f>
        <v>non</v>
      </c>
      <c r="AC49" s="3" t="str">
        <f>IF((DB_L1[[#This Row],[Score equipe exterieur]]-DB_L1[[#This Row],[Score equipe domicile]])&gt;3,"oui","non")</f>
        <v>non</v>
      </c>
      <c r="AD49" s="3" t="str">
        <f>IF((DB_L1[[#This Row],[Score equipe domicile]]&gt;0)*AND(DB_L1[[#This Row],[Score equipe exterieur]]&gt;0),"oui","non")</f>
        <v>non</v>
      </c>
      <c r="AE49" s="17" t="str">
        <f>IF((DB_L1[[#This Row],[score equipe domicile mi temps]]&gt;0)*AND(DB_L1[[#This Row],[score equipe exterieur mi temps]]&gt;0),"oui","non")</f>
        <v>non</v>
      </c>
    </row>
    <row r="50" spans="2:31">
      <c r="B50" s="4"/>
      <c r="C50" s="4"/>
      <c r="D50" s="3"/>
      <c r="E50" s="6"/>
      <c r="F50" s="6"/>
      <c r="G50" s="6" t="str">
        <f>CONCATENATE(DB_L1[[#This Row],[Score equipe domicile]],"-",DB_L1[[#This Row],[Score equipe exterieur]])</f>
        <v>-</v>
      </c>
      <c r="H50" s="3"/>
      <c r="I50" s="3"/>
      <c r="J50" s="6"/>
      <c r="K50" s="6"/>
      <c r="L50" s="5" t="str">
        <f>CONCATENATE(DB_L1[[#This Row],[score equipe domicile mi temps]],"-",DB_L1[[#This Row],[score equipe exterieur mi temps]])</f>
        <v>-</v>
      </c>
      <c r="M50" s="3" t="str">
        <f>IF(DB_L1[[#This Row],[Score equipe exterieur]]=0,"oui","non")</f>
        <v>oui</v>
      </c>
      <c r="N50" s="3" t="str">
        <f>IF(DB_L1[[#This Row],[Score equipe domicile]]=0,"oui","non")</f>
        <v>oui</v>
      </c>
      <c r="O50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0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0" s="6">
        <f>DB_L1[[#This Row],[Score equipe domicile]]+DB_L1[[#This Row],[Score equipe exterieur]]</f>
        <v>0</v>
      </c>
      <c r="R50" s="6">
        <f>DB_L1[[#This Row],[score equipe domicile mi temps]]+DB_L1[[#This Row],[score equipe exterieur mi temps]]</f>
        <v>0</v>
      </c>
      <c r="S5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0" s="3" t="str">
        <f>IF((DB_L1[[#This Row],[Score equipe domicile]]-DB_L1[[#This Row],[Score equipe exterieur]])=1,"oui","non")</f>
        <v>non</v>
      </c>
      <c r="W50" s="3" t="str">
        <f>IF((DB_L1[[#This Row],[Score equipe domicile]]-DB_L1[[#This Row],[Score equipe exterieur]])=2,"oui","non")</f>
        <v>non</v>
      </c>
      <c r="X50" s="3" t="str">
        <f>IF((DB_L1[[#This Row],[Score equipe domicile]]-DB_L1[[#This Row],[Score equipe exterieur]])=3,"oui","non")</f>
        <v>non</v>
      </c>
      <c r="Y50" s="3" t="str">
        <f>IF((DB_L1[[#This Row],[Score equipe domicile]]-DB_L1[[#This Row],[Score equipe exterieur]])&gt;3,"oui","non")</f>
        <v>non</v>
      </c>
      <c r="Z50" s="3" t="str">
        <f>IF((DB_L1[[#This Row],[Score equipe domicile]]-DB_L1[[#This Row],[Score equipe exterieur]])=-1,"oui","non")</f>
        <v>non</v>
      </c>
      <c r="AA50" s="3" t="str">
        <f>IF((DB_L1[[#This Row],[Score equipe domicile]]-DB_L1[[#This Row],[Score equipe exterieur]])=-2,"oui","non")</f>
        <v>non</v>
      </c>
      <c r="AB50" s="3" t="str">
        <f>IF((DB_L1[[#This Row],[Score equipe domicile]]-DB_L1[[#This Row],[Score equipe exterieur]])=-3,"oui","non")</f>
        <v>non</v>
      </c>
      <c r="AC50" s="3" t="str">
        <f>IF((DB_L1[[#This Row],[Score equipe exterieur]]-DB_L1[[#This Row],[Score equipe domicile]])&gt;3,"oui","non")</f>
        <v>non</v>
      </c>
      <c r="AD50" s="3" t="str">
        <f>IF((DB_L1[[#This Row],[Score equipe domicile]]&gt;0)*AND(DB_L1[[#This Row],[Score equipe exterieur]]&gt;0),"oui","non")</f>
        <v>non</v>
      </c>
      <c r="AE50" s="17" t="str">
        <f>IF((DB_L1[[#This Row],[score equipe domicile mi temps]]&gt;0)*AND(DB_L1[[#This Row],[score equipe exterieur mi temps]]&gt;0),"oui","non")</f>
        <v>non</v>
      </c>
    </row>
    <row r="51" spans="2:31">
      <c r="B51" s="4"/>
      <c r="C51" s="4"/>
      <c r="D51" s="3"/>
      <c r="E51" s="6"/>
      <c r="F51" s="6"/>
      <c r="G51" s="6" t="str">
        <f>CONCATENATE(DB_L1[[#This Row],[Score equipe domicile]],"-",DB_L1[[#This Row],[Score equipe exterieur]])</f>
        <v>-</v>
      </c>
      <c r="H51" s="3"/>
      <c r="I51" s="3"/>
      <c r="J51" s="6"/>
      <c r="K51" s="6"/>
      <c r="L51" s="5" t="str">
        <f>CONCATENATE(DB_L1[[#This Row],[score equipe domicile mi temps]],"-",DB_L1[[#This Row],[score equipe exterieur mi temps]])</f>
        <v>-</v>
      </c>
      <c r="M51" s="3" t="str">
        <f>IF(DB_L1[[#This Row],[Score equipe exterieur]]=0,"oui","non")</f>
        <v>oui</v>
      </c>
      <c r="N51" s="3" t="str">
        <f>IF(DB_L1[[#This Row],[Score equipe domicile]]=0,"oui","non")</f>
        <v>oui</v>
      </c>
      <c r="O51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1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1" s="6">
        <f>DB_L1[[#This Row],[Score equipe domicile]]+DB_L1[[#This Row],[Score equipe exterieur]]</f>
        <v>0</v>
      </c>
      <c r="R51" s="6">
        <f>DB_L1[[#This Row],[score equipe domicile mi temps]]+DB_L1[[#This Row],[score equipe exterieur mi temps]]</f>
        <v>0</v>
      </c>
      <c r="S5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1" s="3" t="str">
        <f>IF((DB_L1[[#This Row],[Score equipe domicile]]-DB_L1[[#This Row],[Score equipe exterieur]])=1,"oui","non")</f>
        <v>non</v>
      </c>
      <c r="W51" s="3" t="str">
        <f>IF((DB_L1[[#This Row],[Score equipe domicile]]-DB_L1[[#This Row],[Score equipe exterieur]])=2,"oui","non")</f>
        <v>non</v>
      </c>
      <c r="X51" s="3" t="str">
        <f>IF((DB_L1[[#This Row],[Score equipe domicile]]-DB_L1[[#This Row],[Score equipe exterieur]])=3,"oui","non")</f>
        <v>non</v>
      </c>
      <c r="Y51" s="3" t="str">
        <f>IF((DB_L1[[#This Row],[Score equipe domicile]]-DB_L1[[#This Row],[Score equipe exterieur]])&gt;3,"oui","non")</f>
        <v>non</v>
      </c>
      <c r="Z51" s="3" t="str">
        <f>IF((DB_L1[[#This Row],[Score equipe domicile]]-DB_L1[[#This Row],[Score equipe exterieur]])=-1,"oui","non")</f>
        <v>non</v>
      </c>
      <c r="AA51" s="3" t="str">
        <f>IF((DB_L1[[#This Row],[Score equipe domicile]]-DB_L1[[#This Row],[Score equipe exterieur]])=-2,"oui","non")</f>
        <v>non</v>
      </c>
      <c r="AB51" s="3" t="str">
        <f>IF((DB_L1[[#This Row],[Score equipe domicile]]-DB_L1[[#This Row],[Score equipe exterieur]])=-3,"oui","non")</f>
        <v>non</v>
      </c>
      <c r="AC51" s="3" t="str">
        <f>IF((DB_L1[[#This Row],[Score equipe exterieur]]-DB_L1[[#This Row],[Score equipe domicile]])&gt;3,"oui","non")</f>
        <v>non</v>
      </c>
      <c r="AD51" s="3" t="str">
        <f>IF((DB_L1[[#This Row],[Score equipe domicile]]&gt;0)*AND(DB_L1[[#This Row],[Score equipe exterieur]]&gt;0),"oui","non")</f>
        <v>non</v>
      </c>
      <c r="AE51" s="17" t="str">
        <f>IF((DB_L1[[#This Row],[score equipe domicile mi temps]]&gt;0)*AND(DB_L1[[#This Row],[score equipe exterieur mi temps]]&gt;0),"oui","non")</f>
        <v>non</v>
      </c>
    </row>
    <row r="52" spans="2:31">
      <c r="B52" s="4"/>
      <c r="C52" s="4"/>
      <c r="D52" s="3"/>
      <c r="E52" s="6"/>
      <c r="F52" s="6"/>
      <c r="G52" s="6" t="str">
        <f>CONCATENATE(DB_L1[[#This Row],[Score equipe domicile]],"-",DB_L1[[#This Row],[Score equipe exterieur]])</f>
        <v>-</v>
      </c>
      <c r="H52" s="3"/>
      <c r="I52" s="3"/>
      <c r="J52" s="6"/>
      <c r="K52" s="6"/>
      <c r="L52" s="5" t="str">
        <f>CONCATENATE(DB_L1[[#This Row],[score equipe domicile mi temps]],"-",DB_L1[[#This Row],[score equipe exterieur mi temps]])</f>
        <v>-</v>
      </c>
      <c r="M52" s="3" t="str">
        <f>IF(DB_L1[[#This Row],[Score equipe exterieur]]=0,"oui","non")</f>
        <v>oui</v>
      </c>
      <c r="N52" s="3" t="str">
        <f>IF(DB_L1[[#This Row],[Score equipe domicile]]=0,"oui","non")</f>
        <v>oui</v>
      </c>
      <c r="O52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2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2" s="6">
        <f>DB_L1[[#This Row],[Score equipe domicile]]+DB_L1[[#This Row],[Score equipe exterieur]]</f>
        <v>0</v>
      </c>
      <c r="R52" s="6">
        <f>DB_L1[[#This Row],[score equipe domicile mi temps]]+DB_L1[[#This Row],[score equipe exterieur mi temps]]</f>
        <v>0</v>
      </c>
      <c r="S5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2" s="3" t="str">
        <f>IF((DB_L1[[#This Row],[Score equipe domicile]]-DB_L1[[#This Row],[Score equipe exterieur]])=1,"oui","non")</f>
        <v>non</v>
      </c>
      <c r="W52" s="3" t="str">
        <f>IF((DB_L1[[#This Row],[Score equipe domicile]]-DB_L1[[#This Row],[Score equipe exterieur]])=2,"oui","non")</f>
        <v>non</v>
      </c>
      <c r="X52" s="3" t="str">
        <f>IF((DB_L1[[#This Row],[Score equipe domicile]]-DB_L1[[#This Row],[Score equipe exterieur]])=3,"oui","non")</f>
        <v>non</v>
      </c>
      <c r="Y52" s="3" t="str">
        <f>IF((DB_L1[[#This Row],[Score equipe domicile]]-DB_L1[[#This Row],[Score equipe exterieur]])&gt;3,"oui","non")</f>
        <v>non</v>
      </c>
      <c r="Z52" s="3" t="str">
        <f>IF((DB_L1[[#This Row],[Score equipe domicile]]-DB_L1[[#This Row],[Score equipe exterieur]])=-1,"oui","non")</f>
        <v>non</v>
      </c>
      <c r="AA52" s="3" t="str">
        <f>IF((DB_L1[[#This Row],[Score equipe domicile]]-DB_L1[[#This Row],[Score equipe exterieur]])=-2,"oui","non")</f>
        <v>non</v>
      </c>
      <c r="AB52" s="3" t="str">
        <f>IF((DB_L1[[#This Row],[Score equipe domicile]]-DB_L1[[#This Row],[Score equipe exterieur]])=-3,"oui","non")</f>
        <v>non</v>
      </c>
      <c r="AC52" s="3" t="str">
        <f>IF((DB_L1[[#This Row],[Score equipe exterieur]]-DB_L1[[#This Row],[Score equipe domicile]])&gt;3,"oui","non")</f>
        <v>non</v>
      </c>
      <c r="AD52" s="3" t="str">
        <f>IF((DB_L1[[#This Row],[Score equipe domicile]]&gt;0)*AND(DB_L1[[#This Row],[Score equipe exterieur]]&gt;0),"oui","non")</f>
        <v>non</v>
      </c>
      <c r="AE52" s="17" t="str">
        <f>IF((DB_L1[[#This Row],[score equipe domicile mi temps]]&gt;0)*AND(DB_L1[[#This Row],[score equipe exterieur mi temps]]&gt;0),"oui","non")</f>
        <v>non</v>
      </c>
    </row>
    <row r="53" spans="2:31">
      <c r="B53" s="4"/>
      <c r="C53" s="4"/>
      <c r="D53" s="3"/>
      <c r="E53" s="6"/>
      <c r="F53" s="6"/>
      <c r="G53" s="6" t="str">
        <f>CONCATENATE(DB_L1[[#This Row],[Score equipe domicile]],"-",DB_L1[[#This Row],[Score equipe exterieur]])</f>
        <v>-</v>
      </c>
      <c r="H53" s="3"/>
      <c r="I53" s="3"/>
      <c r="J53" s="6"/>
      <c r="K53" s="6"/>
      <c r="L53" s="5" t="str">
        <f>CONCATENATE(DB_L1[[#This Row],[score equipe domicile mi temps]],"-",DB_L1[[#This Row],[score equipe exterieur mi temps]])</f>
        <v>-</v>
      </c>
      <c r="M53" s="3" t="str">
        <f>IF(DB_L1[[#This Row],[Score equipe exterieur]]=0,"oui","non")</f>
        <v>oui</v>
      </c>
      <c r="N53" s="3" t="str">
        <f>IF(DB_L1[[#This Row],[Score equipe domicile]]=0,"oui","non")</f>
        <v>oui</v>
      </c>
      <c r="O53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3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3" s="6">
        <f>DB_L1[[#This Row],[Score equipe domicile]]+DB_L1[[#This Row],[Score equipe exterieur]]</f>
        <v>0</v>
      </c>
      <c r="R53" s="6">
        <f>DB_L1[[#This Row],[score equipe domicile mi temps]]+DB_L1[[#This Row],[score equipe exterieur mi temps]]</f>
        <v>0</v>
      </c>
      <c r="S5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3" s="3" t="str">
        <f>IF((DB_L1[[#This Row],[Score equipe domicile]]-DB_L1[[#This Row],[Score equipe exterieur]])=1,"oui","non")</f>
        <v>non</v>
      </c>
      <c r="W53" s="3" t="str">
        <f>IF((DB_L1[[#This Row],[Score equipe domicile]]-DB_L1[[#This Row],[Score equipe exterieur]])=2,"oui","non")</f>
        <v>non</v>
      </c>
      <c r="X53" s="3" t="str">
        <f>IF((DB_L1[[#This Row],[Score equipe domicile]]-DB_L1[[#This Row],[Score equipe exterieur]])=3,"oui","non")</f>
        <v>non</v>
      </c>
      <c r="Y53" s="3" t="str">
        <f>IF((DB_L1[[#This Row],[Score equipe domicile]]-DB_L1[[#This Row],[Score equipe exterieur]])&gt;3,"oui","non")</f>
        <v>non</v>
      </c>
      <c r="Z53" s="3" t="str">
        <f>IF((DB_L1[[#This Row],[Score equipe domicile]]-DB_L1[[#This Row],[Score equipe exterieur]])=-1,"oui","non")</f>
        <v>non</v>
      </c>
      <c r="AA53" s="3" t="str">
        <f>IF((DB_L1[[#This Row],[Score equipe domicile]]-DB_L1[[#This Row],[Score equipe exterieur]])=-2,"oui","non")</f>
        <v>non</v>
      </c>
      <c r="AB53" s="3" t="str">
        <f>IF((DB_L1[[#This Row],[Score equipe domicile]]-DB_L1[[#This Row],[Score equipe exterieur]])=-3,"oui","non")</f>
        <v>non</v>
      </c>
      <c r="AC53" s="3" t="str">
        <f>IF((DB_L1[[#This Row],[Score equipe exterieur]]-DB_L1[[#This Row],[Score equipe domicile]])&gt;3,"oui","non")</f>
        <v>non</v>
      </c>
      <c r="AD53" s="3" t="str">
        <f>IF((DB_L1[[#This Row],[Score equipe domicile]]&gt;0)*AND(DB_L1[[#This Row],[Score equipe exterieur]]&gt;0),"oui","non")</f>
        <v>non</v>
      </c>
      <c r="AE53" s="17" t="str">
        <f>IF((DB_L1[[#This Row],[score equipe domicile mi temps]]&gt;0)*AND(DB_L1[[#This Row],[score equipe exterieur mi temps]]&gt;0),"oui","non")</f>
        <v>non</v>
      </c>
    </row>
    <row r="54" spans="2:31">
      <c r="B54" s="4"/>
      <c r="C54" s="4"/>
      <c r="D54" s="3"/>
      <c r="E54" s="6"/>
      <c r="F54" s="6"/>
      <c r="G54" s="6" t="str">
        <f>CONCATENATE(DB_L1[[#This Row],[Score equipe domicile]],"-",DB_L1[[#This Row],[Score equipe exterieur]])</f>
        <v>-</v>
      </c>
      <c r="H54" s="3"/>
      <c r="I54" s="3"/>
      <c r="J54" s="6"/>
      <c r="K54" s="6"/>
      <c r="L54" s="5" t="str">
        <f>CONCATENATE(DB_L1[[#This Row],[score equipe domicile mi temps]],"-",DB_L1[[#This Row],[score equipe exterieur mi temps]])</f>
        <v>-</v>
      </c>
      <c r="M54" s="3" t="str">
        <f>IF(DB_L1[[#This Row],[Score equipe exterieur]]=0,"oui","non")</f>
        <v>oui</v>
      </c>
      <c r="N54" s="3" t="str">
        <f>IF(DB_L1[[#This Row],[Score equipe domicile]]=0,"oui","non")</f>
        <v>oui</v>
      </c>
      <c r="O54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4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4" s="6">
        <f>DB_L1[[#This Row],[Score equipe domicile]]+DB_L1[[#This Row],[Score equipe exterieur]]</f>
        <v>0</v>
      </c>
      <c r="R54" s="6">
        <f>DB_L1[[#This Row],[score equipe domicile mi temps]]+DB_L1[[#This Row],[score equipe exterieur mi temps]]</f>
        <v>0</v>
      </c>
      <c r="S5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4" s="3" t="str">
        <f>IF((DB_L1[[#This Row],[Score equipe domicile]]-DB_L1[[#This Row],[Score equipe exterieur]])=1,"oui","non")</f>
        <v>non</v>
      </c>
      <c r="W54" s="3" t="str">
        <f>IF((DB_L1[[#This Row],[Score equipe domicile]]-DB_L1[[#This Row],[Score equipe exterieur]])=2,"oui","non")</f>
        <v>non</v>
      </c>
      <c r="X54" s="3" t="str">
        <f>IF((DB_L1[[#This Row],[Score equipe domicile]]-DB_L1[[#This Row],[Score equipe exterieur]])=3,"oui","non")</f>
        <v>non</v>
      </c>
      <c r="Y54" s="3" t="str">
        <f>IF((DB_L1[[#This Row],[Score equipe domicile]]-DB_L1[[#This Row],[Score equipe exterieur]])&gt;3,"oui","non")</f>
        <v>non</v>
      </c>
      <c r="Z54" s="3" t="str">
        <f>IF((DB_L1[[#This Row],[Score equipe domicile]]-DB_L1[[#This Row],[Score equipe exterieur]])=-1,"oui","non")</f>
        <v>non</v>
      </c>
      <c r="AA54" s="3" t="str">
        <f>IF((DB_L1[[#This Row],[Score equipe domicile]]-DB_L1[[#This Row],[Score equipe exterieur]])=-2,"oui","non")</f>
        <v>non</v>
      </c>
      <c r="AB54" s="3" t="str">
        <f>IF((DB_L1[[#This Row],[Score equipe domicile]]-DB_L1[[#This Row],[Score equipe exterieur]])=-3,"oui","non")</f>
        <v>non</v>
      </c>
      <c r="AC54" s="3" t="str">
        <f>IF((DB_L1[[#This Row],[Score equipe exterieur]]-DB_L1[[#This Row],[Score equipe domicile]])&gt;3,"oui","non")</f>
        <v>non</v>
      </c>
      <c r="AD54" s="3" t="str">
        <f>IF((DB_L1[[#This Row],[Score equipe domicile]]&gt;0)*AND(DB_L1[[#This Row],[Score equipe exterieur]]&gt;0),"oui","non")</f>
        <v>non</v>
      </c>
      <c r="AE54" s="17" t="str">
        <f>IF((DB_L1[[#This Row],[score equipe domicile mi temps]]&gt;0)*AND(DB_L1[[#This Row],[score equipe exterieur mi temps]]&gt;0),"oui","non")</f>
        <v>non</v>
      </c>
    </row>
    <row r="55" spans="2:31">
      <c r="B55" s="4"/>
      <c r="C55" s="4"/>
      <c r="D55" s="3"/>
      <c r="E55" s="6"/>
      <c r="F55" s="6"/>
      <c r="G55" s="6" t="str">
        <f>CONCATENATE(DB_L1[[#This Row],[Score equipe domicile]],"-",DB_L1[[#This Row],[Score equipe exterieur]])</f>
        <v>-</v>
      </c>
      <c r="H55" s="3"/>
      <c r="I55" s="3"/>
      <c r="J55" s="6"/>
      <c r="K55" s="6"/>
      <c r="L55" s="5" t="str">
        <f>CONCATENATE(DB_L1[[#This Row],[score equipe domicile mi temps]],"-",DB_L1[[#This Row],[score equipe exterieur mi temps]])</f>
        <v>-</v>
      </c>
      <c r="M55" s="3" t="str">
        <f>IF(DB_L1[[#This Row],[Score equipe exterieur]]=0,"oui","non")</f>
        <v>oui</v>
      </c>
      <c r="N55" s="3" t="str">
        <f>IF(DB_L1[[#This Row],[Score equipe domicile]]=0,"oui","non")</f>
        <v>oui</v>
      </c>
      <c r="O55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5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5" s="6">
        <f>DB_L1[[#This Row],[Score equipe domicile]]+DB_L1[[#This Row],[Score equipe exterieur]]</f>
        <v>0</v>
      </c>
      <c r="R55" s="6">
        <f>DB_L1[[#This Row],[score equipe domicile mi temps]]+DB_L1[[#This Row],[score equipe exterieur mi temps]]</f>
        <v>0</v>
      </c>
      <c r="S5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5" s="3" t="str">
        <f>IF((DB_L1[[#This Row],[Score equipe domicile]]-DB_L1[[#This Row],[Score equipe exterieur]])=1,"oui","non")</f>
        <v>non</v>
      </c>
      <c r="W55" s="3" t="str">
        <f>IF((DB_L1[[#This Row],[Score equipe domicile]]-DB_L1[[#This Row],[Score equipe exterieur]])=2,"oui","non")</f>
        <v>non</v>
      </c>
      <c r="X55" s="3" t="str">
        <f>IF((DB_L1[[#This Row],[Score equipe domicile]]-DB_L1[[#This Row],[Score equipe exterieur]])=3,"oui","non")</f>
        <v>non</v>
      </c>
      <c r="Y55" s="3" t="str">
        <f>IF((DB_L1[[#This Row],[Score equipe domicile]]-DB_L1[[#This Row],[Score equipe exterieur]])&gt;3,"oui","non")</f>
        <v>non</v>
      </c>
      <c r="Z55" s="3" t="str">
        <f>IF((DB_L1[[#This Row],[Score equipe domicile]]-DB_L1[[#This Row],[Score equipe exterieur]])=-1,"oui","non")</f>
        <v>non</v>
      </c>
      <c r="AA55" s="3" t="str">
        <f>IF((DB_L1[[#This Row],[Score equipe domicile]]-DB_L1[[#This Row],[Score equipe exterieur]])=-2,"oui","non")</f>
        <v>non</v>
      </c>
      <c r="AB55" s="3" t="str">
        <f>IF((DB_L1[[#This Row],[Score equipe domicile]]-DB_L1[[#This Row],[Score equipe exterieur]])=-3,"oui","non")</f>
        <v>non</v>
      </c>
      <c r="AC55" s="3" t="str">
        <f>IF((DB_L1[[#This Row],[Score equipe exterieur]]-DB_L1[[#This Row],[Score equipe domicile]])&gt;3,"oui","non")</f>
        <v>non</v>
      </c>
      <c r="AD55" s="3" t="str">
        <f>IF((DB_L1[[#This Row],[Score equipe domicile]]&gt;0)*AND(DB_L1[[#This Row],[Score equipe exterieur]]&gt;0),"oui","non")</f>
        <v>non</v>
      </c>
      <c r="AE55" s="17" t="str">
        <f>IF((DB_L1[[#This Row],[score equipe domicile mi temps]]&gt;0)*AND(DB_L1[[#This Row],[score equipe exterieur mi temps]]&gt;0),"oui","non")</f>
        <v>non</v>
      </c>
    </row>
    <row r="56" spans="2:31">
      <c r="B56" s="4"/>
      <c r="C56" s="4"/>
      <c r="D56" s="3"/>
      <c r="E56" s="6"/>
      <c r="F56" s="6"/>
      <c r="G56" s="6" t="str">
        <f>CONCATENATE(DB_L1[[#This Row],[Score equipe domicile]],"-",DB_L1[[#This Row],[Score equipe exterieur]])</f>
        <v>-</v>
      </c>
      <c r="H56" s="3"/>
      <c r="I56" s="3"/>
      <c r="J56" s="6"/>
      <c r="K56" s="6"/>
      <c r="L56" s="5" t="str">
        <f>CONCATENATE(DB_L1[[#This Row],[score equipe domicile mi temps]],"-",DB_L1[[#This Row],[score equipe exterieur mi temps]])</f>
        <v>-</v>
      </c>
      <c r="M56" s="3" t="str">
        <f>IF(DB_L1[[#This Row],[Score equipe exterieur]]=0,"oui","non")</f>
        <v>oui</v>
      </c>
      <c r="N56" s="3" t="str">
        <f>IF(DB_L1[[#This Row],[Score equipe domicile]]=0,"oui","non")</f>
        <v>oui</v>
      </c>
      <c r="O56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6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6" s="6">
        <f>DB_L1[[#This Row],[Score equipe domicile]]+DB_L1[[#This Row],[Score equipe exterieur]]</f>
        <v>0</v>
      </c>
      <c r="R56" s="6">
        <f>DB_L1[[#This Row],[score equipe domicile mi temps]]+DB_L1[[#This Row],[score equipe exterieur mi temps]]</f>
        <v>0</v>
      </c>
      <c r="S5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6" s="3" t="str">
        <f>IF((DB_L1[[#This Row],[Score equipe domicile]]-DB_L1[[#This Row],[Score equipe exterieur]])=1,"oui","non")</f>
        <v>non</v>
      </c>
      <c r="W56" s="3" t="str">
        <f>IF((DB_L1[[#This Row],[Score equipe domicile]]-DB_L1[[#This Row],[Score equipe exterieur]])=2,"oui","non")</f>
        <v>non</v>
      </c>
      <c r="X56" s="3" t="str">
        <f>IF((DB_L1[[#This Row],[Score equipe domicile]]-DB_L1[[#This Row],[Score equipe exterieur]])=3,"oui","non")</f>
        <v>non</v>
      </c>
      <c r="Y56" s="3" t="str">
        <f>IF((DB_L1[[#This Row],[Score equipe domicile]]-DB_L1[[#This Row],[Score equipe exterieur]])&gt;3,"oui","non")</f>
        <v>non</v>
      </c>
      <c r="Z56" s="3" t="str">
        <f>IF((DB_L1[[#This Row],[Score equipe domicile]]-DB_L1[[#This Row],[Score equipe exterieur]])=-1,"oui","non")</f>
        <v>non</v>
      </c>
      <c r="AA56" s="3" t="str">
        <f>IF((DB_L1[[#This Row],[Score equipe domicile]]-DB_L1[[#This Row],[Score equipe exterieur]])=-2,"oui","non")</f>
        <v>non</v>
      </c>
      <c r="AB56" s="3" t="str">
        <f>IF((DB_L1[[#This Row],[Score equipe domicile]]-DB_L1[[#This Row],[Score equipe exterieur]])=-3,"oui","non")</f>
        <v>non</v>
      </c>
      <c r="AC56" s="3" t="str">
        <f>IF((DB_L1[[#This Row],[Score equipe exterieur]]-DB_L1[[#This Row],[Score equipe domicile]])&gt;3,"oui","non")</f>
        <v>non</v>
      </c>
      <c r="AD56" s="3" t="str">
        <f>IF((DB_L1[[#This Row],[Score equipe domicile]]&gt;0)*AND(DB_L1[[#This Row],[Score equipe exterieur]]&gt;0),"oui","non")</f>
        <v>non</v>
      </c>
      <c r="AE56" s="17" t="str">
        <f>IF((DB_L1[[#This Row],[score equipe domicile mi temps]]&gt;0)*AND(DB_L1[[#This Row],[score equipe exterieur mi temps]]&gt;0),"oui","non")</f>
        <v>non</v>
      </c>
    </row>
    <row r="57" spans="2:31">
      <c r="B57" s="4"/>
      <c r="C57" s="4"/>
      <c r="D57" s="3"/>
      <c r="E57" s="6"/>
      <c r="F57" s="6"/>
      <c r="G57" s="6" t="str">
        <f>CONCATENATE(DB_L1[[#This Row],[Score equipe domicile]],"-",DB_L1[[#This Row],[Score equipe exterieur]])</f>
        <v>-</v>
      </c>
      <c r="H57" s="3"/>
      <c r="I57" s="3"/>
      <c r="J57" s="6"/>
      <c r="K57" s="6"/>
      <c r="L57" s="5" t="str">
        <f>CONCATENATE(DB_L1[[#This Row],[score equipe domicile mi temps]],"-",DB_L1[[#This Row],[score equipe exterieur mi temps]])</f>
        <v>-</v>
      </c>
      <c r="M57" s="3" t="str">
        <f>IF(DB_L1[[#This Row],[Score equipe exterieur]]=0,"oui","non")</f>
        <v>oui</v>
      </c>
      <c r="N57" s="3" t="str">
        <f>IF(DB_L1[[#This Row],[Score equipe domicile]]=0,"oui","non")</f>
        <v>oui</v>
      </c>
      <c r="O57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7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7" s="6">
        <f>DB_L1[[#This Row],[Score equipe domicile]]+DB_L1[[#This Row],[Score equipe exterieur]]</f>
        <v>0</v>
      </c>
      <c r="R57" s="6">
        <f>DB_L1[[#This Row],[score equipe domicile mi temps]]+DB_L1[[#This Row],[score equipe exterieur mi temps]]</f>
        <v>0</v>
      </c>
      <c r="S5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7" s="3" t="str">
        <f>IF((DB_L1[[#This Row],[Score equipe domicile]]-DB_L1[[#This Row],[Score equipe exterieur]])=1,"oui","non")</f>
        <v>non</v>
      </c>
      <c r="W57" s="3" t="str">
        <f>IF((DB_L1[[#This Row],[Score equipe domicile]]-DB_L1[[#This Row],[Score equipe exterieur]])=2,"oui","non")</f>
        <v>non</v>
      </c>
      <c r="X57" s="3" t="str">
        <f>IF((DB_L1[[#This Row],[Score equipe domicile]]-DB_L1[[#This Row],[Score equipe exterieur]])=3,"oui","non")</f>
        <v>non</v>
      </c>
      <c r="Y57" s="3" t="str">
        <f>IF((DB_L1[[#This Row],[Score equipe domicile]]-DB_L1[[#This Row],[Score equipe exterieur]])&gt;3,"oui","non")</f>
        <v>non</v>
      </c>
      <c r="Z57" s="3" t="str">
        <f>IF((DB_L1[[#This Row],[Score equipe domicile]]-DB_L1[[#This Row],[Score equipe exterieur]])=-1,"oui","non")</f>
        <v>non</v>
      </c>
      <c r="AA57" s="3" t="str">
        <f>IF((DB_L1[[#This Row],[Score equipe domicile]]-DB_L1[[#This Row],[Score equipe exterieur]])=-2,"oui","non")</f>
        <v>non</v>
      </c>
      <c r="AB57" s="3" t="str">
        <f>IF((DB_L1[[#This Row],[Score equipe domicile]]-DB_L1[[#This Row],[Score equipe exterieur]])=-3,"oui","non")</f>
        <v>non</v>
      </c>
      <c r="AC57" s="3" t="str">
        <f>IF((DB_L1[[#This Row],[Score equipe exterieur]]-DB_L1[[#This Row],[Score equipe domicile]])&gt;3,"oui","non")</f>
        <v>non</v>
      </c>
      <c r="AD57" s="3" t="str">
        <f>IF((DB_L1[[#This Row],[Score equipe domicile]]&gt;0)*AND(DB_L1[[#This Row],[Score equipe exterieur]]&gt;0),"oui","non")</f>
        <v>non</v>
      </c>
      <c r="AE57" s="17" t="str">
        <f>IF((DB_L1[[#This Row],[score equipe domicile mi temps]]&gt;0)*AND(DB_L1[[#This Row],[score equipe exterieur mi temps]]&gt;0),"oui","non")</f>
        <v>non</v>
      </c>
    </row>
    <row r="58" spans="2:31">
      <c r="B58" s="4"/>
      <c r="C58" s="4"/>
      <c r="D58" s="3"/>
      <c r="E58" s="6"/>
      <c r="F58" s="6"/>
      <c r="G58" s="6" t="str">
        <f>CONCATENATE(DB_L1[[#This Row],[Score equipe domicile]],"-",DB_L1[[#This Row],[Score equipe exterieur]])</f>
        <v>-</v>
      </c>
      <c r="H58" s="3"/>
      <c r="I58" s="3"/>
      <c r="J58" s="6"/>
      <c r="K58" s="6"/>
      <c r="L58" s="5" t="str">
        <f>CONCATENATE(DB_L1[[#This Row],[score equipe domicile mi temps]],"-",DB_L1[[#This Row],[score equipe exterieur mi temps]])</f>
        <v>-</v>
      </c>
      <c r="M58" s="3" t="str">
        <f>IF(DB_L1[[#This Row],[Score equipe exterieur]]=0,"oui","non")</f>
        <v>oui</v>
      </c>
      <c r="N58" s="3" t="str">
        <f>IF(DB_L1[[#This Row],[Score equipe domicile]]=0,"oui","non")</f>
        <v>oui</v>
      </c>
      <c r="O58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8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8" s="6">
        <f>DB_L1[[#This Row],[Score equipe domicile]]+DB_L1[[#This Row],[Score equipe exterieur]]</f>
        <v>0</v>
      </c>
      <c r="R58" s="6">
        <f>DB_L1[[#This Row],[score equipe domicile mi temps]]+DB_L1[[#This Row],[score equipe exterieur mi temps]]</f>
        <v>0</v>
      </c>
      <c r="S5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8" s="3" t="str">
        <f>IF((DB_L1[[#This Row],[Score equipe domicile]]-DB_L1[[#This Row],[Score equipe exterieur]])=1,"oui","non")</f>
        <v>non</v>
      </c>
      <c r="W58" s="3" t="str">
        <f>IF((DB_L1[[#This Row],[Score equipe domicile]]-DB_L1[[#This Row],[Score equipe exterieur]])=2,"oui","non")</f>
        <v>non</v>
      </c>
      <c r="X58" s="3" t="str">
        <f>IF((DB_L1[[#This Row],[Score equipe domicile]]-DB_L1[[#This Row],[Score equipe exterieur]])=3,"oui","non")</f>
        <v>non</v>
      </c>
      <c r="Y58" s="3" t="str">
        <f>IF((DB_L1[[#This Row],[Score equipe domicile]]-DB_L1[[#This Row],[Score equipe exterieur]])&gt;3,"oui","non")</f>
        <v>non</v>
      </c>
      <c r="Z58" s="3" t="str">
        <f>IF((DB_L1[[#This Row],[Score equipe domicile]]-DB_L1[[#This Row],[Score equipe exterieur]])=-1,"oui","non")</f>
        <v>non</v>
      </c>
      <c r="AA58" s="3" t="str">
        <f>IF((DB_L1[[#This Row],[Score equipe domicile]]-DB_L1[[#This Row],[Score equipe exterieur]])=-2,"oui","non")</f>
        <v>non</v>
      </c>
      <c r="AB58" s="3" t="str">
        <f>IF((DB_L1[[#This Row],[Score equipe domicile]]-DB_L1[[#This Row],[Score equipe exterieur]])=-3,"oui","non")</f>
        <v>non</v>
      </c>
      <c r="AC58" s="3" t="str">
        <f>IF((DB_L1[[#This Row],[Score equipe exterieur]]-DB_L1[[#This Row],[Score equipe domicile]])&gt;3,"oui","non")</f>
        <v>non</v>
      </c>
      <c r="AD58" s="3" t="str">
        <f>IF((DB_L1[[#This Row],[Score equipe domicile]]&gt;0)*AND(DB_L1[[#This Row],[Score equipe exterieur]]&gt;0),"oui","non")</f>
        <v>non</v>
      </c>
      <c r="AE58" s="17" t="str">
        <f>IF((DB_L1[[#This Row],[score equipe domicile mi temps]]&gt;0)*AND(DB_L1[[#This Row],[score equipe exterieur mi temps]]&gt;0),"oui","non")</f>
        <v>non</v>
      </c>
    </row>
    <row r="59" spans="2:31">
      <c r="B59" s="4"/>
      <c r="C59" s="4"/>
      <c r="D59" s="3"/>
      <c r="E59" s="6"/>
      <c r="F59" s="6"/>
      <c r="G59" s="6" t="str">
        <f>CONCATENATE(DB_L1[[#This Row],[Score equipe domicile]],"-",DB_L1[[#This Row],[Score equipe exterieur]])</f>
        <v>-</v>
      </c>
      <c r="H59" s="3"/>
      <c r="I59" s="3"/>
      <c r="J59" s="6"/>
      <c r="K59" s="6"/>
      <c r="L59" s="5" t="str">
        <f>CONCATENATE(DB_L1[[#This Row],[score equipe domicile mi temps]],"-",DB_L1[[#This Row],[score equipe exterieur mi temps]])</f>
        <v>-</v>
      </c>
      <c r="M59" s="3" t="str">
        <f>IF(DB_L1[[#This Row],[Score equipe exterieur]]=0,"oui","non")</f>
        <v>oui</v>
      </c>
      <c r="N59" s="3" t="str">
        <f>IF(DB_L1[[#This Row],[Score equipe domicile]]=0,"oui","non")</f>
        <v>oui</v>
      </c>
      <c r="O59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59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59" s="6">
        <f>DB_L1[[#This Row],[Score equipe domicile]]+DB_L1[[#This Row],[Score equipe exterieur]]</f>
        <v>0</v>
      </c>
      <c r="R59" s="6">
        <f>DB_L1[[#This Row],[score equipe domicile mi temps]]+DB_L1[[#This Row],[score equipe exterieur mi temps]]</f>
        <v>0</v>
      </c>
      <c r="S5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5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5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59" s="3" t="str">
        <f>IF((DB_L1[[#This Row],[Score equipe domicile]]-DB_L1[[#This Row],[Score equipe exterieur]])=1,"oui","non")</f>
        <v>non</v>
      </c>
      <c r="W59" s="3" t="str">
        <f>IF((DB_L1[[#This Row],[Score equipe domicile]]-DB_L1[[#This Row],[Score equipe exterieur]])=2,"oui","non")</f>
        <v>non</v>
      </c>
      <c r="X59" s="3" t="str">
        <f>IF((DB_L1[[#This Row],[Score equipe domicile]]-DB_L1[[#This Row],[Score equipe exterieur]])=3,"oui","non")</f>
        <v>non</v>
      </c>
      <c r="Y59" s="3" t="str">
        <f>IF((DB_L1[[#This Row],[Score equipe domicile]]-DB_L1[[#This Row],[Score equipe exterieur]])&gt;3,"oui","non")</f>
        <v>non</v>
      </c>
      <c r="Z59" s="3" t="str">
        <f>IF((DB_L1[[#This Row],[Score equipe domicile]]-DB_L1[[#This Row],[Score equipe exterieur]])=-1,"oui","non")</f>
        <v>non</v>
      </c>
      <c r="AA59" s="3" t="str">
        <f>IF((DB_L1[[#This Row],[Score equipe domicile]]-DB_L1[[#This Row],[Score equipe exterieur]])=-2,"oui","non")</f>
        <v>non</v>
      </c>
      <c r="AB59" s="3" t="str">
        <f>IF((DB_L1[[#This Row],[Score equipe domicile]]-DB_L1[[#This Row],[Score equipe exterieur]])=-3,"oui","non")</f>
        <v>non</v>
      </c>
      <c r="AC59" s="3" t="str">
        <f>IF((DB_L1[[#This Row],[Score equipe exterieur]]-DB_L1[[#This Row],[Score equipe domicile]])&gt;3,"oui","non")</f>
        <v>non</v>
      </c>
      <c r="AD59" s="3" t="str">
        <f>IF((DB_L1[[#This Row],[Score equipe domicile]]&gt;0)*AND(DB_L1[[#This Row],[Score equipe exterieur]]&gt;0),"oui","non")</f>
        <v>non</v>
      </c>
      <c r="AE59" s="17" t="str">
        <f>IF((DB_L1[[#This Row],[score equipe domicile mi temps]]&gt;0)*AND(DB_L1[[#This Row],[score equipe exterieur mi temps]]&gt;0),"oui","non")</f>
        <v>non</v>
      </c>
    </row>
    <row r="60" spans="2:31">
      <c r="B60" s="4"/>
      <c r="C60" s="4"/>
      <c r="D60" s="3"/>
      <c r="E60" s="6"/>
      <c r="F60" s="6"/>
      <c r="G60" s="6" t="str">
        <f>CONCATENATE(DB_L1[[#This Row],[Score equipe domicile]],"-",DB_L1[[#This Row],[Score equipe exterieur]])</f>
        <v>-</v>
      </c>
      <c r="H60" s="3"/>
      <c r="I60" s="3"/>
      <c r="J60" s="6"/>
      <c r="K60" s="6"/>
      <c r="L60" s="5" t="str">
        <f>CONCATENATE(DB_L1[[#This Row],[score equipe domicile mi temps]],"-",DB_L1[[#This Row],[score equipe exterieur mi temps]])</f>
        <v>-</v>
      </c>
      <c r="M60" s="3" t="str">
        <f>IF(DB_L1[[#This Row],[Score equipe exterieur]]=0,"oui","non")</f>
        <v>oui</v>
      </c>
      <c r="N60" s="3" t="str">
        <f>IF(DB_L1[[#This Row],[Score equipe domicile]]=0,"oui","non")</f>
        <v>oui</v>
      </c>
      <c r="O60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0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0" s="6">
        <f>DB_L1[[#This Row],[Score equipe domicile]]+DB_L1[[#This Row],[Score equipe exterieur]]</f>
        <v>0</v>
      </c>
      <c r="R60" s="6">
        <f>DB_L1[[#This Row],[score equipe domicile mi temps]]+DB_L1[[#This Row],[score equipe exterieur mi temps]]</f>
        <v>0</v>
      </c>
      <c r="S6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0" s="3" t="str">
        <f>IF((DB_L1[[#This Row],[Score equipe domicile]]-DB_L1[[#This Row],[Score equipe exterieur]])=1,"oui","non")</f>
        <v>non</v>
      </c>
      <c r="W60" s="3" t="str">
        <f>IF((DB_L1[[#This Row],[Score equipe domicile]]-DB_L1[[#This Row],[Score equipe exterieur]])=2,"oui","non")</f>
        <v>non</v>
      </c>
      <c r="X60" s="3" t="str">
        <f>IF((DB_L1[[#This Row],[Score equipe domicile]]-DB_L1[[#This Row],[Score equipe exterieur]])=3,"oui","non")</f>
        <v>non</v>
      </c>
      <c r="Y60" s="3" t="str">
        <f>IF((DB_L1[[#This Row],[Score equipe domicile]]-DB_L1[[#This Row],[Score equipe exterieur]])&gt;3,"oui","non")</f>
        <v>non</v>
      </c>
      <c r="Z60" s="3" t="str">
        <f>IF((DB_L1[[#This Row],[Score equipe domicile]]-DB_L1[[#This Row],[Score equipe exterieur]])=-1,"oui","non")</f>
        <v>non</v>
      </c>
      <c r="AA60" s="3" t="str">
        <f>IF((DB_L1[[#This Row],[Score equipe domicile]]-DB_L1[[#This Row],[Score equipe exterieur]])=-2,"oui","non")</f>
        <v>non</v>
      </c>
      <c r="AB60" s="3" t="str">
        <f>IF((DB_L1[[#This Row],[Score equipe domicile]]-DB_L1[[#This Row],[Score equipe exterieur]])=-3,"oui","non")</f>
        <v>non</v>
      </c>
      <c r="AC60" s="3" t="str">
        <f>IF((DB_L1[[#This Row],[Score equipe exterieur]]-DB_L1[[#This Row],[Score equipe domicile]])&gt;3,"oui","non")</f>
        <v>non</v>
      </c>
      <c r="AD60" s="3" t="str">
        <f>IF((DB_L1[[#This Row],[Score equipe domicile]]&gt;0)*AND(DB_L1[[#This Row],[Score equipe exterieur]]&gt;0),"oui","non")</f>
        <v>non</v>
      </c>
      <c r="AE60" s="17" t="str">
        <f>IF((DB_L1[[#This Row],[score equipe domicile mi temps]]&gt;0)*AND(DB_L1[[#This Row],[score equipe exterieur mi temps]]&gt;0),"oui","non")</f>
        <v>non</v>
      </c>
    </row>
    <row r="61" spans="2:31">
      <c r="B61" s="4"/>
      <c r="C61" s="4"/>
      <c r="D61" s="3"/>
      <c r="E61" s="6"/>
      <c r="F61" s="6"/>
      <c r="G61" s="6" t="str">
        <f>CONCATENATE(DB_L1[[#This Row],[Score equipe domicile]],"-",DB_L1[[#This Row],[Score equipe exterieur]])</f>
        <v>-</v>
      </c>
      <c r="H61" s="3"/>
      <c r="I61" s="3"/>
      <c r="J61" s="6"/>
      <c r="K61" s="6"/>
      <c r="L61" s="5" t="str">
        <f>CONCATENATE(DB_L1[[#This Row],[score equipe domicile mi temps]],"-",DB_L1[[#This Row],[score equipe exterieur mi temps]])</f>
        <v>-</v>
      </c>
      <c r="M61" s="3" t="str">
        <f>IF(DB_L1[[#This Row],[Score equipe exterieur]]=0,"oui","non")</f>
        <v>oui</v>
      </c>
      <c r="N61" s="3" t="str">
        <f>IF(DB_L1[[#This Row],[Score equipe domicile]]=0,"oui","non")</f>
        <v>oui</v>
      </c>
      <c r="O61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1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1" s="6">
        <f>DB_L1[[#This Row],[Score equipe domicile]]+DB_L1[[#This Row],[Score equipe exterieur]]</f>
        <v>0</v>
      </c>
      <c r="R61" s="6">
        <f>DB_L1[[#This Row],[score equipe domicile mi temps]]+DB_L1[[#This Row],[score equipe exterieur mi temps]]</f>
        <v>0</v>
      </c>
      <c r="S6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1" s="3" t="str">
        <f>IF((DB_L1[[#This Row],[Score equipe domicile]]-DB_L1[[#This Row],[Score equipe exterieur]])=1,"oui","non")</f>
        <v>non</v>
      </c>
      <c r="W61" s="3" t="str">
        <f>IF((DB_L1[[#This Row],[Score equipe domicile]]-DB_L1[[#This Row],[Score equipe exterieur]])=2,"oui","non")</f>
        <v>non</v>
      </c>
      <c r="X61" s="3" t="str">
        <f>IF((DB_L1[[#This Row],[Score equipe domicile]]-DB_L1[[#This Row],[Score equipe exterieur]])=3,"oui","non")</f>
        <v>non</v>
      </c>
      <c r="Y61" s="3" t="str">
        <f>IF((DB_L1[[#This Row],[Score equipe domicile]]-DB_L1[[#This Row],[Score equipe exterieur]])&gt;3,"oui","non")</f>
        <v>non</v>
      </c>
      <c r="Z61" s="3" t="str">
        <f>IF((DB_L1[[#This Row],[Score equipe domicile]]-DB_L1[[#This Row],[Score equipe exterieur]])=-1,"oui","non")</f>
        <v>non</v>
      </c>
      <c r="AA61" s="3" t="str">
        <f>IF((DB_L1[[#This Row],[Score equipe domicile]]-DB_L1[[#This Row],[Score equipe exterieur]])=-2,"oui","non")</f>
        <v>non</v>
      </c>
      <c r="AB61" s="3" t="str">
        <f>IF((DB_L1[[#This Row],[Score equipe domicile]]-DB_L1[[#This Row],[Score equipe exterieur]])=-3,"oui","non")</f>
        <v>non</v>
      </c>
      <c r="AC61" s="3" t="str">
        <f>IF((DB_L1[[#This Row],[Score equipe exterieur]]-DB_L1[[#This Row],[Score equipe domicile]])&gt;3,"oui","non")</f>
        <v>non</v>
      </c>
      <c r="AD61" s="3" t="str">
        <f>IF((DB_L1[[#This Row],[Score equipe domicile]]&gt;0)*AND(DB_L1[[#This Row],[Score equipe exterieur]]&gt;0),"oui","non")</f>
        <v>non</v>
      </c>
      <c r="AE61" s="17" t="str">
        <f>IF((DB_L1[[#This Row],[score equipe domicile mi temps]]&gt;0)*AND(DB_L1[[#This Row],[score equipe exterieur mi temps]]&gt;0),"oui","non")</f>
        <v>non</v>
      </c>
    </row>
    <row r="62" spans="2:31">
      <c r="B62" s="4"/>
      <c r="C62" s="4"/>
      <c r="D62" s="3"/>
      <c r="E62" s="6"/>
      <c r="F62" s="6"/>
      <c r="G62" s="6" t="str">
        <f>CONCATENATE(DB_L1[[#This Row],[Score equipe domicile]],"-",DB_L1[[#This Row],[Score equipe exterieur]])</f>
        <v>-</v>
      </c>
      <c r="H62" s="3"/>
      <c r="I62" s="3"/>
      <c r="J62" s="6"/>
      <c r="K62" s="6"/>
      <c r="L62" s="5" t="str">
        <f>CONCATENATE(DB_L1[[#This Row],[score equipe domicile mi temps]],"-",DB_L1[[#This Row],[score equipe exterieur mi temps]])</f>
        <v>-</v>
      </c>
      <c r="M62" s="3" t="str">
        <f>IF(DB_L1[[#This Row],[Score equipe exterieur]]=0,"oui","non")</f>
        <v>oui</v>
      </c>
      <c r="N62" s="3" t="str">
        <f>IF(DB_L1[[#This Row],[Score equipe domicile]]=0,"oui","non")</f>
        <v>oui</v>
      </c>
      <c r="O62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2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2" s="6">
        <f>DB_L1[[#This Row],[Score equipe domicile]]+DB_L1[[#This Row],[Score equipe exterieur]]</f>
        <v>0</v>
      </c>
      <c r="R62" s="6">
        <f>DB_L1[[#This Row],[score equipe domicile mi temps]]+DB_L1[[#This Row],[score equipe exterieur mi temps]]</f>
        <v>0</v>
      </c>
      <c r="S6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2" s="3" t="str">
        <f>IF((DB_L1[[#This Row],[Score equipe domicile]]-DB_L1[[#This Row],[Score equipe exterieur]])=1,"oui","non")</f>
        <v>non</v>
      </c>
      <c r="W62" s="3" t="str">
        <f>IF((DB_L1[[#This Row],[Score equipe domicile]]-DB_L1[[#This Row],[Score equipe exterieur]])=2,"oui","non")</f>
        <v>non</v>
      </c>
      <c r="X62" s="3" t="str">
        <f>IF((DB_L1[[#This Row],[Score equipe domicile]]-DB_L1[[#This Row],[Score equipe exterieur]])=3,"oui","non")</f>
        <v>non</v>
      </c>
      <c r="Y62" s="3" t="str">
        <f>IF((DB_L1[[#This Row],[Score equipe domicile]]-DB_L1[[#This Row],[Score equipe exterieur]])&gt;3,"oui","non")</f>
        <v>non</v>
      </c>
      <c r="Z62" s="3" t="str">
        <f>IF((DB_L1[[#This Row],[Score equipe domicile]]-DB_L1[[#This Row],[Score equipe exterieur]])=-1,"oui","non")</f>
        <v>non</v>
      </c>
      <c r="AA62" s="3" t="str">
        <f>IF((DB_L1[[#This Row],[Score equipe domicile]]-DB_L1[[#This Row],[Score equipe exterieur]])=-2,"oui","non")</f>
        <v>non</v>
      </c>
      <c r="AB62" s="3" t="str">
        <f>IF((DB_L1[[#This Row],[Score equipe domicile]]-DB_L1[[#This Row],[Score equipe exterieur]])=-3,"oui","non")</f>
        <v>non</v>
      </c>
      <c r="AC62" s="3" t="str">
        <f>IF((DB_L1[[#This Row],[Score equipe exterieur]]-DB_L1[[#This Row],[Score equipe domicile]])&gt;3,"oui","non")</f>
        <v>non</v>
      </c>
      <c r="AD62" s="3" t="str">
        <f>IF((DB_L1[[#This Row],[Score equipe domicile]]&gt;0)*AND(DB_L1[[#This Row],[Score equipe exterieur]]&gt;0),"oui","non")</f>
        <v>non</v>
      </c>
      <c r="AE62" s="17" t="str">
        <f>IF((DB_L1[[#This Row],[score equipe domicile mi temps]]&gt;0)*AND(DB_L1[[#This Row],[score equipe exterieur mi temps]]&gt;0),"oui","non")</f>
        <v>non</v>
      </c>
    </row>
    <row r="63" spans="2:31">
      <c r="B63" s="4"/>
      <c r="C63" s="4"/>
      <c r="D63" s="3"/>
      <c r="E63" s="6"/>
      <c r="F63" s="6"/>
      <c r="G63" s="6" t="str">
        <f>CONCATENATE(DB_L1[[#This Row],[Score equipe domicile]],"-",DB_L1[[#This Row],[Score equipe exterieur]])</f>
        <v>-</v>
      </c>
      <c r="H63" s="3"/>
      <c r="I63" s="3"/>
      <c r="J63" s="6"/>
      <c r="K63" s="6"/>
      <c r="L63" s="5" t="str">
        <f>CONCATENATE(DB_L1[[#This Row],[score equipe domicile mi temps]],"-",DB_L1[[#This Row],[score equipe exterieur mi temps]])</f>
        <v>-</v>
      </c>
      <c r="M63" s="3" t="str">
        <f>IF(DB_L1[[#This Row],[Score equipe exterieur]]=0,"oui","non")</f>
        <v>oui</v>
      </c>
      <c r="N63" s="3" t="str">
        <f>IF(DB_L1[[#This Row],[Score equipe domicile]]=0,"oui","non")</f>
        <v>oui</v>
      </c>
      <c r="O63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3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3" s="6">
        <f>DB_L1[[#This Row],[Score equipe domicile]]+DB_L1[[#This Row],[Score equipe exterieur]]</f>
        <v>0</v>
      </c>
      <c r="R63" s="6">
        <f>DB_L1[[#This Row],[score equipe domicile mi temps]]+DB_L1[[#This Row],[score equipe exterieur mi temps]]</f>
        <v>0</v>
      </c>
      <c r="S6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3" s="3" t="str">
        <f>IF((DB_L1[[#This Row],[Score equipe domicile]]-DB_L1[[#This Row],[Score equipe exterieur]])=1,"oui","non")</f>
        <v>non</v>
      </c>
      <c r="W63" s="3" t="str">
        <f>IF((DB_L1[[#This Row],[Score equipe domicile]]-DB_L1[[#This Row],[Score equipe exterieur]])=2,"oui","non")</f>
        <v>non</v>
      </c>
      <c r="X63" s="3" t="str">
        <f>IF((DB_L1[[#This Row],[Score equipe domicile]]-DB_L1[[#This Row],[Score equipe exterieur]])=3,"oui","non")</f>
        <v>non</v>
      </c>
      <c r="Y63" s="3" t="str">
        <f>IF((DB_L1[[#This Row],[Score equipe domicile]]-DB_L1[[#This Row],[Score equipe exterieur]])&gt;3,"oui","non")</f>
        <v>non</v>
      </c>
      <c r="Z63" s="3" t="str">
        <f>IF((DB_L1[[#This Row],[Score equipe domicile]]-DB_L1[[#This Row],[Score equipe exterieur]])=-1,"oui","non")</f>
        <v>non</v>
      </c>
      <c r="AA63" s="3" t="str">
        <f>IF((DB_L1[[#This Row],[Score equipe domicile]]-DB_L1[[#This Row],[Score equipe exterieur]])=-2,"oui","non")</f>
        <v>non</v>
      </c>
      <c r="AB63" s="3" t="str">
        <f>IF((DB_L1[[#This Row],[Score equipe domicile]]-DB_L1[[#This Row],[Score equipe exterieur]])=-3,"oui","non")</f>
        <v>non</v>
      </c>
      <c r="AC63" s="3" t="str">
        <f>IF((DB_L1[[#This Row],[Score equipe exterieur]]-DB_L1[[#This Row],[Score equipe domicile]])&gt;3,"oui","non")</f>
        <v>non</v>
      </c>
      <c r="AD63" s="3" t="str">
        <f>IF((DB_L1[[#This Row],[Score equipe domicile]]&gt;0)*AND(DB_L1[[#This Row],[Score equipe exterieur]]&gt;0),"oui","non")</f>
        <v>non</v>
      </c>
      <c r="AE63" s="17" t="str">
        <f>IF((DB_L1[[#This Row],[score equipe domicile mi temps]]&gt;0)*AND(DB_L1[[#This Row],[score equipe exterieur mi temps]]&gt;0),"oui","non")</f>
        <v>non</v>
      </c>
    </row>
    <row r="64" spans="2:31">
      <c r="B64" s="4"/>
      <c r="C64" s="4"/>
      <c r="D64" s="3"/>
      <c r="E64" s="6"/>
      <c r="F64" s="6"/>
      <c r="G64" s="6" t="str">
        <f>CONCATENATE(DB_L1[[#This Row],[Score equipe domicile]],"-",DB_L1[[#This Row],[Score equipe exterieur]])</f>
        <v>-</v>
      </c>
      <c r="H64" s="3"/>
      <c r="I64" s="3"/>
      <c r="J64" s="6"/>
      <c r="K64" s="6"/>
      <c r="L64" s="5" t="str">
        <f>CONCATENATE(DB_L1[[#This Row],[score equipe domicile mi temps]],"-",DB_L1[[#This Row],[score equipe exterieur mi temps]])</f>
        <v>-</v>
      </c>
      <c r="M64" s="3" t="str">
        <f>IF(DB_L1[[#This Row],[Score equipe exterieur]]=0,"oui","non")</f>
        <v>oui</v>
      </c>
      <c r="N64" s="3" t="str">
        <f>IF(DB_L1[[#This Row],[Score equipe domicile]]=0,"oui","non")</f>
        <v>oui</v>
      </c>
      <c r="O64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4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4" s="6">
        <f>DB_L1[[#This Row],[Score equipe domicile]]+DB_L1[[#This Row],[Score equipe exterieur]]</f>
        <v>0</v>
      </c>
      <c r="R64" s="6">
        <f>DB_L1[[#This Row],[score equipe domicile mi temps]]+DB_L1[[#This Row],[score equipe exterieur mi temps]]</f>
        <v>0</v>
      </c>
      <c r="S6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4" s="3" t="str">
        <f>IF((DB_L1[[#This Row],[Score equipe domicile]]-DB_L1[[#This Row],[Score equipe exterieur]])=1,"oui","non")</f>
        <v>non</v>
      </c>
      <c r="W64" s="3" t="str">
        <f>IF((DB_L1[[#This Row],[Score equipe domicile]]-DB_L1[[#This Row],[Score equipe exterieur]])=2,"oui","non")</f>
        <v>non</v>
      </c>
      <c r="X64" s="3" t="str">
        <f>IF((DB_L1[[#This Row],[Score equipe domicile]]-DB_L1[[#This Row],[Score equipe exterieur]])=3,"oui","non")</f>
        <v>non</v>
      </c>
      <c r="Y64" s="3" t="str">
        <f>IF((DB_L1[[#This Row],[Score equipe domicile]]-DB_L1[[#This Row],[Score equipe exterieur]])&gt;3,"oui","non")</f>
        <v>non</v>
      </c>
      <c r="Z64" s="3" t="str">
        <f>IF((DB_L1[[#This Row],[Score equipe domicile]]-DB_L1[[#This Row],[Score equipe exterieur]])=-1,"oui","non")</f>
        <v>non</v>
      </c>
      <c r="AA64" s="3" t="str">
        <f>IF((DB_L1[[#This Row],[Score equipe domicile]]-DB_L1[[#This Row],[Score equipe exterieur]])=-2,"oui","non")</f>
        <v>non</v>
      </c>
      <c r="AB64" s="3" t="str">
        <f>IF((DB_L1[[#This Row],[Score equipe domicile]]-DB_L1[[#This Row],[Score equipe exterieur]])=-3,"oui","non")</f>
        <v>non</v>
      </c>
      <c r="AC64" s="3" t="str">
        <f>IF((DB_L1[[#This Row],[Score equipe exterieur]]-DB_L1[[#This Row],[Score equipe domicile]])&gt;3,"oui","non")</f>
        <v>non</v>
      </c>
      <c r="AD64" s="3" t="str">
        <f>IF((DB_L1[[#This Row],[Score equipe domicile]]&gt;0)*AND(DB_L1[[#This Row],[Score equipe exterieur]]&gt;0),"oui","non")</f>
        <v>non</v>
      </c>
      <c r="AE64" s="17" t="str">
        <f>IF((DB_L1[[#This Row],[score equipe domicile mi temps]]&gt;0)*AND(DB_L1[[#This Row],[score equipe exterieur mi temps]]&gt;0),"oui","non")</f>
        <v>non</v>
      </c>
    </row>
    <row r="65" spans="2:31">
      <c r="B65" s="4"/>
      <c r="C65" s="4"/>
      <c r="D65" s="3"/>
      <c r="E65" s="6"/>
      <c r="F65" s="6"/>
      <c r="G65" s="6" t="str">
        <f>CONCATENATE(DB_L1[[#This Row],[Score equipe domicile]],"-",DB_L1[[#This Row],[Score equipe exterieur]])</f>
        <v>-</v>
      </c>
      <c r="H65" s="3"/>
      <c r="I65" s="3"/>
      <c r="J65" s="6"/>
      <c r="K65" s="6"/>
      <c r="L65" s="5" t="str">
        <f>CONCATENATE(DB_L1[[#This Row],[score equipe domicile mi temps]],"-",DB_L1[[#This Row],[score equipe exterieur mi temps]])</f>
        <v>-</v>
      </c>
      <c r="M65" s="3" t="str">
        <f>IF(DB_L1[[#This Row],[Score equipe exterieur]]=0,"oui","non")</f>
        <v>oui</v>
      </c>
      <c r="N65" s="3" t="str">
        <f>IF(DB_L1[[#This Row],[Score equipe domicile]]=0,"oui","non")</f>
        <v>oui</v>
      </c>
      <c r="O65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5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5" s="6">
        <f>DB_L1[[#This Row],[Score equipe domicile]]+DB_L1[[#This Row],[Score equipe exterieur]]</f>
        <v>0</v>
      </c>
      <c r="R65" s="6">
        <f>DB_L1[[#This Row],[score equipe domicile mi temps]]+DB_L1[[#This Row],[score equipe exterieur mi temps]]</f>
        <v>0</v>
      </c>
      <c r="S6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5" s="3" t="str">
        <f>IF((DB_L1[[#This Row],[Score equipe domicile]]-DB_L1[[#This Row],[Score equipe exterieur]])=1,"oui","non")</f>
        <v>non</v>
      </c>
      <c r="W65" s="3" t="str">
        <f>IF((DB_L1[[#This Row],[Score equipe domicile]]-DB_L1[[#This Row],[Score equipe exterieur]])=2,"oui","non")</f>
        <v>non</v>
      </c>
      <c r="X65" s="3" t="str">
        <f>IF((DB_L1[[#This Row],[Score equipe domicile]]-DB_L1[[#This Row],[Score equipe exterieur]])=3,"oui","non")</f>
        <v>non</v>
      </c>
      <c r="Y65" s="3" t="str">
        <f>IF((DB_L1[[#This Row],[Score equipe domicile]]-DB_L1[[#This Row],[Score equipe exterieur]])&gt;3,"oui","non")</f>
        <v>non</v>
      </c>
      <c r="Z65" s="3" t="str">
        <f>IF((DB_L1[[#This Row],[Score equipe domicile]]-DB_L1[[#This Row],[Score equipe exterieur]])=-1,"oui","non")</f>
        <v>non</v>
      </c>
      <c r="AA65" s="3" t="str">
        <f>IF((DB_L1[[#This Row],[Score equipe domicile]]-DB_L1[[#This Row],[Score equipe exterieur]])=-2,"oui","non")</f>
        <v>non</v>
      </c>
      <c r="AB65" s="3" t="str">
        <f>IF((DB_L1[[#This Row],[Score equipe domicile]]-DB_L1[[#This Row],[Score equipe exterieur]])=-3,"oui","non")</f>
        <v>non</v>
      </c>
      <c r="AC65" s="3" t="str">
        <f>IF((DB_L1[[#This Row],[Score equipe exterieur]]-DB_L1[[#This Row],[Score equipe domicile]])&gt;3,"oui","non")</f>
        <v>non</v>
      </c>
      <c r="AD65" s="3" t="str">
        <f>IF((DB_L1[[#This Row],[Score equipe domicile]]&gt;0)*AND(DB_L1[[#This Row],[Score equipe exterieur]]&gt;0),"oui","non")</f>
        <v>non</v>
      </c>
      <c r="AE65" s="17" t="str">
        <f>IF((DB_L1[[#This Row],[score equipe domicile mi temps]]&gt;0)*AND(DB_L1[[#This Row],[score equipe exterieur mi temps]]&gt;0),"oui","non")</f>
        <v>non</v>
      </c>
    </row>
    <row r="66" spans="2:31">
      <c r="B66" s="4"/>
      <c r="C66" s="4"/>
      <c r="D66" s="3"/>
      <c r="E66" s="6"/>
      <c r="F66" s="6"/>
      <c r="G66" s="6" t="str">
        <f>CONCATENATE(DB_L1[[#This Row],[Score equipe domicile]],"-",DB_L1[[#This Row],[Score equipe exterieur]])</f>
        <v>-</v>
      </c>
      <c r="H66" s="3"/>
      <c r="I66" s="3"/>
      <c r="J66" s="6"/>
      <c r="K66" s="6"/>
      <c r="L66" s="5" t="str">
        <f>CONCATENATE(DB_L1[[#This Row],[score equipe domicile mi temps]],"-",DB_L1[[#This Row],[score equipe exterieur mi temps]])</f>
        <v>-</v>
      </c>
      <c r="M66" s="3" t="str">
        <f>IF(DB_L1[[#This Row],[Score equipe exterieur]]=0,"oui","non")</f>
        <v>oui</v>
      </c>
      <c r="N66" s="3" t="str">
        <f>IF(DB_L1[[#This Row],[Score equipe domicile]]=0,"oui","non")</f>
        <v>oui</v>
      </c>
      <c r="O66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6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6" s="6">
        <f>DB_L1[[#This Row],[Score equipe domicile]]+DB_L1[[#This Row],[Score equipe exterieur]]</f>
        <v>0</v>
      </c>
      <c r="R66" s="6">
        <f>DB_L1[[#This Row],[score equipe domicile mi temps]]+DB_L1[[#This Row],[score equipe exterieur mi temps]]</f>
        <v>0</v>
      </c>
      <c r="S6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6" s="3" t="str">
        <f>IF((DB_L1[[#This Row],[Score equipe domicile]]-DB_L1[[#This Row],[Score equipe exterieur]])=1,"oui","non")</f>
        <v>non</v>
      </c>
      <c r="W66" s="3" t="str">
        <f>IF((DB_L1[[#This Row],[Score equipe domicile]]-DB_L1[[#This Row],[Score equipe exterieur]])=2,"oui","non")</f>
        <v>non</v>
      </c>
      <c r="X66" s="3" t="str">
        <f>IF((DB_L1[[#This Row],[Score equipe domicile]]-DB_L1[[#This Row],[Score equipe exterieur]])=3,"oui","non")</f>
        <v>non</v>
      </c>
      <c r="Y66" s="3" t="str">
        <f>IF((DB_L1[[#This Row],[Score equipe domicile]]-DB_L1[[#This Row],[Score equipe exterieur]])&gt;3,"oui","non")</f>
        <v>non</v>
      </c>
      <c r="Z66" s="3" t="str">
        <f>IF((DB_L1[[#This Row],[Score equipe domicile]]-DB_L1[[#This Row],[Score equipe exterieur]])=-1,"oui","non")</f>
        <v>non</v>
      </c>
      <c r="AA66" s="3" t="str">
        <f>IF((DB_L1[[#This Row],[Score equipe domicile]]-DB_L1[[#This Row],[Score equipe exterieur]])=-2,"oui","non")</f>
        <v>non</v>
      </c>
      <c r="AB66" s="3" t="str">
        <f>IF((DB_L1[[#This Row],[Score equipe domicile]]-DB_L1[[#This Row],[Score equipe exterieur]])=-3,"oui","non")</f>
        <v>non</v>
      </c>
      <c r="AC66" s="3" t="str">
        <f>IF((DB_L1[[#This Row],[Score equipe exterieur]]-DB_L1[[#This Row],[Score equipe domicile]])&gt;3,"oui","non")</f>
        <v>non</v>
      </c>
      <c r="AD66" s="3" t="str">
        <f>IF((DB_L1[[#This Row],[Score equipe domicile]]&gt;0)*AND(DB_L1[[#This Row],[Score equipe exterieur]]&gt;0),"oui","non")</f>
        <v>non</v>
      </c>
      <c r="AE66" s="17" t="str">
        <f>IF((DB_L1[[#This Row],[score equipe domicile mi temps]]&gt;0)*AND(DB_L1[[#This Row],[score equipe exterieur mi temps]]&gt;0),"oui","non")</f>
        <v>non</v>
      </c>
    </row>
    <row r="67" spans="2:31">
      <c r="B67" s="4"/>
      <c r="C67" s="4"/>
      <c r="D67" s="3"/>
      <c r="E67" s="6"/>
      <c r="F67" s="6"/>
      <c r="G67" s="6" t="str">
        <f>CONCATENATE(DB_L1[[#This Row],[Score equipe domicile]],"-",DB_L1[[#This Row],[Score equipe exterieur]])</f>
        <v>-</v>
      </c>
      <c r="H67" s="3"/>
      <c r="I67" s="3"/>
      <c r="J67" s="6"/>
      <c r="K67" s="6"/>
      <c r="L67" s="5" t="str">
        <f>CONCATENATE(DB_L1[[#This Row],[score equipe domicile mi temps]],"-",DB_L1[[#This Row],[score equipe exterieur mi temps]])</f>
        <v>-</v>
      </c>
      <c r="M67" s="3" t="str">
        <f>IF(DB_L1[[#This Row],[Score equipe exterieur]]=0,"oui","non")</f>
        <v>oui</v>
      </c>
      <c r="N67" s="3" t="str">
        <f>IF(DB_L1[[#This Row],[Score equipe domicile]]=0,"oui","non")</f>
        <v>oui</v>
      </c>
      <c r="O67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7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7" s="6">
        <f>DB_L1[[#This Row],[Score equipe domicile]]+DB_L1[[#This Row],[Score equipe exterieur]]</f>
        <v>0</v>
      </c>
      <c r="R67" s="6">
        <f>DB_L1[[#This Row],[score equipe domicile mi temps]]+DB_L1[[#This Row],[score equipe exterieur mi temps]]</f>
        <v>0</v>
      </c>
      <c r="S6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7" s="3" t="str">
        <f>IF((DB_L1[[#This Row],[Score equipe domicile]]-DB_L1[[#This Row],[Score equipe exterieur]])=1,"oui","non")</f>
        <v>non</v>
      </c>
      <c r="W67" s="3" t="str">
        <f>IF((DB_L1[[#This Row],[Score equipe domicile]]-DB_L1[[#This Row],[Score equipe exterieur]])=2,"oui","non")</f>
        <v>non</v>
      </c>
      <c r="X67" s="3" t="str">
        <f>IF((DB_L1[[#This Row],[Score equipe domicile]]-DB_L1[[#This Row],[Score equipe exterieur]])=3,"oui","non")</f>
        <v>non</v>
      </c>
      <c r="Y67" s="3" t="str">
        <f>IF((DB_L1[[#This Row],[Score equipe domicile]]-DB_L1[[#This Row],[Score equipe exterieur]])&gt;3,"oui","non")</f>
        <v>non</v>
      </c>
      <c r="Z67" s="3" t="str">
        <f>IF((DB_L1[[#This Row],[Score equipe domicile]]-DB_L1[[#This Row],[Score equipe exterieur]])=-1,"oui","non")</f>
        <v>non</v>
      </c>
      <c r="AA67" s="3" t="str">
        <f>IF((DB_L1[[#This Row],[Score equipe domicile]]-DB_L1[[#This Row],[Score equipe exterieur]])=-2,"oui","non")</f>
        <v>non</v>
      </c>
      <c r="AB67" s="3" t="str">
        <f>IF((DB_L1[[#This Row],[Score equipe domicile]]-DB_L1[[#This Row],[Score equipe exterieur]])=-3,"oui","non")</f>
        <v>non</v>
      </c>
      <c r="AC67" s="3" t="str">
        <f>IF((DB_L1[[#This Row],[Score equipe exterieur]]-DB_L1[[#This Row],[Score equipe domicile]])&gt;3,"oui","non")</f>
        <v>non</v>
      </c>
      <c r="AD67" s="3" t="str">
        <f>IF((DB_L1[[#This Row],[Score equipe domicile]]&gt;0)*AND(DB_L1[[#This Row],[Score equipe exterieur]]&gt;0),"oui","non")</f>
        <v>non</v>
      </c>
      <c r="AE67" s="17" t="str">
        <f>IF((DB_L1[[#This Row],[score equipe domicile mi temps]]&gt;0)*AND(DB_L1[[#This Row],[score equipe exterieur mi temps]]&gt;0),"oui","non")</f>
        <v>non</v>
      </c>
    </row>
    <row r="68" spans="2:31">
      <c r="B68" s="4"/>
      <c r="C68" s="4"/>
      <c r="D68" s="3"/>
      <c r="E68" s="6"/>
      <c r="F68" s="6"/>
      <c r="G68" s="6" t="str">
        <f>CONCATENATE(DB_L1[[#This Row],[Score equipe domicile]],"-",DB_L1[[#This Row],[Score equipe exterieur]])</f>
        <v>-</v>
      </c>
      <c r="H68" s="3"/>
      <c r="I68" s="3"/>
      <c r="J68" s="6"/>
      <c r="K68" s="6"/>
      <c r="L68" s="5" t="str">
        <f>CONCATENATE(DB_L1[[#This Row],[score equipe domicile mi temps]],"-",DB_L1[[#This Row],[score equipe exterieur mi temps]])</f>
        <v>-</v>
      </c>
      <c r="M68" s="3" t="str">
        <f>IF(DB_L1[[#This Row],[Score equipe exterieur]]=0,"oui","non")</f>
        <v>oui</v>
      </c>
      <c r="N68" s="3" t="str">
        <f>IF(DB_L1[[#This Row],[Score equipe domicile]]=0,"oui","non")</f>
        <v>oui</v>
      </c>
      <c r="O68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8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8" s="6">
        <f>DB_L1[[#This Row],[Score equipe domicile]]+DB_L1[[#This Row],[Score equipe exterieur]]</f>
        <v>0</v>
      </c>
      <c r="R68" s="6">
        <f>DB_L1[[#This Row],[score equipe domicile mi temps]]+DB_L1[[#This Row],[score equipe exterieur mi temps]]</f>
        <v>0</v>
      </c>
      <c r="S6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8" s="3" t="str">
        <f>IF((DB_L1[[#This Row],[Score equipe domicile]]-DB_L1[[#This Row],[Score equipe exterieur]])=1,"oui","non")</f>
        <v>non</v>
      </c>
      <c r="W68" s="3" t="str">
        <f>IF((DB_L1[[#This Row],[Score equipe domicile]]-DB_L1[[#This Row],[Score equipe exterieur]])=2,"oui","non")</f>
        <v>non</v>
      </c>
      <c r="X68" s="3" t="str">
        <f>IF((DB_L1[[#This Row],[Score equipe domicile]]-DB_L1[[#This Row],[Score equipe exterieur]])=3,"oui","non")</f>
        <v>non</v>
      </c>
      <c r="Y68" s="3" t="str">
        <f>IF((DB_L1[[#This Row],[Score equipe domicile]]-DB_L1[[#This Row],[Score equipe exterieur]])&gt;3,"oui","non")</f>
        <v>non</v>
      </c>
      <c r="Z68" s="3" t="str">
        <f>IF((DB_L1[[#This Row],[Score equipe domicile]]-DB_L1[[#This Row],[Score equipe exterieur]])=-1,"oui","non")</f>
        <v>non</v>
      </c>
      <c r="AA68" s="3" t="str">
        <f>IF((DB_L1[[#This Row],[Score equipe domicile]]-DB_L1[[#This Row],[Score equipe exterieur]])=-2,"oui","non")</f>
        <v>non</v>
      </c>
      <c r="AB68" s="3" t="str">
        <f>IF((DB_L1[[#This Row],[Score equipe domicile]]-DB_L1[[#This Row],[Score equipe exterieur]])=-3,"oui","non")</f>
        <v>non</v>
      </c>
      <c r="AC68" s="3" t="str">
        <f>IF((DB_L1[[#This Row],[Score equipe exterieur]]-DB_L1[[#This Row],[Score equipe domicile]])&gt;3,"oui","non")</f>
        <v>non</v>
      </c>
      <c r="AD68" s="3" t="str">
        <f>IF((DB_L1[[#This Row],[Score equipe domicile]]&gt;0)*AND(DB_L1[[#This Row],[Score equipe exterieur]]&gt;0),"oui","non")</f>
        <v>non</v>
      </c>
      <c r="AE68" s="17" t="str">
        <f>IF((DB_L1[[#This Row],[score equipe domicile mi temps]]&gt;0)*AND(DB_L1[[#This Row],[score equipe exterieur mi temps]]&gt;0),"oui","non")</f>
        <v>non</v>
      </c>
    </row>
    <row r="69" spans="2:31">
      <c r="B69" s="4"/>
      <c r="C69" s="4"/>
      <c r="D69" s="3"/>
      <c r="E69" s="6"/>
      <c r="F69" s="6"/>
      <c r="G69" s="6" t="str">
        <f>CONCATENATE(DB_L1[[#This Row],[Score equipe domicile]],"-",DB_L1[[#This Row],[Score equipe exterieur]])</f>
        <v>-</v>
      </c>
      <c r="H69" s="3"/>
      <c r="I69" s="3"/>
      <c r="J69" s="6"/>
      <c r="K69" s="6"/>
      <c r="L69" s="5" t="str">
        <f>CONCATENATE(DB_L1[[#This Row],[score equipe domicile mi temps]],"-",DB_L1[[#This Row],[score equipe exterieur mi temps]])</f>
        <v>-</v>
      </c>
      <c r="M69" s="3" t="str">
        <f>IF(DB_L1[[#This Row],[Score equipe exterieur]]=0,"oui","non")</f>
        <v>oui</v>
      </c>
      <c r="N69" s="3" t="str">
        <f>IF(DB_L1[[#This Row],[Score equipe domicile]]=0,"oui","non")</f>
        <v>oui</v>
      </c>
      <c r="O69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69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69" s="6">
        <f>DB_L1[[#This Row],[Score equipe domicile]]+DB_L1[[#This Row],[Score equipe exterieur]]</f>
        <v>0</v>
      </c>
      <c r="R69" s="6">
        <f>DB_L1[[#This Row],[score equipe domicile mi temps]]+DB_L1[[#This Row],[score equipe exterieur mi temps]]</f>
        <v>0</v>
      </c>
      <c r="S6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6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6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69" s="3" t="str">
        <f>IF((DB_L1[[#This Row],[Score equipe domicile]]-DB_L1[[#This Row],[Score equipe exterieur]])=1,"oui","non")</f>
        <v>non</v>
      </c>
      <c r="W69" s="3" t="str">
        <f>IF((DB_L1[[#This Row],[Score equipe domicile]]-DB_L1[[#This Row],[Score equipe exterieur]])=2,"oui","non")</f>
        <v>non</v>
      </c>
      <c r="X69" s="3" t="str">
        <f>IF((DB_L1[[#This Row],[Score equipe domicile]]-DB_L1[[#This Row],[Score equipe exterieur]])=3,"oui","non")</f>
        <v>non</v>
      </c>
      <c r="Y69" s="3" t="str">
        <f>IF((DB_L1[[#This Row],[Score equipe domicile]]-DB_L1[[#This Row],[Score equipe exterieur]])&gt;3,"oui","non")</f>
        <v>non</v>
      </c>
      <c r="Z69" s="3" t="str">
        <f>IF((DB_L1[[#This Row],[Score equipe domicile]]-DB_L1[[#This Row],[Score equipe exterieur]])=-1,"oui","non")</f>
        <v>non</v>
      </c>
      <c r="AA69" s="3" t="str">
        <f>IF((DB_L1[[#This Row],[Score equipe domicile]]-DB_L1[[#This Row],[Score equipe exterieur]])=-2,"oui","non")</f>
        <v>non</v>
      </c>
      <c r="AB69" s="3" t="str">
        <f>IF((DB_L1[[#This Row],[Score equipe domicile]]-DB_L1[[#This Row],[Score equipe exterieur]])=-3,"oui","non")</f>
        <v>non</v>
      </c>
      <c r="AC69" s="3" t="str">
        <f>IF((DB_L1[[#This Row],[Score equipe exterieur]]-DB_L1[[#This Row],[Score equipe domicile]])&gt;3,"oui","non")</f>
        <v>non</v>
      </c>
      <c r="AD69" s="3" t="str">
        <f>IF((DB_L1[[#This Row],[Score equipe domicile]]&gt;0)*AND(DB_L1[[#This Row],[Score equipe exterieur]]&gt;0),"oui","non")</f>
        <v>non</v>
      </c>
      <c r="AE69" s="17" t="str">
        <f>IF((DB_L1[[#This Row],[score equipe domicile mi temps]]&gt;0)*AND(DB_L1[[#This Row],[score equipe exterieur mi temps]]&gt;0),"oui","non")</f>
        <v>non</v>
      </c>
    </row>
    <row r="70" spans="2:31">
      <c r="B70" s="4"/>
      <c r="C70" s="4"/>
      <c r="D70" s="3"/>
      <c r="E70" s="6"/>
      <c r="F70" s="6"/>
      <c r="G70" s="6" t="str">
        <f>CONCATENATE(DB_L1[[#This Row],[Score equipe domicile]],"-",DB_L1[[#This Row],[Score equipe exterieur]])</f>
        <v>-</v>
      </c>
      <c r="H70" s="3"/>
      <c r="I70" s="3"/>
      <c r="J70" s="6"/>
      <c r="K70" s="6"/>
      <c r="L70" s="5" t="str">
        <f>CONCATENATE(DB_L1[[#This Row],[score equipe domicile mi temps]],"-",DB_L1[[#This Row],[score equipe exterieur mi temps]])</f>
        <v>-</v>
      </c>
      <c r="M70" s="3" t="str">
        <f>IF(DB_L1[[#This Row],[Score equipe exterieur]]=0,"oui","non")</f>
        <v>oui</v>
      </c>
      <c r="N70" s="3" t="str">
        <f>IF(DB_L1[[#This Row],[Score equipe domicile]]=0,"oui","non")</f>
        <v>oui</v>
      </c>
      <c r="O70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0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0" s="6">
        <f>DB_L1[[#This Row],[Score equipe domicile]]+DB_L1[[#This Row],[Score equipe exterieur]]</f>
        <v>0</v>
      </c>
      <c r="R70" s="6">
        <f>DB_L1[[#This Row],[score equipe domicile mi temps]]+DB_L1[[#This Row],[score equipe exterieur mi temps]]</f>
        <v>0</v>
      </c>
      <c r="S7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0" s="3" t="str">
        <f>IF((DB_L1[[#This Row],[Score equipe domicile]]-DB_L1[[#This Row],[Score equipe exterieur]])=1,"oui","non")</f>
        <v>non</v>
      </c>
      <c r="W70" s="3" t="str">
        <f>IF((DB_L1[[#This Row],[Score equipe domicile]]-DB_L1[[#This Row],[Score equipe exterieur]])=2,"oui","non")</f>
        <v>non</v>
      </c>
      <c r="X70" s="3" t="str">
        <f>IF((DB_L1[[#This Row],[Score equipe domicile]]-DB_L1[[#This Row],[Score equipe exterieur]])=3,"oui","non")</f>
        <v>non</v>
      </c>
      <c r="Y70" s="3" t="str">
        <f>IF((DB_L1[[#This Row],[Score equipe domicile]]-DB_L1[[#This Row],[Score equipe exterieur]])&gt;3,"oui","non")</f>
        <v>non</v>
      </c>
      <c r="Z70" s="3" t="str">
        <f>IF((DB_L1[[#This Row],[Score equipe domicile]]-DB_L1[[#This Row],[Score equipe exterieur]])=-1,"oui","non")</f>
        <v>non</v>
      </c>
      <c r="AA70" s="3" t="str">
        <f>IF((DB_L1[[#This Row],[Score equipe domicile]]-DB_L1[[#This Row],[Score equipe exterieur]])=-2,"oui","non")</f>
        <v>non</v>
      </c>
      <c r="AB70" s="3" t="str">
        <f>IF((DB_L1[[#This Row],[Score equipe domicile]]-DB_L1[[#This Row],[Score equipe exterieur]])=-3,"oui","non")</f>
        <v>non</v>
      </c>
      <c r="AC70" s="3" t="str">
        <f>IF((DB_L1[[#This Row],[Score equipe exterieur]]-DB_L1[[#This Row],[Score equipe domicile]])&gt;3,"oui","non")</f>
        <v>non</v>
      </c>
      <c r="AD70" s="3" t="str">
        <f>IF((DB_L1[[#This Row],[Score equipe domicile]]&gt;0)*AND(DB_L1[[#This Row],[Score equipe exterieur]]&gt;0),"oui","non")</f>
        <v>non</v>
      </c>
      <c r="AE70" s="17" t="str">
        <f>IF((DB_L1[[#This Row],[score equipe domicile mi temps]]&gt;0)*AND(DB_L1[[#This Row],[score equipe exterieur mi temps]]&gt;0),"oui","non")</f>
        <v>non</v>
      </c>
    </row>
    <row r="71" spans="2:31">
      <c r="B71" s="4"/>
      <c r="C71" s="4"/>
      <c r="D71" s="3"/>
      <c r="E71" s="6"/>
      <c r="F71" s="6"/>
      <c r="G71" s="6" t="str">
        <f>CONCATENATE(DB_L1[[#This Row],[Score equipe domicile]],"-",DB_L1[[#This Row],[Score equipe exterieur]])</f>
        <v>-</v>
      </c>
      <c r="H71" s="3"/>
      <c r="I71" s="3"/>
      <c r="J71" s="6"/>
      <c r="K71" s="6"/>
      <c r="L71" s="5" t="str">
        <f>CONCATENATE(DB_L1[[#This Row],[score equipe domicile mi temps]],"-",DB_L1[[#This Row],[score equipe exterieur mi temps]])</f>
        <v>-</v>
      </c>
      <c r="M71" s="3" t="str">
        <f>IF(DB_L1[[#This Row],[Score equipe exterieur]]=0,"oui","non")</f>
        <v>oui</v>
      </c>
      <c r="N71" s="3" t="str">
        <f>IF(DB_L1[[#This Row],[Score equipe domicile]]=0,"oui","non")</f>
        <v>oui</v>
      </c>
      <c r="O71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1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1" s="6">
        <f>DB_L1[[#This Row],[Score equipe domicile]]+DB_L1[[#This Row],[Score equipe exterieur]]</f>
        <v>0</v>
      </c>
      <c r="R71" s="6">
        <f>DB_L1[[#This Row],[score equipe domicile mi temps]]+DB_L1[[#This Row],[score equipe exterieur mi temps]]</f>
        <v>0</v>
      </c>
      <c r="S7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1" s="3" t="str">
        <f>IF((DB_L1[[#This Row],[Score equipe domicile]]-DB_L1[[#This Row],[Score equipe exterieur]])=1,"oui","non")</f>
        <v>non</v>
      </c>
      <c r="W71" s="3" t="str">
        <f>IF((DB_L1[[#This Row],[Score equipe domicile]]-DB_L1[[#This Row],[Score equipe exterieur]])=2,"oui","non")</f>
        <v>non</v>
      </c>
      <c r="X71" s="3" t="str">
        <f>IF((DB_L1[[#This Row],[Score equipe domicile]]-DB_L1[[#This Row],[Score equipe exterieur]])=3,"oui","non")</f>
        <v>non</v>
      </c>
      <c r="Y71" s="3" t="str">
        <f>IF((DB_L1[[#This Row],[Score equipe domicile]]-DB_L1[[#This Row],[Score equipe exterieur]])&gt;3,"oui","non")</f>
        <v>non</v>
      </c>
      <c r="Z71" s="3" t="str">
        <f>IF((DB_L1[[#This Row],[Score equipe domicile]]-DB_L1[[#This Row],[Score equipe exterieur]])=-1,"oui","non")</f>
        <v>non</v>
      </c>
      <c r="AA71" s="3" t="str">
        <f>IF((DB_L1[[#This Row],[Score equipe domicile]]-DB_L1[[#This Row],[Score equipe exterieur]])=-2,"oui","non")</f>
        <v>non</v>
      </c>
      <c r="AB71" s="3" t="str">
        <f>IF((DB_L1[[#This Row],[Score equipe domicile]]-DB_L1[[#This Row],[Score equipe exterieur]])=-3,"oui","non")</f>
        <v>non</v>
      </c>
      <c r="AC71" s="3" t="str">
        <f>IF((DB_L1[[#This Row],[Score equipe exterieur]]-DB_L1[[#This Row],[Score equipe domicile]])&gt;3,"oui","non")</f>
        <v>non</v>
      </c>
      <c r="AD71" s="3" t="str">
        <f>IF((DB_L1[[#This Row],[Score equipe domicile]]&gt;0)*AND(DB_L1[[#This Row],[Score equipe exterieur]]&gt;0),"oui","non")</f>
        <v>non</v>
      </c>
      <c r="AE71" s="17" t="str">
        <f>IF((DB_L1[[#This Row],[score equipe domicile mi temps]]&gt;0)*AND(DB_L1[[#This Row],[score equipe exterieur mi temps]]&gt;0),"oui","non")</f>
        <v>non</v>
      </c>
    </row>
    <row r="72" spans="2:31">
      <c r="B72" s="4"/>
      <c r="C72" s="4"/>
      <c r="D72" s="3"/>
      <c r="E72" s="6"/>
      <c r="F72" s="6"/>
      <c r="G72" s="6" t="str">
        <f>CONCATENATE(DB_L1[[#This Row],[Score equipe domicile]],"-",DB_L1[[#This Row],[Score equipe exterieur]])</f>
        <v>-</v>
      </c>
      <c r="H72" s="3"/>
      <c r="I72" s="3"/>
      <c r="J72" s="6"/>
      <c r="K72" s="6"/>
      <c r="L72" s="5" t="str">
        <f>CONCATENATE(DB_L1[[#This Row],[score equipe domicile mi temps]],"-",DB_L1[[#This Row],[score equipe exterieur mi temps]])</f>
        <v>-</v>
      </c>
      <c r="M72" s="3" t="str">
        <f>IF(DB_L1[[#This Row],[Score equipe exterieur]]=0,"oui","non")</f>
        <v>oui</v>
      </c>
      <c r="N72" s="3" t="str">
        <f>IF(DB_L1[[#This Row],[Score equipe domicile]]=0,"oui","non")</f>
        <v>oui</v>
      </c>
      <c r="O72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2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2" s="6">
        <f>DB_L1[[#This Row],[Score equipe domicile]]+DB_L1[[#This Row],[Score equipe exterieur]]</f>
        <v>0</v>
      </c>
      <c r="R72" s="6">
        <f>DB_L1[[#This Row],[score equipe domicile mi temps]]+DB_L1[[#This Row],[score equipe exterieur mi temps]]</f>
        <v>0</v>
      </c>
      <c r="S7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2" s="3" t="str">
        <f>IF((DB_L1[[#This Row],[Score equipe domicile]]-DB_L1[[#This Row],[Score equipe exterieur]])=1,"oui","non")</f>
        <v>non</v>
      </c>
      <c r="W72" s="3" t="str">
        <f>IF((DB_L1[[#This Row],[Score equipe domicile]]-DB_L1[[#This Row],[Score equipe exterieur]])=2,"oui","non")</f>
        <v>non</v>
      </c>
      <c r="X72" s="3" t="str">
        <f>IF((DB_L1[[#This Row],[Score equipe domicile]]-DB_L1[[#This Row],[Score equipe exterieur]])=3,"oui","non")</f>
        <v>non</v>
      </c>
      <c r="Y72" s="3" t="str">
        <f>IF((DB_L1[[#This Row],[Score equipe domicile]]-DB_L1[[#This Row],[Score equipe exterieur]])&gt;3,"oui","non")</f>
        <v>non</v>
      </c>
      <c r="Z72" s="3" t="str">
        <f>IF((DB_L1[[#This Row],[Score equipe domicile]]-DB_L1[[#This Row],[Score equipe exterieur]])=-1,"oui","non")</f>
        <v>non</v>
      </c>
      <c r="AA72" s="3" t="str">
        <f>IF((DB_L1[[#This Row],[Score equipe domicile]]-DB_L1[[#This Row],[Score equipe exterieur]])=-2,"oui","non")</f>
        <v>non</v>
      </c>
      <c r="AB72" s="3" t="str">
        <f>IF((DB_L1[[#This Row],[Score equipe domicile]]-DB_L1[[#This Row],[Score equipe exterieur]])=-3,"oui","non")</f>
        <v>non</v>
      </c>
      <c r="AC72" s="3" t="str">
        <f>IF((DB_L1[[#This Row],[Score equipe exterieur]]-DB_L1[[#This Row],[Score equipe domicile]])&gt;3,"oui","non")</f>
        <v>non</v>
      </c>
      <c r="AD72" s="3" t="str">
        <f>IF((DB_L1[[#This Row],[Score equipe domicile]]&gt;0)*AND(DB_L1[[#This Row],[Score equipe exterieur]]&gt;0),"oui","non")</f>
        <v>non</v>
      </c>
      <c r="AE72" s="17" t="str">
        <f>IF((DB_L1[[#This Row],[score equipe domicile mi temps]]&gt;0)*AND(DB_L1[[#This Row],[score equipe exterieur mi temps]]&gt;0),"oui","non")</f>
        <v>non</v>
      </c>
    </row>
    <row r="73" spans="2:31">
      <c r="B73" s="4"/>
      <c r="C73" s="4"/>
      <c r="D73" s="3"/>
      <c r="E73" s="6"/>
      <c r="F73" s="6"/>
      <c r="G73" s="6" t="str">
        <f>CONCATENATE(DB_L1[[#This Row],[Score equipe domicile]],"-",DB_L1[[#This Row],[Score equipe exterieur]])</f>
        <v>-</v>
      </c>
      <c r="H73" s="3"/>
      <c r="I73" s="3"/>
      <c r="J73" s="6"/>
      <c r="K73" s="6"/>
      <c r="L73" s="5" t="str">
        <f>CONCATENATE(DB_L1[[#This Row],[score equipe domicile mi temps]],"-",DB_L1[[#This Row],[score equipe exterieur mi temps]])</f>
        <v>-</v>
      </c>
      <c r="M73" s="3" t="str">
        <f>IF(DB_L1[[#This Row],[Score equipe exterieur]]=0,"oui","non")</f>
        <v>oui</v>
      </c>
      <c r="N73" s="3" t="str">
        <f>IF(DB_L1[[#This Row],[Score equipe domicile]]=0,"oui","non")</f>
        <v>oui</v>
      </c>
      <c r="O73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3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3" s="6">
        <f>DB_L1[[#This Row],[Score equipe domicile]]+DB_L1[[#This Row],[Score equipe exterieur]]</f>
        <v>0</v>
      </c>
      <c r="R73" s="6">
        <f>DB_L1[[#This Row],[score equipe domicile mi temps]]+DB_L1[[#This Row],[score equipe exterieur mi temps]]</f>
        <v>0</v>
      </c>
      <c r="S7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3" s="3" t="str">
        <f>IF((DB_L1[[#This Row],[Score equipe domicile]]-DB_L1[[#This Row],[Score equipe exterieur]])=1,"oui","non")</f>
        <v>non</v>
      </c>
      <c r="W73" s="3" t="str">
        <f>IF((DB_L1[[#This Row],[Score equipe domicile]]-DB_L1[[#This Row],[Score equipe exterieur]])=2,"oui","non")</f>
        <v>non</v>
      </c>
      <c r="X73" s="3" t="str">
        <f>IF((DB_L1[[#This Row],[Score equipe domicile]]-DB_L1[[#This Row],[Score equipe exterieur]])=3,"oui","non")</f>
        <v>non</v>
      </c>
      <c r="Y73" s="3" t="str">
        <f>IF((DB_L1[[#This Row],[Score equipe domicile]]-DB_L1[[#This Row],[Score equipe exterieur]])&gt;3,"oui","non")</f>
        <v>non</v>
      </c>
      <c r="Z73" s="3" t="str">
        <f>IF((DB_L1[[#This Row],[Score equipe domicile]]-DB_L1[[#This Row],[Score equipe exterieur]])=-1,"oui","non")</f>
        <v>non</v>
      </c>
      <c r="AA73" s="3" t="str">
        <f>IF((DB_L1[[#This Row],[Score equipe domicile]]-DB_L1[[#This Row],[Score equipe exterieur]])=-2,"oui","non")</f>
        <v>non</v>
      </c>
      <c r="AB73" s="3" t="str">
        <f>IF((DB_L1[[#This Row],[Score equipe domicile]]-DB_L1[[#This Row],[Score equipe exterieur]])=-3,"oui","non")</f>
        <v>non</v>
      </c>
      <c r="AC73" s="3" t="str">
        <f>IF((DB_L1[[#This Row],[Score equipe exterieur]]-DB_L1[[#This Row],[Score equipe domicile]])&gt;3,"oui","non")</f>
        <v>non</v>
      </c>
      <c r="AD73" s="3" t="str">
        <f>IF((DB_L1[[#This Row],[Score equipe domicile]]&gt;0)*AND(DB_L1[[#This Row],[Score equipe exterieur]]&gt;0),"oui","non")</f>
        <v>non</v>
      </c>
      <c r="AE73" s="17" t="str">
        <f>IF((DB_L1[[#This Row],[score equipe domicile mi temps]]&gt;0)*AND(DB_L1[[#This Row],[score equipe exterieur mi temps]]&gt;0),"oui","non")</f>
        <v>non</v>
      </c>
    </row>
    <row r="74" spans="2:31">
      <c r="B74" s="4"/>
      <c r="C74" s="4"/>
      <c r="D74" s="3"/>
      <c r="E74" s="6"/>
      <c r="F74" s="6"/>
      <c r="G74" s="6" t="str">
        <f>CONCATENATE(DB_L1[[#This Row],[Score equipe domicile]],"-",DB_L1[[#This Row],[Score equipe exterieur]])</f>
        <v>-</v>
      </c>
      <c r="H74" s="3"/>
      <c r="I74" s="3"/>
      <c r="J74" s="6"/>
      <c r="K74" s="6"/>
      <c r="L74" s="5" t="str">
        <f>CONCATENATE(DB_L1[[#This Row],[score equipe domicile mi temps]],"-",DB_L1[[#This Row],[score equipe exterieur mi temps]])</f>
        <v>-</v>
      </c>
      <c r="M74" s="3" t="str">
        <f>IF(DB_L1[[#This Row],[Score equipe exterieur]]=0,"oui","non")</f>
        <v>oui</v>
      </c>
      <c r="N74" s="3" t="str">
        <f>IF(DB_L1[[#This Row],[Score equipe domicile]]=0,"oui","non")</f>
        <v>oui</v>
      </c>
      <c r="O74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4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4" s="6">
        <f>DB_L1[[#This Row],[Score equipe domicile]]+DB_L1[[#This Row],[Score equipe exterieur]]</f>
        <v>0</v>
      </c>
      <c r="R74" s="6">
        <f>DB_L1[[#This Row],[score equipe domicile mi temps]]+DB_L1[[#This Row],[score equipe exterieur mi temps]]</f>
        <v>0</v>
      </c>
      <c r="S7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4" s="3" t="str">
        <f>IF((DB_L1[[#This Row],[Score equipe domicile]]-DB_L1[[#This Row],[Score equipe exterieur]])=1,"oui","non")</f>
        <v>non</v>
      </c>
      <c r="W74" s="3" t="str">
        <f>IF((DB_L1[[#This Row],[Score equipe domicile]]-DB_L1[[#This Row],[Score equipe exterieur]])=2,"oui","non")</f>
        <v>non</v>
      </c>
      <c r="X74" s="3" t="str">
        <f>IF((DB_L1[[#This Row],[Score equipe domicile]]-DB_L1[[#This Row],[Score equipe exterieur]])=3,"oui","non")</f>
        <v>non</v>
      </c>
      <c r="Y74" s="3" t="str">
        <f>IF((DB_L1[[#This Row],[Score equipe domicile]]-DB_L1[[#This Row],[Score equipe exterieur]])&gt;3,"oui","non")</f>
        <v>non</v>
      </c>
      <c r="Z74" s="3" t="str">
        <f>IF((DB_L1[[#This Row],[Score equipe domicile]]-DB_L1[[#This Row],[Score equipe exterieur]])=-1,"oui","non")</f>
        <v>non</v>
      </c>
      <c r="AA74" s="3" t="str">
        <f>IF((DB_L1[[#This Row],[Score equipe domicile]]-DB_L1[[#This Row],[Score equipe exterieur]])=-2,"oui","non")</f>
        <v>non</v>
      </c>
      <c r="AB74" s="3" t="str">
        <f>IF((DB_L1[[#This Row],[Score equipe domicile]]-DB_L1[[#This Row],[Score equipe exterieur]])=-3,"oui","non")</f>
        <v>non</v>
      </c>
      <c r="AC74" s="3" t="str">
        <f>IF((DB_L1[[#This Row],[Score equipe exterieur]]-DB_L1[[#This Row],[Score equipe domicile]])&gt;3,"oui","non")</f>
        <v>non</v>
      </c>
      <c r="AD74" s="3" t="str">
        <f>IF((DB_L1[[#This Row],[Score equipe domicile]]&gt;0)*AND(DB_L1[[#This Row],[Score equipe exterieur]]&gt;0),"oui","non")</f>
        <v>non</v>
      </c>
      <c r="AE74" s="17" t="str">
        <f>IF((DB_L1[[#This Row],[score equipe domicile mi temps]]&gt;0)*AND(DB_L1[[#This Row],[score equipe exterieur mi temps]]&gt;0),"oui","non")</f>
        <v>non</v>
      </c>
    </row>
    <row r="75" spans="2:31">
      <c r="B75" s="4"/>
      <c r="C75" s="4"/>
      <c r="D75" s="3"/>
      <c r="E75" s="6"/>
      <c r="F75" s="6"/>
      <c r="G75" s="6" t="str">
        <f>CONCATENATE(DB_L1[[#This Row],[Score equipe domicile]],"-",DB_L1[[#This Row],[Score equipe exterieur]])</f>
        <v>-</v>
      </c>
      <c r="H75" s="3"/>
      <c r="I75" s="3"/>
      <c r="J75" s="6"/>
      <c r="K75" s="6"/>
      <c r="L75" s="5" t="str">
        <f>CONCATENATE(DB_L1[[#This Row],[score equipe domicile mi temps]],"-",DB_L1[[#This Row],[score equipe exterieur mi temps]])</f>
        <v>-</v>
      </c>
      <c r="M75" s="3" t="str">
        <f>IF(DB_L1[[#This Row],[Score equipe exterieur]]=0,"oui","non")</f>
        <v>oui</v>
      </c>
      <c r="N75" s="3" t="str">
        <f>IF(DB_L1[[#This Row],[Score equipe domicile]]=0,"oui","non")</f>
        <v>oui</v>
      </c>
      <c r="O75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5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5" s="6">
        <f>DB_L1[[#This Row],[Score equipe domicile]]+DB_L1[[#This Row],[Score equipe exterieur]]</f>
        <v>0</v>
      </c>
      <c r="R75" s="6">
        <f>DB_L1[[#This Row],[score equipe domicile mi temps]]+DB_L1[[#This Row],[score equipe exterieur mi temps]]</f>
        <v>0</v>
      </c>
      <c r="S7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5" s="3" t="str">
        <f>IF((DB_L1[[#This Row],[Score equipe domicile]]-DB_L1[[#This Row],[Score equipe exterieur]])=1,"oui","non")</f>
        <v>non</v>
      </c>
      <c r="W75" s="3" t="str">
        <f>IF((DB_L1[[#This Row],[Score equipe domicile]]-DB_L1[[#This Row],[Score equipe exterieur]])=2,"oui","non")</f>
        <v>non</v>
      </c>
      <c r="X75" s="3" t="str">
        <f>IF((DB_L1[[#This Row],[Score equipe domicile]]-DB_L1[[#This Row],[Score equipe exterieur]])=3,"oui","non")</f>
        <v>non</v>
      </c>
      <c r="Y75" s="3" t="str">
        <f>IF((DB_L1[[#This Row],[Score equipe domicile]]-DB_L1[[#This Row],[Score equipe exterieur]])&gt;3,"oui","non")</f>
        <v>non</v>
      </c>
      <c r="Z75" s="3" t="str">
        <f>IF((DB_L1[[#This Row],[Score equipe domicile]]-DB_L1[[#This Row],[Score equipe exterieur]])=-1,"oui","non")</f>
        <v>non</v>
      </c>
      <c r="AA75" s="3" t="str">
        <f>IF((DB_L1[[#This Row],[Score equipe domicile]]-DB_L1[[#This Row],[Score equipe exterieur]])=-2,"oui","non")</f>
        <v>non</v>
      </c>
      <c r="AB75" s="3" t="str">
        <f>IF((DB_L1[[#This Row],[Score equipe domicile]]-DB_L1[[#This Row],[Score equipe exterieur]])=-3,"oui","non")</f>
        <v>non</v>
      </c>
      <c r="AC75" s="3" t="str">
        <f>IF((DB_L1[[#This Row],[Score equipe exterieur]]-DB_L1[[#This Row],[Score equipe domicile]])&gt;3,"oui","non")</f>
        <v>non</v>
      </c>
      <c r="AD75" s="3" t="str">
        <f>IF((DB_L1[[#This Row],[Score equipe domicile]]&gt;0)*AND(DB_L1[[#This Row],[Score equipe exterieur]]&gt;0),"oui","non")</f>
        <v>non</v>
      </c>
      <c r="AE75" s="17" t="str">
        <f>IF((DB_L1[[#This Row],[score equipe domicile mi temps]]&gt;0)*AND(DB_L1[[#This Row],[score equipe exterieur mi temps]]&gt;0),"oui","non")</f>
        <v>non</v>
      </c>
    </row>
    <row r="76" spans="2:31">
      <c r="B76" s="4"/>
      <c r="C76" s="4"/>
      <c r="D76" s="3"/>
      <c r="E76" s="6"/>
      <c r="F76" s="6"/>
      <c r="G76" s="6" t="str">
        <f>CONCATENATE(DB_L1[[#This Row],[Score equipe domicile]],"-",DB_L1[[#This Row],[Score equipe exterieur]])</f>
        <v>-</v>
      </c>
      <c r="H76" s="3"/>
      <c r="I76" s="3"/>
      <c r="J76" s="6"/>
      <c r="K76" s="6"/>
      <c r="L76" s="5" t="str">
        <f>CONCATENATE(DB_L1[[#This Row],[score equipe domicile mi temps]],"-",DB_L1[[#This Row],[score equipe exterieur mi temps]])</f>
        <v>-</v>
      </c>
      <c r="M76" s="3" t="str">
        <f>IF(DB_L1[[#This Row],[Score equipe exterieur]]=0,"oui","non")</f>
        <v>oui</v>
      </c>
      <c r="N76" s="3" t="str">
        <f>IF(DB_L1[[#This Row],[Score equipe domicile]]=0,"oui","non")</f>
        <v>oui</v>
      </c>
      <c r="O76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6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6" s="6">
        <f>DB_L1[[#This Row],[Score equipe domicile]]+DB_L1[[#This Row],[Score equipe exterieur]]</f>
        <v>0</v>
      </c>
      <c r="R76" s="6">
        <f>DB_L1[[#This Row],[score equipe domicile mi temps]]+DB_L1[[#This Row],[score equipe exterieur mi temps]]</f>
        <v>0</v>
      </c>
      <c r="S7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6" s="3" t="str">
        <f>IF((DB_L1[[#This Row],[Score equipe domicile]]-DB_L1[[#This Row],[Score equipe exterieur]])=1,"oui","non")</f>
        <v>non</v>
      </c>
      <c r="W76" s="3" t="str">
        <f>IF((DB_L1[[#This Row],[Score equipe domicile]]-DB_L1[[#This Row],[Score equipe exterieur]])=2,"oui","non")</f>
        <v>non</v>
      </c>
      <c r="X76" s="3" t="str">
        <f>IF((DB_L1[[#This Row],[Score equipe domicile]]-DB_L1[[#This Row],[Score equipe exterieur]])=3,"oui","non")</f>
        <v>non</v>
      </c>
      <c r="Y76" s="3" t="str">
        <f>IF((DB_L1[[#This Row],[Score equipe domicile]]-DB_L1[[#This Row],[Score equipe exterieur]])&gt;3,"oui","non")</f>
        <v>non</v>
      </c>
      <c r="Z76" s="3" t="str">
        <f>IF((DB_L1[[#This Row],[Score equipe domicile]]-DB_L1[[#This Row],[Score equipe exterieur]])=-1,"oui","non")</f>
        <v>non</v>
      </c>
      <c r="AA76" s="3" t="str">
        <f>IF((DB_L1[[#This Row],[Score equipe domicile]]-DB_L1[[#This Row],[Score equipe exterieur]])=-2,"oui","non")</f>
        <v>non</v>
      </c>
      <c r="AB76" s="3" t="str">
        <f>IF((DB_L1[[#This Row],[Score equipe domicile]]-DB_L1[[#This Row],[Score equipe exterieur]])=-3,"oui","non")</f>
        <v>non</v>
      </c>
      <c r="AC76" s="3" t="str">
        <f>IF((DB_L1[[#This Row],[Score equipe exterieur]]-DB_L1[[#This Row],[Score equipe domicile]])&gt;3,"oui","non")</f>
        <v>non</v>
      </c>
      <c r="AD76" s="3" t="str">
        <f>IF((DB_L1[[#This Row],[Score equipe domicile]]&gt;0)*AND(DB_L1[[#This Row],[Score equipe exterieur]]&gt;0),"oui","non")</f>
        <v>non</v>
      </c>
      <c r="AE76" s="17" t="str">
        <f>IF((DB_L1[[#This Row],[score equipe domicile mi temps]]&gt;0)*AND(DB_L1[[#This Row],[score equipe exterieur mi temps]]&gt;0),"oui","non")</f>
        <v>non</v>
      </c>
    </row>
    <row r="77" spans="2:31">
      <c r="B77" s="4"/>
      <c r="C77" s="4"/>
      <c r="D77" s="3"/>
      <c r="E77" s="6"/>
      <c r="F77" s="6"/>
      <c r="G77" s="6" t="str">
        <f>CONCATENATE(DB_L1[[#This Row],[Score equipe domicile]],"-",DB_L1[[#This Row],[Score equipe exterieur]])</f>
        <v>-</v>
      </c>
      <c r="H77" s="3"/>
      <c r="I77" s="3"/>
      <c r="J77" s="6"/>
      <c r="K77" s="6"/>
      <c r="L77" s="5" t="str">
        <f>CONCATENATE(DB_L1[[#This Row],[score equipe domicile mi temps]],"-",DB_L1[[#This Row],[score equipe exterieur mi temps]])</f>
        <v>-</v>
      </c>
      <c r="M77" s="3" t="str">
        <f>IF(DB_L1[[#This Row],[Score equipe exterieur]]=0,"oui","non")</f>
        <v>oui</v>
      </c>
      <c r="N77" s="3" t="str">
        <f>IF(DB_L1[[#This Row],[Score equipe domicile]]=0,"oui","non")</f>
        <v>oui</v>
      </c>
      <c r="O77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7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7" s="6">
        <f>DB_L1[[#This Row],[Score equipe domicile]]+DB_L1[[#This Row],[Score equipe exterieur]]</f>
        <v>0</v>
      </c>
      <c r="R77" s="6">
        <f>DB_L1[[#This Row],[score equipe domicile mi temps]]+DB_L1[[#This Row],[score equipe exterieur mi temps]]</f>
        <v>0</v>
      </c>
      <c r="S77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7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7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7" s="3" t="str">
        <f>IF((DB_L1[[#This Row],[Score equipe domicile]]-DB_L1[[#This Row],[Score equipe exterieur]])=1,"oui","non")</f>
        <v>non</v>
      </c>
      <c r="W77" s="3" t="str">
        <f>IF((DB_L1[[#This Row],[Score equipe domicile]]-DB_L1[[#This Row],[Score equipe exterieur]])=2,"oui","non")</f>
        <v>non</v>
      </c>
      <c r="X77" s="3" t="str">
        <f>IF((DB_L1[[#This Row],[Score equipe domicile]]-DB_L1[[#This Row],[Score equipe exterieur]])=3,"oui","non")</f>
        <v>non</v>
      </c>
      <c r="Y77" s="3" t="str">
        <f>IF((DB_L1[[#This Row],[Score equipe domicile]]-DB_L1[[#This Row],[Score equipe exterieur]])&gt;3,"oui","non")</f>
        <v>non</v>
      </c>
      <c r="Z77" s="3" t="str">
        <f>IF((DB_L1[[#This Row],[Score equipe domicile]]-DB_L1[[#This Row],[Score equipe exterieur]])=-1,"oui","non")</f>
        <v>non</v>
      </c>
      <c r="AA77" s="3" t="str">
        <f>IF((DB_L1[[#This Row],[Score equipe domicile]]-DB_L1[[#This Row],[Score equipe exterieur]])=-2,"oui","non")</f>
        <v>non</v>
      </c>
      <c r="AB77" s="3" t="str">
        <f>IF((DB_L1[[#This Row],[Score equipe domicile]]-DB_L1[[#This Row],[Score equipe exterieur]])=-3,"oui","non")</f>
        <v>non</v>
      </c>
      <c r="AC77" s="3" t="str">
        <f>IF((DB_L1[[#This Row],[Score equipe exterieur]]-DB_L1[[#This Row],[Score equipe domicile]])&gt;3,"oui","non")</f>
        <v>non</v>
      </c>
      <c r="AD77" s="3" t="str">
        <f>IF((DB_L1[[#This Row],[Score equipe domicile]]&gt;0)*AND(DB_L1[[#This Row],[Score equipe exterieur]]&gt;0),"oui","non")</f>
        <v>non</v>
      </c>
      <c r="AE77" s="17" t="str">
        <f>IF((DB_L1[[#This Row],[score equipe domicile mi temps]]&gt;0)*AND(DB_L1[[#This Row],[score equipe exterieur mi temps]]&gt;0),"oui","non")</f>
        <v>non</v>
      </c>
    </row>
    <row r="78" spans="2:31">
      <c r="B78" s="4"/>
      <c r="C78" s="4"/>
      <c r="D78" s="3"/>
      <c r="E78" s="6"/>
      <c r="F78" s="6"/>
      <c r="G78" s="6" t="str">
        <f>CONCATENATE(DB_L1[[#This Row],[Score equipe domicile]],"-",DB_L1[[#This Row],[Score equipe exterieur]])</f>
        <v>-</v>
      </c>
      <c r="H78" s="3"/>
      <c r="I78" s="3"/>
      <c r="J78" s="6"/>
      <c r="K78" s="6"/>
      <c r="L78" s="5" t="str">
        <f>CONCATENATE(DB_L1[[#This Row],[score equipe domicile mi temps]],"-",DB_L1[[#This Row],[score equipe exterieur mi temps]])</f>
        <v>-</v>
      </c>
      <c r="M78" s="3" t="str">
        <f>IF(DB_L1[[#This Row],[Score equipe exterieur]]=0,"oui","non")</f>
        <v>oui</v>
      </c>
      <c r="N78" s="3" t="str">
        <f>IF(DB_L1[[#This Row],[Score equipe domicile]]=0,"oui","non")</f>
        <v>oui</v>
      </c>
      <c r="O78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8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8" s="6">
        <f>DB_L1[[#This Row],[Score equipe domicile]]+DB_L1[[#This Row],[Score equipe exterieur]]</f>
        <v>0</v>
      </c>
      <c r="R78" s="6">
        <f>DB_L1[[#This Row],[score equipe domicile mi temps]]+DB_L1[[#This Row],[score equipe exterieur mi temps]]</f>
        <v>0</v>
      </c>
      <c r="S78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8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8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8" s="3" t="str">
        <f>IF((DB_L1[[#This Row],[Score equipe domicile]]-DB_L1[[#This Row],[Score equipe exterieur]])=1,"oui","non")</f>
        <v>non</v>
      </c>
      <c r="W78" s="3" t="str">
        <f>IF((DB_L1[[#This Row],[Score equipe domicile]]-DB_L1[[#This Row],[Score equipe exterieur]])=2,"oui","non")</f>
        <v>non</v>
      </c>
      <c r="X78" s="3" t="str">
        <f>IF((DB_L1[[#This Row],[Score equipe domicile]]-DB_L1[[#This Row],[Score equipe exterieur]])=3,"oui","non")</f>
        <v>non</v>
      </c>
      <c r="Y78" s="3" t="str">
        <f>IF((DB_L1[[#This Row],[Score equipe domicile]]-DB_L1[[#This Row],[Score equipe exterieur]])&gt;3,"oui","non")</f>
        <v>non</v>
      </c>
      <c r="Z78" s="3" t="str">
        <f>IF((DB_L1[[#This Row],[Score equipe domicile]]-DB_L1[[#This Row],[Score equipe exterieur]])=-1,"oui","non")</f>
        <v>non</v>
      </c>
      <c r="AA78" s="3" t="str">
        <f>IF((DB_L1[[#This Row],[Score equipe domicile]]-DB_L1[[#This Row],[Score equipe exterieur]])=-2,"oui","non")</f>
        <v>non</v>
      </c>
      <c r="AB78" s="3" t="str">
        <f>IF((DB_L1[[#This Row],[Score equipe domicile]]-DB_L1[[#This Row],[Score equipe exterieur]])=-3,"oui","non")</f>
        <v>non</v>
      </c>
      <c r="AC78" s="3" t="str">
        <f>IF((DB_L1[[#This Row],[Score equipe exterieur]]-DB_L1[[#This Row],[Score equipe domicile]])&gt;3,"oui","non")</f>
        <v>non</v>
      </c>
      <c r="AD78" s="3" t="str">
        <f>IF((DB_L1[[#This Row],[Score equipe domicile]]&gt;0)*AND(DB_L1[[#This Row],[Score equipe exterieur]]&gt;0),"oui","non")</f>
        <v>non</v>
      </c>
      <c r="AE78" s="17" t="str">
        <f>IF((DB_L1[[#This Row],[score equipe domicile mi temps]]&gt;0)*AND(DB_L1[[#This Row],[score equipe exterieur mi temps]]&gt;0),"oui","non")</f>
        <v>non</v>
      </c>
    </row>
    <row r="79" spans="2:31">
      <c r="G79" s="18" t="str">
        <f>CONCATENATE(DB_L1[[#This Row],[Score equipe domicile]],"-",DB_L1[[#This Row],[Score equipe exterieur]])</f>
        <v>-</v>
      </c>
      <c r="L79" s="5" t="str">
        <f>CONCATENATE(DB_L1[[#This Row],[score equipe domicile mi temps]],"-",DB_L1[[#This Row],[score equipe exterieur mi temps]])</f>
        <v>-</v>
      </c>
      <c r="M79" s="3" t="str">
        <f>IF(DB_L1[[#This Row],[Score equipe exterieur]]=0,"oui","non")</f>
        <v>oui</v>
      </c>
      <c r="N79" s="3" t="str">
        <f>IF(DB_L1[[#This Row],[Score equipe domicile]]=0,"oui","non")</f>
        <v>oui</v>
      </c>
      <c r="O79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79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79" s="6">
        <f>DB_L1[[#This Row],[Score equipe domicile]]+DB_L1[[#This Row],[Score equipe exterieur]]</f>
        <v>0</v>
      </c>
      <c r="R79" s="6">
        <f>DB_L1[[#This Row],[score equipe domicile mi temps]]+DB_L1[[#This Row],[score equipe exterieur mi temps]]</f>
        <v>0</v>
      </c>
      <c r="S79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79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79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79" s="3" t="str">
        <f>IF((DB_L1[[#This Row],[Score equipe domicile]]-DB_L1[[#This Row],[Score equipe exterieur]])=1,"oui","non")</f>
        <v>non</v>
      </c>
      <c r="W79" s="3" t="str">
        <f>IF((DB_L1[[#This Row],[Score equipe domicile]]-DB_L1[[#This Row],[Score equipe exterieur]])=2,"oui","non")</f>
        <v>non</v>
      </c>
      <c r="X79" s="3" t="str">
        <f>IF((DB_L1[[#This Row],[Score equipe domicile]]-DB_L1[[#This Row],[Score equipe exterieur]])=3,"oui","non")</f>
        <v>non</v>
      </c>
      <c r="Y79" s="3" t="str">
        <f>IF((DB_L1[[#This Row],[Score equipe domicile]]-DB_L1[[#This Row],[Score equipe exterieur]])&gt;3,"oui","non")</f>
        <v>non</v>
      </c>
      <c r="Z79" s="3" t="str">
        <f>IF((DB_L1[[#This Row],[Score equipe domicile]]-DB_L1[[#This Row],[Score equipe exterieur]])=-1,"oui","non")</f>
        <v>non</v>
      </c>
      <c r="AA79" s="3" t="str">
        <f>IF((DB_L1[[#This Row],[Score equipe domicile]]-DB_L1[[#This Row],[Score equipe exterieur]])=-2,"oui","non")</f>
        <v>non</v>
      </c>
      <c r="AB79" s="3" t="str">
        <f>IF((DB_L1[[#This Row],[Score equipe domicile]]-DB_L1[[#This Row],[Score equipe exterieur]])=-3,"oui","non")</f>
        <v>non</v>
      </c>
      <c r="AC79" s="3" t="str">
        <f>IF((DB_L1[[#This Row],[Score equipe exterieur]]-DB_L1[[#This Row],[Score equipe domicile]])&gt;3,"oui","non")</f>
        <v>non</v>
      </c>
      <c r="AD79" s="3" t="str">
        <f>IF((DB_L1[[#This Row],[Score equipe domicile]]&gt;0)*AND(DB_L1[[#This Row],[Score equipe exterieur]]&gt;0),"oui","non")</f>
        <v>non</v>
      </c>
      <c r="AE79" s="17" t="str">
        <f>IF((DB_L1[[#This Row],[score equipe domicile mi temps]]&gt;0)*AND(DB_L1[[#This Row],[score equipe exterieur mi temps]]&gt;0),"oui","non")</f>
        <v>non</v>
      </c>
    </row>
    <row r="80" spans="2:31">
      <c r="G80" s="6" t="str">
        <f>CONCATENATE(DB_L1[[#This Row],[Score equipe domicile]],"-",DB_L1[[#This Row],[Score equipe exterieur]])</f>
        <v>-</v>
      </c>
      <c r="L80" s="5" t="str">
        <f>CONCATENATE(DB_L1[[#This Row],[score equipe domicile mi temps]],"-",DB_L1[[#This Row],[score equipe exterieur mi temps]])</f>
        <v>-</v>
      </c>
      <c r="M80" s="3" t="str">
        <f>IF(DB_L1[[#This Row],[Score equipe exterieur]]=0,"oui","non")</f>
        <v>oui</v>
      </c>
      <c r="N80" s="3" t="str">
        <f>IF(DB_L1[[#This Row],[Score equipe domicile]]=0,"oui","non")</f>
        <v>oui</v>
      </c>
      <c r="O80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0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0" s="6">
        <f>DB_L1[[#This Row],[Score equipe domicile]]+DB_L1[[#This Row],[Score equipe exterieur]]</f>
        <v>0</v>
      </c>
      <c r="R80" s="6">
        <f>DB_L1[[#This Row],[score equipe domicile mi temps]]+DB_L1[[#This Row],[score equipe exterieur mi temps]]</f>
        <v>0</v>
      </c>
      <c r="S80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0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0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0" s="3" t="str">
        <f>IF((DB_L1[[#This Row],[Score equipe domicile]]-DB_L1[[#This Row],[Score equipe exterieur]])=1,"oui","non")</f>
        <v>non</v>
      </c>
      <c r="W80" s="3" t="str">
        <f>IF((DB_L1[[#This Row],[Score equipe domicile]]-DB_L1[[#This Row],[Score equipe exterieur]])=2,"oui","non")</f>
        <v>non</v>
      </c>
      <c r="X80" s="3" t="str">
        <f>IF((DB_L1[[#This Row],[Score equipe domicile]]-DB_L1[[#This Row],[Score equipe exterieur]])=3,"oui","non")</f>
        <v>non</v>
      </c>
      <c r="Y80" s="3" t="str">
        <f>IF((DB_L1[[#This Row],[Score equipe domicile]]-DB_L1[[#This Row],[Score equipe exterieur]])&gt;3,"oui","non")</f>
        <v>non</v>
      </c>
      <c r="Z80" s="3" t="str">
        <f>IF((DB_L1[[#This Row],[Score equipe domicile]]-DB_L1[[#This Row],[Score equipe exterieur]])=-1,"oui","non")</f>
        <v>non</v>
      </c>
      <c r="AA80" s="3" t="str">
        <f>IF((DB_L1[[#This Row],[Score equipe domicile]]-DB_L1[[#This Row],[Score equipe exterieur]])=-2,"oui","non")</f>
        <v>non</v>
      </c>
      <c r="AB80" s="3" t="str">
        <f>IF((DB_L1[[#This Row],[Score equipe domicile]]-DB_L1[[#This Row],[Score equipe exterieur]])=-3,"oui","non")</f>
        <v>non</v>
      </c>
      <c r="AC80" s="3" t="str">
        <f>IF((DB_L1[[#This Row],[Score equipe exterieur]]-DB_L1[[#This Row],[Score equipe domicile]])&gt;3,"oui","non")</f>
        <v>non</v>
      </c>
      <c r="AD80" s="3" t="str">
        <f>IF((DB_L1[[#This Row],[Score equipe domicile]]&gt;0)*AND(DB_L1[[#This Row],[Score equipe exterieur]]&gt;0),"oui","non")</f>
        <v>non</v>
      </c>
      <c r="AE80" s="17" t="str">
        <f>IF((DB_L1[[#This Row],[score equipe domicile mi temps]]&gt;0)*AND(DB_L1[[#This Row],[score equipe exterieur mi temps]]&gt;0),"oui","non")</f>
        <v>non</v>
      </c>
    </row>
    <row r="81" spans="7:31">
      <c r="G81" s="6" t="str">
        <f>CONCATENATE(DB_L1[[#This Row],[Score equipe domicile]],"-",DB_L1[[#This Row],[Score equipe exterieur]])</f>
        <v>-</v>
      </c>
      <c r="L81" s="5" t="str">
        <f>CONCATENATE(DB_L1[[#This Row],[score equipe domicile mi temps]],"-",DB_L1[[#This Row],[score equipe exterieur mi temps]])</f>
        <v>-</v>
      </c>
      <c r="M81" s="3" t="str">
        <f>IF(DB_L1[[#This Row],[Score equipe exterieur]]=0,"oui","non")</f>
        <v>oui</v>
      </c>
      <c r="N81" s="3" t="str">
        <f>IF(DB_L1[[#This Row],[Score equipe domicile]]=0,"oui","non")</f>
        <v>oui</v>
      </c>
      <c r="O81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1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1" s="6">
        <f>DB_L1[[#This Row],[Score equipe domicile]]+DB_L1[[#This Row],[Score equipe exterieur]]</f>
        <v>0</v>
      </c>
      <c r="R81" s="6">
        <f>DB_L1[[#This Row],[score equipe domicile mi temps]]+DB_L1[[#This Row],[score equipe exterieur mi temps]]</f>
        <v>0</v>
      </c>
      <c r="S81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1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1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1" s="3" t="str">
        <f>IF((DB_L1[[#This Row],[Score equipe domicile]]-DB_L1[[#This Row],[Score equipe exterieur]])=1,"oui","non")</f>
        <v>non</v>
      </c>
      <c r="W81" s="3" t="str">
        <f>IF((DB_L1[[#This Row],[Score equipe domicile]]-DB_L1[[#This Row],[Score equipe exterieur]])=2,"oui","non")</f>
        <v>non</v>
      </c>
      <c r="X81" s="3" t="str">
        <f>IF((DB_L1[[#This Row],[Score equipe domicile]]-DB_L1[[#This Row],[Score equipe exterieur]])=3,"oui","non")</f>
        <v>non</v>
      </c>
      <c r="Y81" s="3" t="str">
        <f>IF((DB_L1[[#This Row],[Score equipe domicile]]-DB_L1[[#This Row],[Score equipe exterieur]])&gt;3,"oui","non")</f>
        <v>non</v>
      </c>
      <c r="Z81" s="3" t="str">
        <f>IF((DB_L1[[#This Row],[Score equipe domicile]]-DB_L1[[#This Row],[Score equipe exterieur]])=-1,"oui","non")</f>
        <v>non</v>
      </c>
      <c r="AA81" s="3" t="str">
        <f>IF((DB_L1[[#This Row],[Score equipe domicile]]-DB_L1[[#This Row],[Score equipe exterieur]])=-2,"oui","non")</f>
        <v>non</v>
      </c>
      <c r="AB81" s="3" t="str">
        <f>IF((DB_L1[[#This Row],[Score equipe domicile]]-DB_L1[[#This Row],[Score equipe exterieur]])=-3,"oui","non")</f>
        <v>non</v>
      </c>
      <c r="AC81" s="3" t="str">
        <f>IF((DB_L1[[#This Row],[Score equipe exterieur]]-DB_L1[[#This Row],[Score equipe domicile]])&gt;3,"oui","non")</f>
        <v>non</v>
      </c>
      <c r="AD81" s="3" t="str">
        <f>IF((DB_L1[[#This Row],[Score equipe domicile]]&gt;0)*AND(DB_L1[[#This Row],[Score equipe exterieur]]&gt;0),"oui","non")</f>
        <v>non</v>
      </c>
      <c r="AE81" s="17" t="str">
        <f>IF((DB_L1[[#This Row],[score equipe domicile mi temps]]&gt;0)*AND(DB_L1[[#This Row],[score equipe exterieur mi temps]]&gt;0),"oui","non")</f>
        <v>non</v>
      </c>
    </row>
    <row r="82" spans="7:31">
      <c r="G82" s="6" t="str">
        <f>CONCATENATE(DB_L1[[#This Row],[Score equipe domicile]],"-",DB_L1[[#This Row],[Score equipe exterieur]])</f>
        <v>-</v>
      </c>
      <c r="L82" s="5" t="str">
        <f>CONCATENATE(DB_L1[[#This Row],[score equipe domicile mi temps]],"-",DB_L1[[#This Row],[score equipe exterieur mi temps]])</f>
        <v>-</v>
      </c>
      <c r="M82" s="3" t="str">
        <f>IF(DB_L1[[#This Row],[Score equipe exterieur]]=0,"oui","non")</f>
        <v>oui</v>
      </c>
      <c r="N82" s="3" t="str">
        <f>IF(DB_L1[[#This Row],[Score equipe domicile]]=0,"oui","non")</f>
        <v>oui</v>
      </c>
      <c r="O82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2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2" s="6">
        <f>DB_L1[[#This Row],[Score equipe domicile]]+DB_L1[[#This Row],[Score equipe exterieur]]</f>
        <v>0</v>
      </c>
      <c r="R82" s="6">
        <f>DB_L1[[#This Row],[score equipe domicile mi temps]]+DB_L1[[#This Row],[score equipe exterieur mi temps]]</f>
        <v>0</v>
      </c>
      <c r="S82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2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2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2" s="3" t="str">
        <f>IF((DB_L1[[#This Row],[Score equipe domicile]]-DB_L1[[#This Row],[Score equipe exterieur]])=1,"oui","non")</f>
        <v>non</v>
      </c>
      <c r="W82" s="3" t="str">
        <f>IF((DB_L1[[#This Row],[Score equipe domicile]]-DB_L1[[#This Row],[Score equipe exterieur]])=2,"oui","non")</f>
        <v>non</v>
      </c>
      <c r="X82" s="3" t="str">
        <f>IF((DB_L1[[#This Row],[Score equipe domicile]]-DB_L1[[#This Row],[Score equipe exterieur]])=3,"oui","non")</f>
        <v>non</v>
      </c>
      <c r="Y82" s="3" t="str">
        <f>IF((DB_L1[[#This Row],[Score equipe domicile]]-DB_L1[[#This Row],[Score equipe exterieur]])&gt;3,"oui","non")</f>
        <v>non</v>
      </c>
      <c r="Z82" s="3" t="str">
        <f>IF((DB_L1[[#This Row],[Score equipe domicile]]-DB_L1[[#This Row],[Score equipe exterieur]])=-1,"oui","non")</f>
        <v>non</v>
      </c>
      <c r="AA82" s="3" t="str">
        <f>IF((DB_L1[[#This Row],[Score equipe domicile]]-DB_L1[[#This Row],[Score equipe exterieur]])=-2,"oui","non")</f>
        <v>non</v>
      </c>
      <c r="AB82" s="3" t="str">
        <f>IF((DB_L1[[#This Row],[Score equipe domicile]]-DB_L1[[#This Row],[Score equipe exterieur]])=-3,"oui","non")</f>
        <v>non</v>
      </c>
      <c r="AC82" s="3" t="str">
        <f>IF((DB_L1[[#This Row],[Score equipe exterieur]]-DB_L1[[#This Row],[Score equipe domicile]])&gt;3,"oui","non")</f>
        <v>non</v>
      </c>
      <c r="AD82" s="3" t="str">
        <f>IF((DB_L1[[#This Row],[Score equipe domicile]]&gt;0)*AND(DB_L1[[#This Row],[Score equipe exterieur]]&gt;0),"oui","non")</f>
        <v>non</v>
      </c>
      <c r="AE82" s="17" t="str">
        <f>IF((DB_L1[[#This Row],[score equipe domicile mi temps]]&gt;0)*AND(DB_L1[[#This Row],[score equipe exterieur mi temps]]&gt;0),"oui","non")</f>
        <v>non</v>
      </c>
    </row>
    <row r="83" spans="7:31">
      <c r="G83" s="6" t="str">
        <f>CONCATENATE(DB_L1[[#This Row],[Score equipe domicile]],"-",DB_L1[[#This Row],[Score equipe exterieur]])</f>
        <v>-</v>
      </c>
      <c r="L83" s="5" t="str">
        <f>CONCATENATE(DB_L1[[#This Row],[score equipe domicile mi temps]],"-",DB_L1[[#This Row],[score equipe exterieur mi temps]])</f>
        <v>-</v>
      </c>
      <c r="M83" s="3" t="str">
        <f>IF(DB_L1[[#This Row],[Score equipe exterieur]]=0,"oui","non")</f>
        <v>oui</v>
      </c>
      <c r="N83" s="3" t="str">
        <f>IF(DB_L1[[#This Row],[Score equipe domicile]]=0,"oui","non")</f>
        <v>oui</v>
      </c>
      <c r="O83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3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3" s="6">
        <f>DB_L1[[#This Row],[Score equipe domicile]]+DB_L1[[#This Row],[Score equipe exterieur]]</f>
        <v>0</v>
      </c>
      <c r="R83" s="6">
        <f>DB_L1[[#This Row],[score equipe domicile mi temps]]+DB_L1[[#This Row],[score equipe exterieur mi temps]]</f>
        <v>0</v>
      </c>
      <c r="S83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3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3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3" s="3" t="str">
        <f>IF((DB_L1[[#This Row],[Score equipe domicile]]-DB_L1[[#This Row],[Score equipe exterieur]])=1,"oui","non")</f>
        <v>non</v>
      </c>
      <c r="W83" s="3" t="str">
        <f>IF((DB_L1[[#This Row],[Score equipe domicile]]-DB_L1[[#This Row],[Score equipe exterieur]])=2,"oui","non")</f>
        <v>non</v>
      </c>
      <c r="X83" s="3" t="str">
        <f>IF((DB_L1[[#This Row],[Score equipe domicile]]-DB_L1[[#This Row],[Score equipe exterieur]])=3,"oui","non")</f>
        <v>non</v>
      </c>
      <c r="Y83" s="3" t="str">
        <f>IF((DB_L1[[#This Row],[Score equipe domicile]]-DB_L1[[#This Row],[Score equipe exterieur]])&gt;3,"oui","non")</f>
        <v>non</v>
      </c>
      <c r="Z83" s="3" t="str">
        <f>IF((DB_L1[[#This Row],[Score equipe domicile]]-DB_L1[[#This Row],[Score equipe exterieur]])=-1,"oui","non")</f>
        <v>non</v>
      </c>
      <c r="AA83" s="3" t="str">
        <f>IF((DB_L1[[#This Row],[Score equipe domicile]]-DB_L1[[#This Row],[Score equipe exterieur]])=-2,"oui","non")</f>
        <v>non</v>
      </c>
      <c r="AB83" s="3" t="str">
        <f>IF((DB_L1[[#This Row],[Score equipe domicile]]-DB_L1[[#This Row],[Score equipe exterieur]])=-3,"oui","non")</f>
        <v>non</v>
      </c>
      <c r="AC83" s="3" t="str">
        <f>IF((DB_L1[[#This Row],[Score equipe exterieur]]-DB_L1[[#This Row],[Score equipe domicile]])&gt;3,"oui","non")</f>
        <v>non</v>
      </c>
      <c r="AD83" s="3" t="str">
        <f>IF((DB_L1[[#This Row],[Score equipe domicile]]&gt;0)*AND(DB_L1[[#This Row],[Score equipe exterieur]]&gt;0),"oui","non")</f>
        <v>non</v>
      </c>
      <c r="AE83" s="17" t="str">
        <f>IF((DB_L1[[#This Row],[score equipe domicile mi temps]]&gt;0)*AND(DB_L1[[#This Row],[score equipe exterieur mi temps]]&gt;0),"oui","non")</f>
        <v>non</v>
      </c>
    </row>
    <row r="84" spans="7:31">
      <c r="G84" s="6" t="str">
        <f>CONCATENATE(DB_L1[[#This Row],[Score equipe domicile]],"-",DB_L1[[#This Row],[Score equipe exterieur]])</f>
        <v>-</v>
      </c>
      <c r="L84" s="5" t="str">
        <f>CONCATENATE(DB_L1[[#This Row],[score equipe domicile mi temps]],"-",DB_L1[[#This Row],[score equipe exterieur mi temps]])</f>
        <v>-</v>
      </c>
      <c r="M84" s="3" t="str">
        <f>IF(DB_L1[[#This Row],[Score equipe exterieur]]=0,"oui","non")</f>
        <v>oui</v>
      </c>
      <c r="N84" s="3" t="str">
        <f>IF(DB_L1[[#This Row],[Score equipe domicile]]=0,"oui","non")</f>
        <v>oui</v>
      </c>
      <c r="O84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4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4" s="6">
        <f>DB_L1[[#This Row],[Score equipe domicile]]+DB_L1[[#This Row],[Score equipe exterieur]]</f>
        <v>0</v>
      </c>
      <c r="R84" s="6">
        <f>DB_L1[[#This Row],[score equipe domicile mi temps]]+DB_L1[[#This Row],[score equipe exterieur mi temps]]</f>
        <v>0</v>
      </c>
      <c r="S84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4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4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4" s="3" t="str">
        <f>IF((DB_L1[[#This Row],[Score equipe domicile]]-DB_L1[[#This Row],[Score equipe exterieur]])=1,"oui","non")</f>
        <v>non</v>
      </c>
      <c r="W84" s="3" t="str">
        <f>IF((DB_L1[[#This Row],[Score equipe domicile]]-DB_L1[[#This Row],[Score equipe exterieur]])=2,"oui","non")</f>
        <v>non</v>
      </c>
      <c r="X84" s="3" t="str">
        <f>IF((DB_L1[[#This Row],[Score equipe domicile]]-DB_L1[[#This Row],[Score equipe exterieur]])=3,"oui","non")</f>
        <v>non</v>
      </c>
      <c r="Y84" s="3" t="str">
        <f>IF((DB_L1[[#This Row],[Score equipe domicile]]-DB_L1[[#This Row],[Score equipe exterieur]])&gt;3,"oui","non")</f>
        <v>non</v>
      </c>
      <c r="Z84" s="3" t="str">
        <f>IF((DB_L1[[#This Row],[Score equipe domicile]]-DB_L1[[#This Row],[Score equipe exterieur]])=-1,"oui","non")</f>
        <v>non</v>
      </c>
      <c r="AA84" s="3" t="str">
        <f>IF((DB_L1[[#This Row],[Score equipe domicile]]-DB_L1[[#This Row],[Score equipe exterieur]])=-2,"oui","non")</f>
        <v>non</v>
      </c>
      <c r="AB84" s="3" t="str">
        <f>IF((DB_L1[[#This Row],[Score equipe domicile]]-DB_L1[[#This Row],[Score equipe exterieur]])=-3,"oui","non")</f>
        <v>non</v>
      </c>
      <c r="AC84" s="3" t="str">
        <f>IF((DB_L1[[#This Row],[Score equipe exterieur]]-DB_L1[[#This Row],[Score equipe domicile]])&gt;3,"oui","non")</f>
        <v>non</v>
      </c>
      <c r="AD84" s="3" t="str">
        <f>IF((DB_L1[[#This Row],[Score equipe domicile]]&gt;0)*AND(DB_L1[[#This Row],[Score equipe exterieur]]&gt;0),"oui","non")</f>
        <v>non</v>
      </c>
      <c r="AE84" s="17" t="str">
        <f>IF((DB_L1[[#This Row],[score equipe domicile mi temps]]&gt;0)*AND(DB_L1[[#This Row],[score equipe exterieur mi temps]]&gt;0),"oui","non")</f>
        <v>non</v>
      </c>
    </row>
    <row r="85" spans="7:31">
      <c r="G85" s="6" t="str">
        <f>CONCATENATE(DB_L1[[#This Row],[Score equipe domicile]],"-",DB_L1[[#This Row],[Score equipe exterieur]])</f>
        <v>-</v>
      </c>
      <c r="L85" s="5" t="str">
        <f>CONCATENATE(DB_L1[[#This Row],[score equipe domicile mi temps]],"-",DB_L1[[#This Row],[score equipe exterieur mi temps]])</f>
        <v>-</v>
      </c>
      <c r="M85" s="3" t="str">
        <f>IF(DB_L1[[#This Row],[Score equipe exterieur]]=0,"oui","non")</f>
        <v>oui</v>
      </c>
      <c r="N85" s="3" t="str">
        <f>IF(DB_L1[[#This Row],[Score equipe domicile]]=0,"oui","non")</f>
        <v>oui</v>
      </c>
      <c r="O85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5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5" s="6">
        <f>DB_L1[[#This Row],[Score equipe domicile]]+DB_L1[[#This Row],[Score equipe exterieur]]</f>
        <v>0</v>
      </c>
      <c r="R85" s="6">
        <f>DB_L1[[#This Row],[score equipe domicile mi temps]]+DB_L1[[#This Row],[score equipe exterieur mi temps]]</f>
        <v>0</v>
      </c>
      <c r="S85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5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5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5" s="3" t="str">
        <f>IF((DB_L1[[#This Row],[Score equipe domicile]]-DB_L1[[#This Row],[Score equipe exterieur]])=1,"oui","non")</f>
        <v>non</v>
      </c>
      <c r="W85" s="3" t="str">
        <f>IF((DB_L1[[#This Row],[Score equipe domicile]]-DB_L1[[#This Row],[Score equipe exterieur]])=2,"oui","non")</f>
        <v>non</v>
      </c>
      <c r="X85" s="3" t="str">
        <f>IF((DB_L1[[#This Row],[Score equipe domicile]]-DB_L1[[#This Row],[Score equipe exterieur]])=3,"oui","non")</f>
        <v>non</v>
      </c>
      <c r="Y85" s="3" t="str">
        <f>IF((DB_L1[[#This Row],[Score equipe domicile]]-DB_L1[[#This Row],[Score equipe exterieur]])&gt;3,"oui","non")</f>
        <v>non</v>
      </c>
      <c r="Z85" s="3" t="str">
        <f>IF((DB_L1[[#This Row],[Score equipe domicile]]-DB_L1[[#This Row],[Score equipe exterieur]])=-1,"oui","non")</f>
        <v>non</v>
      </c>
      <c r="AA85" s="3" t="str">
        <f>IF((DB_L1[[#This Row],[Score equipe domicile]]-DB_L1[[#This Row],[Score equipe exterieur]])=-2,"oui","non")</f>
        <v>non</v>
      </c>
      <c r="AB85" s="3" t="str">
        <f>IF((DB_L1[[#This Row],[Score equipe domicile]]-DB_L1[[#This Row],[Score equipe exterieur]])=-3,"oui","non")</f>
        <v>non</v>
      </c>
      <c r="AC85" s="3" t="str">
        <f>IF((DB_L1[[#This Row],[Score equipe exterieur]]-DB_L1[[#This Row],[Score equipe domicile]])&gt;3,"oui","non")</f>
        <v>non</v>
      </c>
      <c r="AD85" s="3" t="str">
        <f>IF((DB_L1[[#This Row],[Score equipe domicile]]&gt;0)*AND(DB_L1[[#This Row],[Score equipe exterieur]]&gt;0),"oui","non")</f>
        <v>non</v>
      </c>
      <c r="AE85" s="17" t="str">
        <f>IF((DB_L1[[#This Row],[score equipe domicile mi temps]]&gt;0)*AND(DB_L1[[#This Row],[score equipe exterieur mi temps]]&gt;0),"oui","non")</f>
        <v>non</v>
      </c>
    </row>
    <row r="86" spans="7:31">
      <c r="G86" s="6" t="str">
        <f>CONCATENATE(DB_L1[[#This Row],[Score equipe domicile]],"-",DB_L1[[#This Row],[Score equipe exterieur]])</f>
        <v>-</v>
      </c>
      <c r="L86" s="5" t="str">
        <f>CONCATENATE(DB_L1[[#This Row],[score equipe domicile mi temps]],"-",DB_L1[[#This Row],[score equipe exterieur mi temps]])</f>
        <v>-</v>
      </c>
      <c r="M86" s="3" t="str">
        <f>IF(DB_L1[[#This Row],[Score equipe exterieur]]=0,"oui","non")</f>
        <v>oui</v>
      </c>
      <c r="N86" s="3" t="str">
        <f>IF(DB_L1[[#This Row],[Score equipe domicile]]=0,"oui","non")</f>
        <v>oui</v>
      </c>
      <c r="O86" s="3" t="str">
        <f>IF(DB_L1[[#This Row],[Score equipe domicile]]&gt;DB_L1[[#This Row],[Score equipe exterieur]],"victoire",IF(DB_L1[[#This Row],[Score equipe domicile]]=DB_L1[[#This Row],[Score equipe exterieur]],"nul","defaite"))</f>
        <v>nul</v>
      </c>
      <c r="P86" s="3" t="str">
        <f>IF(DB_L1[[#This Row],[Score equipe exterieur]]&gt;DB_L1[[#This Row],[Score equipe domicile]],"victoire",IF(DB_L1[[#This Row],[Score equipe domicile]]=DB_L1[[#This Row],[Score equipe exterieur]],"nul","defaite"))</f>
        <v>nul</v>
      </c>
      <c r="Q86" s="6">
        <f>DB_L1[[#This Row],[Score equipe domicile]]+DB_L1[[#This Row],[Score equipe exterieur]]</f>
        <v>0</v>
      </c>
      <c r="R86" s="6">
        <f>DB_L1[[#This Row],[score equipe domicile mi temps]]+DB_L1[[#This Row],[score equipe exterieur mi temps]]</f>
        <v>0</v>
      </c>
      <c r="S86" s="3" t="str">
        <f>IF((DB_L1[[#This Row],[Nombre de but match]]-DB_L1[[#This Row],[Nombre de but mi temps match]])&gt;DB_L1[[#This Row],[Nombre de but mi temps match]],"deuxieme mi temps",IF((DB_L1[[#This Row],[Nombre de but match]]-DB_L1[[#This Row],[Nombre de but mi temps match]])=DB_L1[[#This Row],[Nombre de but mi temps match]],"aucune","premiere mi temps"))</f>
        <v>aucune</v>
      </c>
      <c r="T86" s="3" t="str">
        <f>IF((DB_L1[[#This Row],[Score equipe domicile]]-DB_L1[[#This Row],[score equipe domicile mi temps]])&gt;DB_L1[[#This Row],[score equipe domicile mi temps]],"deuxieme mi temps",IF((DB_L1[[#This Row],[Score equipe domicile]]-DB_L1[[#This Row],[score equipe domicile mi temps]])=DB_L1[[#This Row],[score equipe domicile mi temps]],"aucune","premiere mi temps"))</f>
        <v>aucune</v>
      </c>
      <c r="U86" s="3" t="str">
        <f>IF((DB_L1[[#This Row],[Score equipe exterieur]]-DB_L1[[#This Row],[score equipe exterieur mi temps]])&gt;DB_L1[[#This Row],[score equipe exterieur mi temps]],"deuxieme mi temps",IF((DB_L1[[#This Row],[Score equipe exterieur]]-DB_L1[[#This Row],[score equipe exterieur mi temps]])=DB_L1[[#This Row],[score equipe exterieur mi temps]],"aucune","premiere mi temps"))</f>
        <v>aucune</v>
      </c>
      <c r="V86" s="3" t="str">
        <f>IF((DB_L1[[#This Row],[Score equipe domicile]]-DB_L1[[#This Row],[Score equipe exterieur]])=1,"oui","non")</f>
        <v>non</v>
      </c>
      <c r="W86" s="3" t="str">
        <f>IF((DB_L1[[#This Row],[Score equipe domicile]]-DB_L1[[#This Row],[Score equipe exterieur]])=2,"oui","non")</f>
        <v>non</v>
      </c>
      <c r="X86" s="3" t="str">
        <f>IF((DB_L1[[#This Row],[Score equipe domicile]]-DB_L1[[#This Row],[Score equipe exterieur]])=3,"oui","non")</f>
        <v>non</v>
      </c>
      <c r="Y86" s="3" t="str">
        <f>IF((DB_L1[[#This Row],[Score equipe domicile]]-DB_L1[[#This Row],[Score equipe exterieur]])&gt;3,"oui","non")</f>
        <v>non</v>
      </c>
      <c r="Z86" s="3" t="str">
        <f>IF((DB_L1[[#This Row],[Score equipe domicile]]-DB_L1[[#This Row],[Score equipe exterieur]])=-1,"oui","non")</f>
        <v>non</v>
      </c>
      <c r="AA86" s="3" t="str">
        <f>IF((DB_L1[[#This Row],[Score equipe domicile]]-DB_L1[[#This Row],[Score equipe exterieur]])=-2,"oui","non")</f>
        <v>non</v>
      </c>
      <c r="AB86" s="3" t="str">
        <f>IF((DB_L1[[#This Row],[Score equipe domicile]]-DB_L1[[#This Row],[Score equipe exterieur]])=-3,"oui","non")</f>
        <v>non</v>
      </c>
      <c r="AC86" s="3" t="str">
        <f>IF((DB_L1[[#This Row],[Score equipe exterieur]]-DB_L1[[#This Row],[Score equipe domicile]])&gt;3,"oui","non")</f>
        <v>non</v>
      </c>
      <c r="AD86" s="3" t="str">
        <f>IF((DB_L1[[#This Row],[Score equipe domicile]]&gt;0)*AND(DB_L1[[#This Row],[Score equipe exterieur]]&gt;0),"oui","non")</f>
        <v>non</v>
      </c>
      <c r="AE86" s="17" t="str">
        <f>IF((DB_L1[[#This Row],[score equipe domicile mi temps]]&gt;0)*AND(DB_L1[[#This Row],[score equipe exterieur mi temps]]&gt;0),"oui","non")</f>
        <v>non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BM16"/>
  <sheetViews>
    <sheetView tabSelected="1" zoomScale="70" zoomScaleNormal="70" workbookViewId="0">
      <selection activeCell="A4" sqref="A4"/>
    </sheetView>
  </sheetViews>
  <sheetFormatPr baseColWidth="10" defaultColWidth="11.5703125" defaultRowHeight="15"/>
  <cols>
    <col min="1" max="1" width="13.42578125" bestFit="1" customWidth="1"/>
    <col min="2" max="2" width="13.42578125" style="8" bestFit="1" customWidth="1"/>
    <col min="3" max="3" width="20.140625" style="8" bestFit="1" customWidth="1"/>
    <col min="4" max="4" width="14.5703125" style="8" bestFit="1" customWidth="1"/>
    <col min="5" max="5" width="13.5703125" style="8" bestFit="1" customWidth="1"/>
    <col min="6" max="6" width="12.5703125" style="8" bestFit="1" customWidth="1"/>
    <col min="7" max="7" width="14.28515625" style="8" bestFit="1" customWidth="1"/>
    <col min="8" max="8" width="21.140625" style="8" bestFit="1" customWidth="1"/>
    <col min="9" max="9" width="13.5703125" style="8" bestFit="1" customWidth="1"/>
    <col min="10" max="10" width="13.140625" style="8" bestFit="1" customWidth="1"/>
    <col min="11" max="11" width="19.28515625" style="8" bestFit="1" customWidth="1"/>
    <col min="12" max="12" width="15.7109375" style="8" bestFit="1" customWidth="1"/>
    <col min="13" max="13" width="15.42578125" style="8" bestFit="1" customWidth="1"/>
    <col min="14" max="14" width="23.42578125" style="8" bestFit="1" customWidth="1"/>
    <col min="15" max="15" width="12" style="8" bestFit="1" customWidth="1"/>
    <col min="16" max="16" width="16.7109375" style="8" bestFit="1" customWidth="1"/>
    <col min="17" max="17" width="20.140625" style="8" bestFit="1" customWidth="1"/>
    <col min="18" max="18" width="17.140625" style="8" bestFit="1" customWidth="1"/>
    <col min="19" max="19" width="13.85546875" style="8" bestFit="1" customWidth="1"/>
    <col min="20" max="20" width="15.85546875" style="8" bestFit="1" customWidth="1"/>
    <col min="21" max="21" width="22.42578125" style="8" bestFit="1" customWidth="1"/>
    <col min="23" max="23" width="21" bestFit="1" customWidth="1"/>
    <col min="24" max="24" width="13.42578125" style="7" bestFit="1" customWidth="1"/>
    <col min="25" max="25" width="20.140625" style="7" bestFit="1" customWidth="1"/>
    <col min="26" max="26" width="14.5703125" style="7" bestFit="1" customWidth="1"/>
    <col min="27" max="27" width="13.5703125" style="7" bestFit="1" customWidth="1"/>
    <col min="28" max="28" width="12.5703125" style="7" bestFit="1" customWidth="1"/>
    <col min="29" max="29" width="14.28515625" style="7" bestFit="1" customWidth="1"/>
    <col min="30" max="30" width="21.140625" style="7" bestFit="1" customWidth="1"/>
    <col min="31" max="31" width="13.5703125" style="7" bestFit="1" customWidth="1"/>
    <col min="32" max="32" width="13.140625" style="7" bestFit="1" customWidth="1"/>
    <col min="33" max="33" width="19.28515625" style="7" bestFit="1" customWidth="1"/>
    <col min="34" max="34" width="15.7109375" style="7" bestFit="1" customWidth="1"/>
    <col min="35" max="35" width="15.42578125" style="7" bestFit="1" customWidth="1"/>
    <col min="36" max="36" width="23.42578125" style="7" bestFit="1" customWidth="1"/>
    <col min="37" max="37" width="12" style="7" bestFit="1" customWidth="1"/>
    <col min="38" max="38" width="16.7109375" style="7" bestFit="1" customWidth="1"/>
    <col min="39" max="39" width="20.140625" style="7" bestFit="1" customWidth="1"/>
    <col min="40" max="40" width="17.140625" style="7" bestFit="1" customWidth="1"/>
    <col min="41" max="41" width="13.85546875" style="7" bestFit="1" customWidth="1"/>
    <col min="42" max="42" width="15.85546875" style="7" bestFit="1" customWidth="1"/>
    <col min="43" max="43" width="22.42578125" style="7" bestFit="1" customWidth="1"/>
    <col min="45" max="45" width="14.42578125" bestFit="1" customWidth="1"/>
    <col min="46" max="46" width="10.140625" bestFit="1" customWidth="1"/>
    <col min="47" max="47" width="16.85546875" bestFit="1" customWidth="1"/>
    <col min="48" max="48" width="11.42578125" bestFit="1" customWidth="1"/>
    <col min="49" max="49" width="10.28515625" bestFit="1" customWidth="1"/>
    <col min="50" max="50" width="9.28515625" bestFit="1" customWidth="1"/>
    <col min="51" max="51" width="11" bestFit="1" customWidth="1"/>
    <col min="52" max="52" width="17.85546875" bestFit="1" customWidth="1"/>
    <col min="53" max="53" width="10.28515625" bestFit="1" customWidth="1"/>
    <col min="54" max="54" width="10" bestFit="1" customWidth="1"/>
    <col min="55" max="55" width="16" bestFit="1" customWidth="1"/>
    <col min="56" max="56" width="12.42578125" bestFit="1" customWidth="1"/>
    <col min="57" max="57" width="12.140625" bestFit="1" customWidth="1"/>
    <col min="58" max="58" width="20.140625" bestFit="1" customWidth="1"/>
    <col min="59" max="59" width="9.28515625" bestFit="1" customWidth="1"/>
    <col min="60" max="60" width="13.42578125" bestFit="1" customWidth="1"/>
    <col min="61" max="61" width="16.85546875" bestFit="1" customWidth="1"/>
    <col min="62" max="62" width="13.85546875" bestFit="1" customWidth="1"/>
    <col min="63" max="63" width="10.5703125" bestFit="1" customWidth="1"/>
    <col min="64" max="64" width="12.5703125" bestFit="1" customWidth="1"/>
    <col min="65" max="65" width="19.140625" bestFit="1" customWidth="1"/>
  </cols>
  <sheetData>
    <row r="1" spans="1:65">
      <c r="A1" s="27" t="s">
        <v>64</v>
      </c>
      <c r="B1" s="23" t="s">
        <v>95</v>
      </c>
      <c r="C1" s="23" t="s">
        <v>91</v>
      </c>
      <c r="D1" s="23" t="s">
        <v>89</v>
      </c>
      <c r="E1" s="23" t="s">
        <v>86</v>
      </c>
      <c r="F1" s="23" t="s">
        <v>83</v>
      </c>
      <c r="G1" s="23" t="s">
        <v>82</v>
      </c>
      <c r="H1" s="23" t="s">
        <v>84</v>
      </c>
      <c r="I1" s="23" t="s">
        <v>85</v>
      </c>
      <c r="J1" s="23" t="s">
        <v>77</v>
      </c>
      <c r="K1" s="23" t="s">
        <v>75</v>
      </c>
      <c r="L1" s="23" t="s">
        <v>80</v>
      </c>
      <c r="M1" s="23" t="s">
        <v>93</v>
      </c>
      <c r="N1" s="23" t="s">
        <v>88</v>
      </c>
      <c r="O1" s="23" t="s">
        <v>92</v>
      </c>
      <c r="P1" s="23" t="s">
        <v>74</v>
      </c>
      <c r="Q1" s="23" t="s">
        <v>78</v>
      </c>
      <c r="R1" s="23" t="s">
        <v>81</v>
      </c>
      <c r="S1" s="23" t="s">
        <v>76</v>
      </c>
      <c r="T1" s="23" t="s">
        <v>87</v>
      </c>
      <c r="U1" s="28" t="s">
        <v>90</v>
      </c>
      <c r="W1" s="34" t="s">
        <v>57</v>
      </c>
      <c r="X1" s="23" t="s">
        <v>95</v>
      </c>
      <c r="Y1" s="23" t="s">
        <v>91</v>
      </c>
      <c r="Z1" s="23" t="s">
        <v>89</v>
      </c>
      <c r="AA1" s="23" t="s">
        <v>86</v>
      </c>
      <c r="AB1" s="23" t="s">
        <v>83</v>
      </c>
      <c r="AC1" s="23" t="s">
        <v>82</v>
      </c>
      <c r="AD1" s="23" t="s">
        <v>84</v>
      </c>
      <c r="AE1" s="23" t="s">
        <v>85</v>
      </c>
      <c r="AF1" s="23" t="s">
        <v>77</v>
      </c>
      <c r="AG1" s="23" t="s">
        <v>75</v>
      </c>
      <c r="AH1" s="23" t="s">
        <v>80</v>
      </c>
      <c r="AI1" s="23" t="s">
        <v>93</v>
      </c>
      <c r="AJ1" s="23" t="s">
        <v>88</v>
      </c>
      <c r="AK1" s="23" t="s">
        <v>92</v>
      </c>
      <c r="AL1" s="23" t="s">
        <v>74</v>
      </c>
      <c r="AM1" s="23" t="s">
        <v>78</v>
      </c>
      <c r="AN1" s="23" t="s">
        <v>81</v>
      </c>
      <c r="AO1" s="23" t="s">
        <v>76</v>
      </c>
      <c r="AP1" s="23" t="s">
        <v>87</v>
      </c>
      <c r="AQ1" s="28" t="s">
        <v>90</v>
      </c>
      <c r="AS1" s="9" t="s">
        <v>57</v>
      </c>
      <c r="AT1" s="39" t="s">
        <v>95</v>
      </c>
      <c r="AU1" s="39" t="s">
        <v>91</v>
      </c>
      <c r="AV1" s="39" t="s">
        <v>89</v>
      </c>
      <c r="AW1" s="39" t="s">
        <v>86</v>
      </c>
      <c r="AX1" s="39" t="s">
        <v>83</v>
      </c>
      <c r="AY1" s="39" t="s">
        <v>82</v>
      </c>
      <c r="AZ1" s="39" t="s">
        <v>84</v>
      </c>
      <c r="BA1" s="39" t="s">
        <v>85</v>
      </c>
      <c r="BB1" s="39" t="s">
        <v>77</v>
      </c>
      <c r="BC1" s="39" t="s">
        <v>75</v>
      </c>
      <c r="BD1" s="39" t="s">
        <v>80</v>
      </c>
      <c r="BE1" s="39" t="s">
        <v>93</v>
      </c>
      <c r="BF1" s="39" t="s">
        <v>88</v>
      </c>
      <c r="BG1" s="39" t="s">
        <v>92</v>
      </c>
      <c r="BH1" s="39" t="s">
        <v>74</v>
      </c>
      <c r="BI1" s="39" t="s">
        <v>78</v>
      </c>
      <c r="BJ1" s="39" t="s">
        <v>81</v>
      </c>
      <c r="BK1" s="39" t="s">
        <v>76</v>
      </c>
      <c r="BL1" s="39" t="s">
        <v>87</v>
      </c>
      <c r="BM1" s="39" t="s">
        <v>90</v>
      </c>
    </row>
    <row r="2" spans="1:65">
      <c r="A2" s="25">
        <v>1</v>
      </c>
      <c r="B2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victoire</v>
      </c>
      <c r="C2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défaite</v>
      </c>
      <c r="D2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défaite</v>
      </c>
      <c r="E2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victoire</v>
      </c>
      <c r="F2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2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défaite</v>
      </c>
      <c r="H2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défaite</v>
      </c>
      <c r="I2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victoire</v>
      </c>
      <c r="J2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2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victoire</v>
      </c>
      <c r="L2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défaite</v>
      </c>
      <c r="M2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2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victoire</v>
      </c>
      <c r="O2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victoire</v>
      </c>
      <c r="P2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défaite</v>
      </c>
      <c r="Q2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2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victoire</v>
      </c>
      <c r="S2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2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défaite</v>
      </c>
      <c r="U2" s="19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2" s="32">
        <v>1</v>
      </c>
      <c r="X2" s="11">
        <v>1</v>
      </c>
      <c r="Y2" s="11">
        <v>1</v>
      </c>
      <c r="Z2" s="11">
        <v>1</v>
      </c>
      <c r="AA2" s="11">
        <v>1</v>
      </c>
      <c r="AB2" s="11">
        <v>1</v>
      </c>
      <c r="AC2" s="11">
        <v>1</v>
      </c>
      <c r="AD2" s="11">
        <v>1</v>
      </c>
      <c r="AE2" s="11">
        <v>1</v>
      </c>
      <c r="AF2" s="11">
        <v>1</v>
      </c>
      <c r="AG2" s="11">
        <v>1</v>
      </c>
      <c r="AH2" s="11">
        <v>1</v>
      </c>
      <c r="AI2" s="11">
        <v>1</v>
      </c>
      <c r="AJ2" s="11">
        <v>1</v>
      </c>
      <c r="AK2" s="11">
        <v>1</v>
      </c>
      <c r="AL2" s="11">
        <v>1</v>
      </c>
      <c r="AM2" s="11">
        <v>1</v>
      </c>
      <c r="AN2" s="11">
        <v>1</v>
      </c>
      <c r="AO2" s="11">
        <v>1</v>
      </c>
      <c r="AP2" s="11">
        <v>1</v>
      </c>
      <c r="AQ2" s="33">
        <v>1</v>
      </c>
      <c r="AS2" s="9">
        <v>1</v>
      </c>
      <c r="AT2" s="3" t="str">
        <f>CONCATENATE(X2,B2)</f>
        <v>1victoire</v>
      </c>
      <c r="AU2" s="3" t="str">
        <f t="shared" ref="AU2:BM11" si="0">CONCATENATE(Y2,C2)</f>
        <v>1défaite</v>
      </c>
      <c r="AV2" s="3" t="str">
        <f t="shared" si="0"/>
        <v>1défaite</v>
      </c>
      <c r="AW2" s="3" t="str">
        <f t="shared" si="0"/>
        <v>1victoire</v>
      </c>
      <c r="AX2" s="3" t="str">
        <f t="shared" si="0"/>
        <v>1nul</v>
      </c>
      <c r="AY2" s="3" t="str">
        <f t="shared" si="0"/>
        <v>1défaite</v>
      </c>
      <c r="AZ2" s="3" t="str">
        <f t="shared" si="0"/>
        <v>1défaite</v>
      </c>
      <c r="BA2" s="3" t="str">
        <f t="shared" si="0"/>
        <v>1victoire</v>
      </c>
      <c r="BB2" s="3" t="str">
        <f t="shared" si="0"/>
        <v>1nul</v>
      </c>
      <c r="BC2" s="3" t="str">
        <f t="shared" si="0"/>
        <v>1victoire</v>
      </c>
      <c r="BD2" s="3" t="str">
        <f t="shared" si="0"/>
        <v>1défaite</v>
      </c>
      <c r="BE2" s="3" t="str">
        <f t="shared" si="0"/>
        <v>1nul</v>
      </c>
      <c r="BF2" s="3" t="str">
        <f t="shared" si="0"/>
        <v>1victoire</v>
      </c>
      <c r="BG2" s="3" t="str">
        <f t="shared" si="0"/>
        <v>1victoire</v>
      </c>
      <c r="BH2" s="3" t="str">
        <f t="shared" si="0"/>
        <v>1défaite</v>
      </c>
      <c r="BI2" s="3" t="str">
        <f t="shared" si="0"/>
        <v>1nul</v>
      </c>
      <c r="BJ2" s="3" t="str">
        <f t="shared" si="0"/>
        <v>1victoire</v>
      </c>
      <c r="BK2" s="3" t="str">
        <f t="shared" si="0"/>
        <v>1nul</v>
      </c>
      <c r="BL2" s="3" t="str">
        <f t="shared" si="0"/>
        <v>1défaite</v>
      </c>
      <c r="BM2" s="3" t="str">
        <f t="shared" si="0"/>
        <v>1nul</v>
      </c>
    </row>
    <row r="3" spans="1:65">
      <c r="A3" s="25">
        <v>2</v>
      </c>
      <c r="B3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défaite</v>
      </c>
      <c r="C3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défaite</v>
      </c>
      <c r="D3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défaite</v>
      </c>
      <c r="E3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défaite</v>
      </c>
      <c r="F3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3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victoire</v>
      </c>
      <c r="H3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défaite</v>
      </c>
      <c r="I3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3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3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victoire</v>
      </c>
      <c r="L3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victoire</v>
      </c>
      <c r="M3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victoire</v>
      </c>
      <c r="N3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3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victoire</v>
      </c>
      <c r="P3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défaite</v>
      </c>
      <c r="Q3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victoire</v>
      </c>
      <c r="R3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défaite</v>
      </c>
      <c r="S3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victoire</v>
      </c>
      <c r="T3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défaite</v>
      </c>
      <c r="U3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3" s="32">
        <v>2</v>
      </c>
      <c r="X3" s="11">
        <f>IF(B3=B2,X2+1,1)</f>
        <v>1</v>
      </c>
      <c r="Y3" s="11">
        <f t="shared" ref="Y3:AQ10" si="1">IF(C3=C2,Y2+1,1)</f>
        <v>2</v>
      </c>
      <c r="Z3" s="11">
        <f t="shared" si="1"/>
        <v>2</v>
      </c>
      <c r="AA3" s="11">
        <f t="shared" si="1"/>
        <v>1</v>
      </c>
      <c r="AB3" s="11">
        <f t="shared" si="1"/>
        <v>2</v>
      </c>
      <c r="AC3" s="11">
        <f t="shared" si="1"/>
        <v>1</v>
      </c>
      <c r="AD3" s="11">
        <f t="shared" si="1"/>
        <v>2</v>
      </c>
      <c r="AE3" s="11">
        <f t="shared" si="1"/>
        <v>1</v>
      </c>
      <c r="AF3" s="11">
        <f t="shared" si="1"/>
        <v>2</v>
      </c>
      <c r="AG3" s="11">
        <f t="shared" si="1"/>
        <v>2</v>
      </c>
      <c r="AH3" s="11">
        <f t="shared" si="1"/>
        <v>1</v>
      </c>
      <c r="AI3" s="11">
        <f t="shared" si="1"/>
        <v>1</v>
      </c>
      <c r="AJ3" s="11">
        <f t="shared" si="1"/>
        <v>1</v>
      </c>
      <c r="AK3" s="11">
        <f t="shared" si="1"/>
        <v>2</v>
      </c>
      <c r="AL3" s="11">
        <f t="shared" si="1"/>
        <v>2</v>
      </c>
      <c r="AM3" s="11">
        <f t="shared" si="1"/>
        <v>1</v>
      </c>
      <c r="AN3" s="11">
        <f t="shared" si="1"/>
        <v>1</v>
      </c>
      <c r="AO3" s="11">
        <f t="shared" si="1"/>
        <v>1</v>
      </c>
      <c r="AP3" s="11">
        <f t="shared" si="1"/>
        <v>2</v>
      </c>
      <c r="AQ3" s="33">
        <f t="shared" si="1"/>
        <v>2</v>
      </c>
      <c r="AS3" s="9">
        <v>2</v>
      </c>
      <c r="AT3" s="3" t="str">
        <f t="shared" ref="AT3:AT10" si="2">CONCATENATE(X3,B3)</f>
        <v>1défaite</v>
      </c>
      <c r="AU3" s="3" t="str">
        <f t="shared" si="0"/>
        <v>2défaite</v>
      </c>
      <c r="AV3" s="3" t="str">
        <f t="shared" si="0"/>
        <v>2défaite</v>
      </c>
      <c r="AW3" s="3" t="str">
        <f t="shared" si="0"/>
        <v>1défaite</v>
      </c>
      <c r="AX3" s="3" t="str">
        <f t="shared" si="0"/>
        <v>2nul</v>
      </c>
      <c r="AY3" s="3" t="str">
        <f t="shared" si="0"/>
        <v>1victoire</v>
      </c>
      <c r="AZ3" s="3" t="str">
        <f t="shared" si="0"/>
        <v>2défaite</v>
      </c>
      <c r="BA3" s="3" t="str">
        <f t="shared" si="0"/>
        <v>1nul</v>
      </c>
      <c r="BB3" s="3" t="str">
        <f t="shared" si="0"/>
        <v>2nul</v>
      </c>
      <c r="BC3" s="3" t="str">
        <f t="shared" si="0"/>
        <v>2victoire</v>
      </c>
      <c r="BD3" s="3" t="str">
        <f t="shared" si="0"/>
        <v>1victoire</v>
      </c>
      <c r="BE3" s="3" t="str">
        <f t="shared" si="0"/>
        <v>1victoire</v>
      </c>
      <c r="BF3" s="3" t="str">
        <f t="shared" si="0"/>
        <v>1nul</v>
      </c>
      <c r="BG3" s="3" t="str">
        <f t="shared" si="0"/>
        <v>2victoire</v>
      </c>
      <c r="BH3" s="3" t="str">
        <f t="shared" si="0"/>
        <v>2défaite</v>
      </c>
      <c r="BI3" s="3" t="str">
        <f t="shared" si="0"/>
        <v>1victoire</v>
      </c>
      <c r="BJ3" s="3" t="str">
        <f t="shared" si="0"/>
        <v>1défaite</v>
      </c>
      <c r="BK3" s="3" t="str">
        <f t="shared" si="0"/>
        <v>1victoire</v>
      </c>
      <c r="BL3" s="3" t="str">
        <f t="shared" si="0"/>
        <v>2défaite</v>
      </c>
      <c r="BM3" s="3" t="str">
        <f t="shared" si="0"/>
        <v>2nul</v>
      </c>
    </row>
    <row r="4" spans="1:65">
      <c r="A4" s="3" t="s">
        <v>114</v>
      </c>
      <c r="B4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4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4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4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4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4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défaite</v>
      </c>
      <c r="H4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4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4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4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4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4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4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victoire</v>
      </c>
      <c r="O4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4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4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4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4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4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4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4" s="32">
        <v>3</v>
      </c>
      <c r="X4" s="11">
        <f t="shared" ref="X4:X10" si="3">IF(B4=B3,X3+1,1)</f>
        <v>1</v>
      </c>
      <c r="Y4" s="11">
        <f t="shared" si="1"/>
        <v>1</v>
      </c>
      <c r="Z4" s="11">
        <f t="shared" si="1"/>
        <v>1</v>
      </c>
      <c r="AA4" s="11">
        <f t="shared" si="1"/>
        <v>1</v>
      </c>
      <c r="AB4" s="11">
        <f t="shared" si="1"/>
        <v>3</v>
      </c>
      <c r="AC4" s="11">
        <f t="shared" si="1"/>
        <v>1</v>
      </c>
      <c r="AD4" s="11">
        <f t="shared" si="1"/>
        <v>1</v>
      </c>
      <c r="AE4" s="11">
        <f t="shared" si="1"/>
        <v>2</v>
      </c>
      <c r="AF4" s="11">
        <f t="shared" si="1"/>
        <v>3</v>
      </c>
      <c r="AG4" s="11">
        <f t="shared" si="1"/>
        <v>1</v>
      </c>
      <c r="AH4" s="11">
        <f t="shared" si="1"/>
        <v>1</v>
      </c>
      <c r="AI4" s="11">
        <f t="shared" si="1"/>
        <v>1</v>
      </c>
      <c r="AJ4" s="11">
        <f t="shared" si="1"/>
        <v>1</v>
      </c>
      <c r="AK4" s="11">
        <f t="shared" si="1"/>
        <v>1</v>
      </c>
      <c r="AL4" s="11">
        <f t="shared" si="1"/>
        <v>1</v>
      </c>
      <c r="AM4" s="11">
        <f t="shared" si="1"/>
        <v>1</v>
      </c>
      <c r="AN4" s="11">
        <f t="shared" si="1"/>
        <v>1</v>
      </c>
      <c r="AO4" s="11">
        <f t="shared" si="1"/>
        <v>1</v>
      </c>
      <c r="AP4" s="11">
        <f t="shared" si="1"/>
        <v>1</v>
      </c>
      <c r="AQ4" s="33">
        <f t="shared" si="1"/>
        <v>3</v>
      </c>
      <c r="AS4" s="9">
        <v>3</v>
      </c>
      <c r="AT4" s="3" t="str">
        <f t="shared" si="2"/>
        <v>1nul</v>
      </c>
      <c r="AU4" s="3" t="str">
        <f t="shared" si="0"/>
        <v>1nul</v>
      </c>
      <c r="AV4" s="3" t="str">
        <f t="shared" si="0"/>
        <v>1nul</v>
      </c>
      <c r="AW4" s="3" t="str">
        <f t="shared" si="0"/>
        <v>1nul</v>
      </c>
      <c r="AX4" s="3" t="str">
        <f t="shared" si="0"/>
        <v>3nul</v>
      </c>
      <c r="AY4" s="3" t="str">
        <f t="shared" si="0"/>
        <v>1défaite</v>
      </c>
      <c r="AZ4" s="3" t="str">
        <f t="shared" si="0"/>
        <v>1nul</v>
      </c>
      <c r="BA4" s="3" t="str">
        <f t="shared" si="0"/>
        <v>2nul</v>
      </c>
      <c r="BB4" s="3" t="str">
        <f t="shared" si="0"/>
        <v>3nul</v>
      </c>
      <c r="BC4" s="3" t="str">
        <f t="shared" si="0"/>
        <v>1nul</v>
      </c>
      <c r="BD4" s="3" t="str">
        <f t="shared" si="0"/>
        <v>1nul</v>
      </c>
      <c r="BE4" s="3" t="str">
        <f t="shared" si="0"/>
        <v>1nul</v>
      </c>
      <c r="BF4" s="3" t="str">
        <f t="shared" si="0"/>
        <v>1victoire</v>
      </c>
      <c r="BG4" s="3" t="str">
        <f t="shared" si="0"/>
        <v>1nul</v>
      </c>
      <c r="BH4" s="3" t="str">
        <f t="shared" si="0"/>
        <v>1nul</v>
      </c>
      <c r="BI4" s="3" t="str">
        <f t="shared" si="0"/>
        <v>1nul</v>
      </c>
      <c r="BJ4" s="3" t="str">
        <f t="shared" si="0"/>
        <v>1nul</v>
      </c>
      <c r="BK4" s="3" t="str">
        <f t="shared" si="0"/>
        <v>1nul</v>
      </c>
      <c r="BL4" s="3" t="str">
        <f t="shared" si="0"/>
        <v>1nul</v>
      </c>
      <c r="BM4" s="3" t="str">
        <f t="shared" si="0"/>
        <v>3nul</v>
      </c>
    </row>
    <row r="5" spans="1:65">
      <c r="A5" s="25">
        <v>4</v>
      </c>
      <c r="B5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5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5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5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5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5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5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5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5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5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5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5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5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5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5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5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5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5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5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5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5" s="32">
        <v>4</v>
      </c>
      <c r="X5" s="11">
        <f t="shared" si="3"/>
        <v>2</v>
      </c>
      <c r="Y5" s="11">
        <f t="shared" si="1"/>
        <v>2</v>
      </c>
      <c r="Z5" s="11">
        <f t="shared" si="1"/>
        <v>2</v>
      </c>
      <c r="AA5" s="11">
        <f t="shared" si="1"/>
        <v>2</v>
      </c>
      <c r="AB5" s="11">
        <f t="shared" si="1"/>
        <v>4</v>
      </c>
      <c r="AC5" s="11">
        <f t="shared" si="1"/>
        <v>1</v>
      </c>
      <c r="AD5" s="11">
        <f t="shared" si="1"/>
        <v>2</v>
      </c>
      <c r="AE5" s="11">
        <f t="shared" si="1"/>
        <v>3</v>
      </c>
      <c r="AF5" s="11">
        <f t="shared" si="1"/>
        <v>4</v>
      </c>
      <c r="AG5" s="11">
        <f t="shared" si="1"/>
        <v>2</v>
      </c>
      <c r="AH5" s="11">
        <f t="shared" si="1"/>
        <v>2</v>
      </c>
      <c r="AI5" s="11">
        <f t="shared" si="1"/>
        <v>2</v>
      </c>
      <c r="AJ5" s="11">
        <f t="shared" si="1"/>
        <v>1</v>
      </c>
      <c r="AK5" s="11">
        <f t="shared" si="1"/>
        <v>2</v>
      </c>
      <c r="AL5" s="11">
        <f t="shared" si="1"/>
        <v>2</v>
      </c>
      <c r="AM5" s="11">
        <f t="shared" si="1"/>
        <v>2</v>
      </c>
      <c r="AN5" s="11">
        <f t="shared" si="1"/>
        <v>2</v>
      </c>
      <c r="AO5" s="11">
        <f t="shared" si="1"/>
        <v>2</v>
      </c>
      <c r="AP5" s="11">
        <f t="shared" si="1"/>
        <v>2</v>
      </c>
      <c r="AQ5" s="33">
        <f t="shared" si="1"/>
        <v>4</v>
      </c>
      <c r="AS5" s="9">
        <v>4</v>
      </c>
      <c r="AT5" s="3" t="str">
        <f t="shared" si="2"/>
        <v>2nul</v>
      </c>
      <c r="AU5" s="3" t="str">
        <f t="shared" si="0"/>
        <v>2nul</v>
      </c>
      <c r="AV5" s="3" t="str">
        <f t="shared" si="0"/>
        <v>2nul</v>
      </c>
      <c r="AW5" s="3" t="str">
        <f t="shared" si="0"/>
        <v>2nul</v>
      </c>
      <c r="AX5" s="3" t="str">
        <f t="shared" si="0"/>
        <v>4nul</v>
      </c>
      <c r="AY5" s="3" t="str">
        <f t="shared" si="0"/>
        <v>1nul</v>
      </c>
      <c r="AZ5" s="3" t="str">
        <f t="shared" si="0"/>
        <v>2nul</v>
      </c>
      <c r="BA5" s="3" t="str">
        <f t="shared" si="0"/>
        <v>3nul</v>
      </c>
      <c r="BB5" s="3" t="str">
        <f t="shared" si="0"/>
        <v>4nul</v>
      </c>
      <c r="BC5" s="3" t="str">
        <f t="shared" si="0"/>
        <v>2nul</v>
      </c>
      <c r="BD5" s="3" t="str">
        <f t="shared" si="0"/>
        <v>2nul</v>
      </c>
      <c r="BE5" s="3" t="str">
        <f t="shared" si="0"/>
        <v>2nul</v>
      </c>
      <c r="BF5" s="3" t="str">
        <f t="shared" si="0"/>
        <v>1nul</v>
      </c>
      <c r="BG5" s="3" t="str">
        <f t="shared" si="0"/>
        <v>2nul</v>
      </c>
      <c r="BH5" s="3" t="str">
        <f t="shared" si="0"/>
        <v>2nul</v>
      </c>
      <c r="BI5" s="3" t="str">
        <f t="shared" si="0"/>
        <v>2nul</v>
      </c>
      <c r="BJ5" s="3" t="str">
        <f t="shared" si="0"/>
        <v>2nul</v>
      </c>
      <c r="BK5" s="3" t="str">
        <f t="shared" si="0"/>
        <v>2nul</v>
      </c>
      <c r="BL5" s="3" t="str">
        <f t="shared" si="0"/>
        <v>2nul</v>
      </c>
      <c r="BM5" s="3" t="str">
        <f t="shared" si="0"/>
        <v>4nul</v>
      </c>
    </row>
    <row r="6" spans="1:65">
      <c r="A6" s="25">
        <v>5</v>
      </c>
      <c r="B6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6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6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6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6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6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6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6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6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6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6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6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6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6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6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6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6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6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6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6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6" s="32">
        <v>5</v>
      </c>
      <c r="X6" s="11">
        <f t="shared" si="3"/>
        <v>3</v>
      </c>
      <c r="Y6" s="11">
        <f t="shared" si="1"/>
        <v>3</v>
      </c>
      <c r="Z6" s="11">
        <f t="shared" si="1"/>
        <v>3</v>
      </c>
      <c r="AA6" s="11">
        <f t="shared" si="1"/>
        <v>3</v>
      </c>
      <c r="AB6" s="11">
        <f t="shared" si="1"/>
        <v>5</v>
      </c>
      <c r="AC6" s="11">
        <f t="shared" si="1"/>
        <v>2</v>
      </c>
      <c r="AD6" s="11">
        <f t="shared" si="1"/>
        <v>3</v>
      </c>
      <c r="AE6" s="11">
        <f t="shared" si="1"/>
        <v>4</v>
      </c>
      <c r="AF6" s="11">
        <f t="shared" si="1"/>
        <v>5</v>
      </c>
      <c r="AG6" s="11">
        <f t="shared" si="1"/>
        <v>3</v>
      </c>
      <c r="AH6" s="11">
        <f t="shared" si="1"/>
        <v>3</v>
      </c>
      <c r="AI6" s="11">
        <f t="shared" si="1"/>
        <v>3</v>
      </c>
      <c r="AJ6" s="11">
        <f t="shared" si="1"/>
        <v>2</v>
      </c>
      <c r="AK6" s="11">
        <f t="shared" si="1"/>
        <v>3</v>
      </c>
      <c r="AL6" s="11">
        <f t="shared" si="1"/>
        <v>3</v>
      </c>
      <c r="AM6" s="11">
        <f t="shared" si="1"/>
        <v>3</v>
      </c>
      <c r="AN6" s="11">
        <f t="shared" si="1"/>
        <v>3</v>
      </c>
      <c r="AO6" s="11">
        <f t="shared" si="1"/>
        <v>3</v>
      </c>
      <c r="AP6" s="11">
        <f t="shared" si="1"/>
        <v>3</v>
      </c>
      <c r="AQ6" s="33">
        <f t="shared" si="1"/>
        <v>5</v>
      </c>
      <c r="AS6" s="9">
        <v>5</v>
      </c>
      <c r="AT6" s="3" t="str">
        <f t="shared" si="2"/>
        <v>3nul</v>
      </c>
      <c r="AU6" s="3" t="str">
        <f t="shared" si="0"/>
        <v>3nul</v>
      </c>
      <c r="AV6" s="3" t="str">
        <f t="shared" si="0"/>
        <v>3nul</v>
      </c>
      <c r="AW6" s="3" t="str">
        <f t="shared" si="0"/>
        <v>3nul</v>
      </c>
      <c r="AX6" s="3" t="str">
        <f t="shared" si="0"/>
        <v>5nul</v>
      </c>
      <c r="AY6" s="3" t="str">
        <f t="shared" si="0"/>
        <v>2nul</v>
      </c>
      <c r="AZ6" s="3" t="str">
        <f t="shared" si="0"/>
        <v>3nul</v>
      </c>
      <c r="BA6" s="3" t="str">
        <f t="shared" si="0"/>
        <v>4nul</v>
      </c>
      <c r="BB6" s="3" t="str">
        <f t="shared" si="0"/>
        <v>5nul</v>
      </c>
      <c r="BC6" s="3" t="str">
        <f t="shared" si="0"/>
        <v>3nul</v>
      </c>
      <c r="BD6" s="3" t="str">
        <f t="shared" si="0"/>
        <v>3nul</v>
      </c>
      <c r="BE6" s="3" t="str">
        <f t="shared" si="0"/>
        <v>3nul</v>
      </c>
      <c r="BF6" s="3" t="str">
        <f t="shared" si="0"/>
        <v>2nul</v>
      </c>
      <c r="BG6" s="3" t="str">
        <f t="shared" si="0"/>
        <v>3nul</v>
      </c>
      <c r="BH6" s="3" t="str">
        <f t="shared" si="0"/>
        <v>3nul</v>
      </c>
      <c r="BI6" s="3" t="str">
        <f t="shared" si="0"/>
        <v>3nul</v>
      </c>
      <c r="BJ6" s="3" t="str">
        <f t="shared" si="0"/>
        <v>3nul</v>
      </c>
      <c r="BK6" s="3" t="str">
        <f t="shared" si="0"/>
        <v>3nul</v>
      </c>
      <c r="BL6" s="3" t="str">
        <f t="shared" si="0"/>
        <v>3nul</v>
      </c>
      <c r="BM6" s="3" t="str">
        <f t="shared" si="0"/>
        <v>5nul</v>
      </c>
    </row>
    <row r="7" spans="1:65">
      <c r="A7" s="25">
        <v>6</v>
      </c>
      <c r="B7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7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7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7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7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7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7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7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7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7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7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7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7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7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7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7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7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7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7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7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7" s="32">
        <v>6</v>
      </c>
      <c r="X7" s="11">
        <f t="shared" si="3"/>
        <v>4</v>
      </c>
      <c r="Y7" s="11">
        <f t="shared" si="1"/>
        <v>4</v>
      </c>
      <c r="Z7" s="11">
        <f t="shared" si="1"/>
        <v>4</v>
      </c>
      <c r="AA7" s="11">
        <f t="shared" si="1"/>
        <v>4</v>
      </c>
      <c r="AB7" s="11">
        <f t="shared" si="1"/>
        <v>6</v>
      </c>
      <c r="AC7" s="11">
        <f t="shared" si="1"/>
        <v>3</v>
      </c>
      <c r="AD7" s="11">
        <f t="shared" si="1"/>
        <v>4</v>
      </c>
      <c r="AE7" s="11">
        <f t="shared" si="1"/>
        <v>5</v>
      </c>
      <c r="AF7" s="11">
        <f t="shared" si="1"/>
        <v>6</v>
      </c>
      <c r="AG7" s="11">
        <f t="shared" si="1"/>
        <v>4</v>
      </c>
      <c r="AH7" s="11">
        <f t="shared" si="1"/>
        <v>4</v>
      </c>
      <c r="AI7" s="11">
        <f t="shared" si="1"/>
        <v>4</v>
      </c>
      <c r="AJ7" s="11">
        <f t="shared" si="1"/>
        <v>3</v>
      </c>
      <c r="AK7" s="11">
        <f t="shared" si="1"/>
        <v>4</v>
      </c>
      <c r="AL7" s="11">
        <f t="shared" si="1"/>
        <v>4</v>
      </c>
      <c r="AM7" s="11">
        <f t="shared" si="1"/>
        <v>4</v>
      </c>
      <c r="AN7" s="11">
        <f t="shared" si="1"/>
        <v>4</v>
      </c>
      <c r="AO7" s="11">
        <f t="shared" si="1"/>
        <v>4</v>
      </c>
      <c r="AP7" s="11">
        <f t="shared" si="1"/>
        <v>4</v>
      </c>
      <c r="AQ7" s="33">
        <f t="shared" si="1"/>
        <v>6</v>
      </c>
      <c r="AS7" s="9">
        <v>6</v>
      </c>
      <c r="AT7" s="3" t="str">
        <f t="shared" si="2"/>
        <v>4nul</v>
      </c>
      <c r="AU7" s="3" t="str">
        <f t="shared" si="0"/>
        <v>4nul</v>
      </c>
      <c r="AV7" s="3" t="str">
        <f t="shared" si="0"/>
        <v>4nul</v>
      </c>
      <c r="AW7" s="3" t="str">
        <f t="shared" si="0"/>
        <v>4nul</v>
      </c>
      <c r="AX7" s="3" t="str">
        <f t="shared" si="0"/>
        <v>6nul</v>
      </c>
      <c r="AY7" s="3" t="str">
        <f t="shared" si="0"/>
        <v>3nul</v>
      </c>
      <c r="AZ7" s="3" t="str">
        <f t="shared" si="0"/>
        <v>4nul</v>
      </c>
      <c r="BA7" s="3" t="str">
        <f t="shared" si="0"/>
        <v>5nul</v>
      </c>
      <c r="BB7" s="3" t="str">
        <f t="shared" si="0"/>
        <v>6nul</v>
      </c>
      <c r="BC7" s="3" t="str">
        <f t="shared" si="0"/>
        <v>4nul</v>
      </c>
      <c r="BD7" s="3" t="str">
        <f t="shared" si="0"/>
        <v>4nul</v>
      </c>
      <c r="BE7" s="3" t="str">
        <f t="shared" si="0"/>
        <v>4nul</v>
      </c>
      <c r="BF7" s="3" t="str">
        <f t="shared" si="0"/>
        <v>3nul</v>
      </c>
      <c r="BG7" s="3" t="str">
        <f t="shared" si="0"/>
        <v>4nul</v>
      </c>
      <c r="BH7" s="3" t="str">
        <f t="shared" si="0"/>
        <v>4nul</v>
      </c>
      <c r="BI7" s="3" t="str">
        <f t="shared" si="0"/>
        <v>4nul</v>
      </c>
      <c r="BJ7" s="3" t="str">
        <f t="shared" si="0"/>
        <v>4nul</v>
      </c>
      <c r="BK7" s="3" t="str">
        <f t="shared" si="0"/>
        <v>4nul</v>
      </c>
      <c r="BL7" s="3" t="str">
        <f t="shared" si="0"/>
        <v>4nul</v>
      </c>
      <c r="BM7" s="3" t="str">
        <f t="shared" si="0"/>
        <v>6nul</v>
      </c>
    </row>
    <row r="8" spans="1:65">
      <c r="A8" s="25">
        <v>7</v>
      </c>
      <c r="B8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8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8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8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8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8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8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8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8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8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8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8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8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8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8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8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8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8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8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8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8" s="32">
        <v>7</v>
      </c>
      <c r="X8" s="11">
        <f t="shared" si="3"/>
        <v>5</v>
      </c>
      <c r="Y8" s="11">
        <f t="shared" si="1"/>
        <v>5</v>
      </c>
      <c r="Z8" s="11">
        <f t="shared" si="1"/>
        <v>5</v>
      </c>
      <c r="AA8" s="11">
        <f t="shared" si="1"/>
        <v>5</v>
      </c>
      <c r="AB8" s="11">
        <f t="shared" si="1"/>
        <v>7</v>
      </c>
      <c r="AC8" s="11">
        <f t="shared" si="1"/>
        <v>4</v>
      </c>
      <c r="AD8" s="11">
        <f t="shared" si="1"/>
        <v>5</v>
      </c>
      <c r="AE8" s="11">
        <f t="shared" si="1"/>
        <v>6</v>
      </c>
      <c r="AF8" s="11">
        <f t="shared" si="1"/>
        <v>7</v>
      </c>
      <c r="AG8" s="11">
        <f t="shared" si="1"/>
        <v>5</v>
      </c>
      <c r="AH8" s="11">
        <f t="shared" si="1"/>
        <v>5</v>
      </c>
      <c r="AI8" s="11">
        <f t="shared" si="1"/>
        <v>5</v>
      </c>
      <c r="AJ8" s="11">
        <f t="shared" si="1"/>
        <v>4</v>
      </c>
      <c r="AK8" s="11">
        <f t="shared" si="1"/>
        <v>5</v>
      </c>
      <c r="AL8" s="11">
        <f t="shared" si="1"/>
        <v>5</v>
      </c>
      <c r="AM8" s="11">
        <f t="shared" si="1"/>
        <v>5</v>
      </c>
      <c r="AN8" s="11">
        <f t="shared" si="1"/>
        <v>5</v>
      </c>
      <c r="AO8" s="11">
        <f t="shared" si="1"/>
        <v>5</v>
      </c>
      <c r="AP8" s="11">
        <f t="shared" si="1"/>
        <v>5</v>
      </c>
      <c r="AQ8" s="33">
        <f t="shared" si="1"/>
        <v>7</v>
      </c>
      <c r="AS8" s="9">
        <v>7</v>
      </c>
      <c r="AT8" s="3" t="str">
        <f t="shared" si="2"/>
        <v>5nul</v>
      </c>
      <c r="AU8" s="3" t="str">
        <f t="shared" si="0"/>
        <v>5nul</v>
      </c>
      <c r="AV8" s="3" t="str">
        <f t="shared" si="0"/>
        <v>5nul</v>
      </c>
      <c r="AW8" s="3" t="str">
        <f t="shared" si="0"/>
        <v>5nul</v>
      </c>
      <c r="AX8" s="3" t="str">
        <f t="shared" si="0"/>
        <v>7nul</v>
      </c>
      <c r="AY8" s="3" t="str">
        <f t="shared" si="0"/>
        <v>4nul</v>
      </c>
      <c r="AZ8" s="3" t="str">
        <f t="shared" si="0"/>
        <v>5nul</v>
      </c>
      <c r="BA8" s="3" t="str">
        <f t="shared" si="0"/>
        <v>6nul</v>
      </c>
      <c r="BB8" s="3" t="str">
        <f t="shared" si="0"/>
        <v>7nul</v>
      </c>
      <c r="BC8" s="3" t="str">
        <f t="shared" si="0"/>
        <v>5nul</v>
      </c>
      <c r="BD8" s="3" t="str">
        <f t="shared" si="0"/>
        <v>5nul</v>
      </c>
      <c r="BE8" s="3" t="str">
        <f t="shared" si="0"/>
        <v>5nul</v>
      </c>
      <c r="BF8" s="3" t="str">
        <f t="shared" si="0"/>
        <v>4nul</v>
      </c>
      <c r="BG8" s="3" t="str">
        <f t="shared" si="0"/>
        <v>5nul</v>
      </c>
      <c r="BH8" s="3" t="str">
        <f t="shared" si="0"/>
        <v>5nul</v>
      </c>
      <c r="BI8" s="3" t="str">
        <f t="shared" si="0"/>
        <v>5nul</v>
      </c>
      <c r="BJ8" s="3" t="str">
        <f t="shared" si="0"/>
        <v>5nul</v>
      </c>
      <c r="BK8" s="3" t="str">
        <f t="shared" si="0"/>
        <v>5nul</v>
      </c>
      <c r="BL8" s="3" t="str">
        <f t="shared" si="0"/>
        <v>5nul</v>
      </c>
      <c r="BM8" s="3" t="str">
        <f t="shared" si="0"/>
        <v>7nul</v>
      </c>
    </row>
    <row r="9" spans="1:65">
      <c r="A9" s="25">
        <v>8</v>
      </c>
      <c r="B9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9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9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9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9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9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9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9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9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9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9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9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9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9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9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9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9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9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9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9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9" s="32">
        <v>8</v>
      </c>
      <c r="X9" s="11">
        <f t="shared" si="3"/>
        <v>6</v>
      </c>
      <c r="Y9" s="11">
        <f t="shared" si="1"/>
        <v>6</v>
      </c>
      <c r="Z9" s="11">
        <f t="shared" si="1"/>
        <v>6</v>
      </c>
      <c r="AA9" s="11">
        <f t="shared" si="1"/>
        <v>6</v>
      </c>
      <c r="AB9" s="11">
        <f t="shared" si="1"/>
        <v>8</v>
      </c>
      <c r="AC9" s="11">
        <f t="shared" si="1"/>
        <v>5</v>
      </c>
      <c r="AD9" s="11">
        <f t="shared" si="1"/>
        <v>6</v>
      </c>
      <c r="AE9" s="11">
        <f t="shared" si="1"/>
        <v>7</v>
      </c>
      <c r="AF9" s="11">
        <f t="shared" si="1"/>
        <v>8</v>
      </c>
      <c r="AG9" s="11">
        <f t="shared" si="1"/>
        <v>6</v>
      </c>
      <c r="AH9" s="11">
        <f t="shared" si="1"/>
        <v>6</v>
      </c>
      <c r="AI9" s="11">
        <f t="shared" si="1"/>
        <v>6</v>
      </c>
      <c r="AJ9" s="11">
        <f t="shared" si="1"/>
        <v>5</v>
      </c>
      <c r="AK9" s="11">
        <f t="shared" si="1"/>
        <v>6</v>
      </c>
      <c r="AL9" s="11">
        <f t="shared" si="1"/>
        <v>6</v>
      </c>
      <c r="AM9" s="11">
        <f t="shared" si="1"/>
        <v>6</v>
      </c>
      <c r="AN9" s="11">
        <f t="shared" si="1"/>
        <v>6</v>
      </c>
      <c r="AO9" s="11">
        <f t="shared" si="1"/>
        <v>6</v>
      </c>
      <c r="AP9" s="11">
        <f t="shared" si="1"/>
        <v>6</v>
      </c>
      <c r="AQ9" s="33">
        <f t="shared" si="1"/>
        <v>8</v>
      </c>
      <c r="AS9" s="9">
        <v>8</v>
      </c>
      <c r="AT9" s="3" t="str">
        <f t="shared" si="2"/>
        <v>6nul</v>
      </c>
      <c r="AU9" s="3" t="str">
        <f t="shared" si="0"/>
        <v>6nul</v>
      </c>
      <c r="AV9" s="3" t="str">
        <f t="shared" si="0"/>
        <v>6nul</v>
      </c>
      <c r="AW9" s="3" t="str">
        <f t="shared" si="0"/>
        <v>6nul</v>
      </c>
      <c r="AX9" s="3" t="str">
        <f t="shared" si="0"/>
        <v>8nul</v>
      </c>
      <c r="AY9" s="3" t="str">
        <f t="shared" si="0"/>
        <v>5nul</v>
      </c>
      <c r="AZ9" s="3" t="str">
        <f t="shared" si="0"/>
        <v>6nul</v>
      </c>
      <c r="BA9" s="3" t="str">
        <f t="shared" si="0"/>
        <v>7nul</v>
      </c>
      <c r="BB9" s="3" t="str">
        <f t="shared" si="0"/>
        <v>8nul</v>
      </c>
      <c r="BC9" s="3" t="str">
        <f t="shared" si="0"/>
        <v>6nul</v>
      </c>
      <c r="BD9" s="3" t="str">
        <f t="shared" si="0"/>
        <v>6nul</v>
      </c>
      <c r="BE9" s="3" t="str">
        <f t="shared" si="0"/>
        <v>6nul</v>
      </c>
      <c r="BF9" s="3" t="str">
        <f t="shared" si="0"/>
        <v>5nul</v>
      </c>
      <c r="BG9" s="3" t="str">
        <f t="shared" si="0"/>
        <v>6nul</v>
      </c>
      <c r="BH9" s="3" t="str">
        <f t="shared" si="0"/>
        <v>6nul</v>
      </c>
      <c r="BI9" s="3" t="str">
        <f t="shared" si="0"/>
        <v>6nul</v>
      </c>
      <c r="BJ9" s="3" t="str">
        <f t="shared" si="0"/>
        <v>6nul</v>
      </c>
      <c r="BK9" s="3" t="str">
        <f t="shared" si="0"/>
        <v>6nul</v>
      </c>
      <c r="BL9" s="3" t="str">
        <f t="shared" si="0"/>
        <v>6nul</v>
      </c>
      <c r="BM9" s="3" t="str">
        <f t="shared" si="0"/>
        <v>8nul</v>
      </c>
    </row>
    <row r="10" spans="1:65">
      <c r="A10" s="25">
        <v>9</v>
      </c>
      <c r="B10" s="19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10" s="19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10" s="19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10" s="19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10" s="19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10" s="19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10" s="19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10" s="19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10" s="19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10" s="19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10" s="19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10" s="19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10" s="19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10" s="19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10" s="19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10" s="19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10" s="19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10" s="19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10" s="19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10" s="26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10" s="32">
        <v>9</v>
      </c>
      <c r="X10" s="11">
        <f t="shared" si="3"/>
        <v>7</v>
      </c>
      <c r="Y10" s="11">
        <f t="shared" si="1"/>
        <v>7</v>
      </c>
      <c r="Z10" s="11">
        <f t="shared" si="1"/>
        <v>7</v>
      </c>
      <c r="AA10" s="11">
        <f t="shared" si="1"/>
        <v>7</v>
      </c>
      <c r="AB10" s="11">
        <f t="shared" si="1"/>
        <v>9</v>
      </c>
      <c r="AC10" s="11">
        <f t="shared" si="1"/>
        <v>6</v>
      </c>
      <c r="AD10" s="11">
        <f t="shared" si="1"/>
        <v>7</v>
      </c>
      <c r="AE10" s="11">
        <f t="shared" si="1"/>
        <v>8</v>
      </c>
      <c r="AF10" s="11">
        <f t="shared" si="1"/>
        <v>9</v>
      </c>
      <c r="AG10" s="11">
        <f t="shared" si="1"/>
        <v>7</v>
      </c>
      <c r="AH10" s="11">
        <f t="shared" si="1"/>
        <v>7</v>
      </c>
      <c r="AI10" s="11">
        <f t="shared" si="1"/>
        <v>7</v>
      </c>
      <c r="AJ10" s="11">
        <f t="shared" si="1"/>
        <v>6</v>
      </c>
      <c r="AK10" s="11">
        <f t="shared" si="1"/>
        <v>7</v>
      </c>
      <c r="AL10" s="11">
        <f t="shared" si="1"/>
        <v>7</v>
      </c>
      <c r="AM10" s="11">
        <f t="shared" si="1"/>
        <v>7</v>
      </c>
      <c r="AN10" s="11">
        <f t="shared" si="1"/>
        <v>7</v>
      </c>
      <c r="AO10" s="11">
        <f t="shared" si="1"/>
        <v>7</v>
      </c>
      <c r="AP10" s="11">
        <f t="shared" si="1"/>
        <v>7</v>
      </c>
      <c r="AQ10" s="33">
        <f t="shared" si="1"/>
        <v>9</v>
      </c>
      <c r="AS10" s="9">
        <v>9</v>
      </c>
      <c r="AT10" s="3" t="str">
        <f t="shared" si="2"/>
        <v>7nul</v>
      </c>
      <c r="AU10" s="3" t="str">
        <f t="shared" si="0"/>
        <v>7nul</v>
      </c>
      <c r="AV10" s="3" t="str">
        <f t="shared" si="0"/>
        <v>7nul</v>
      </c>
      <c r="AW10" s="3" t="str">
        <f t="shared" si="0"/>
        <v>7nul</v>
      </c>
      <c r="AX10" s="3" t="str">
        <f t="shared" si="0"/>
        <v>9nul</v>
      </c>
      <c r="AY10" s="3" t="str">
        <f t="shared" si="0"/>
        <v>6nul</v>
      </c>
      <c r="AZ10" s="3" t="str">
        <f t="shared" si="0"/>
        <v>7nul</v>
      </c>
      <c r="BA10" s="3" t="str">
        <f t="shared" si="0"/>
        <v>8nul</v>
      </c>
      <c r="BB10" s="3" t="str">
        <f t="shared" si="0"/>
        <v>9nul</v>
      </c>
      <c r="BC10" s="3" t="str">
        <f t="shared" si="0"/>
        <v>7nul</v>
      </c>
      <c r="BD10" s="3" t="str">
        <f t="shared" si="0"/>
        <v>7nul</v>
      </c>
      <c r="BE10" s="3" t="str">
        <f t="shared" si="0"/>
        <v>7nul</v>
      </c>
      <c r="BF10" s="3" t="str">
        <f t="shared" si="0"/>
        <v>6nul</v>
      </c>
      <c r="BG10" s="3" t="str">
        <f t="shared" si="0"/>
        <v>7nul</v>
      </c>
      <c r="BH10" s="3" t="str">
        <f t="shared" si="0"/>
        <v>7nul</v>
      </c>
      <c r="BI10" s="3" t="str">
        <f t="shared" si="0"/>
        <v>7nul</v>
      </c>
      <c r="BJ10" s="3" t="str">
        <f t="shared" si="0"/>
        <v>7nul</v>
      </c>
      <c r="BK10" s="3" t="str">
        <f t="shared" si="0"/>
        <v>7nul</v>
      </c>
      <c r="BL10" s="3" t="str">
        <f t="shared" si="0"/>
        <v>7nul</v>
      </c>
      <c r="BM10" s="3" t="str">
        <f t="shared" si="0"/>
        <v>9nul</v>
      </c>
    </row>
    <row r="11" spans="1:65">
      <c r="A11" s="29">
        <v>10</v>
      </c>
      <c r="B11" s="30" t="str">
        <f>VLOOKUP(COUNTIFS(DB_L1[equipe],B$1,DB_L1[Résultat domicile],"victoire",DB_L1[Journée],journée[[#This Row],[journée]])-COUNTIFS(DB_L1[equipe],B$1,DB_L1[Résultat domicile],"defaite",DB_L1[Journée],journée[[#This Row],[journée]])+COUNTIFS(DB_L1[adversaire],B$1,DB_L1[Résultat exterieur],"victoire",DB_L1[Journée],journée[[#This Row],[journée]])-COUNTIFS(DB_L1[adversaire],B$1,DB_L1[Résultat exterieur],"defaite",DB_L1[Journée],journée[[#This Row],[journée]]),{-1,"défaite";0,"nul";1,"victoire"},2,FALSE)</f>
        <v>nul</v>
      </c>
      <c r="C11" s="30" t="str">
        <f>VLOOKUP(COUNTIFS(DB_L1[equipe],C$1,DB_L1[Résultat domicile],"victoire",DB_L1[Journée],journée[[#This Row],[journée]])-COUNTIFS(DB_L1[equipe],C$1,DB_L1[Résultat domicile],"defaite",DB_L1[Journée],journée[[#This Row],[journée]])+COUNTIFS(DB_L1[adversaire],C$1,DB_L1[Résultat exterieur],"victoire",DB_L1[Journée],journée[[#This Row],[journée]])-COUNTIFS(DB_L1[adversaire],C$1,DB_L1[Résultat exterieur],"defaite",DB_L1[Journée],journée[[#This Row],[journée]]),{-1,"défaite";0,"nul";1,"victoire"},2,FALSE)</f>
        <v>nul</v>
      </c>
      <c r="D11" s="30" t="str">
        <f>VLOOKUP(COUNTIFS(DB_L1[equipe],D$1,DB_L1[Résultat domicile],"victoire",DB_L1[Journée],journée[[#This Row],[journée]])-COUNTIFS(DB_L1[equipe],D$1,DB_L1[Résultat domicile],"defaite",DB_L1[Journée],journée[[#This Row],[journée]])+COUNTIFS(DB_L1[adversaire],D$1,DB_L1[Résultat exterieur],"victoire",DB_L1[Journée],journée[[#This Row],[journée]])-COUNTIFS(DB_L1[adversaire],D$1,DB_L1[Résultat exterieur],"defaite",DB_L1[Journée],journée[[#This Row],[journée]]),{-1,"défaite";0,"nul";1,"victoire"},2,FALSE)</f>
        <v>nul</v>
      </c>
      <c r="E11" s="30" t="str">
        <f>VLOOKUP(COUNTIFS(DB_L1[equipe],E$1,DB_L1[Résultat domicile],"victoire",DB_L1[Journée],journée[[#This Row],[journée]])-COUNTIFS(DB_L1[equipe],E$1,DB_L1[Résultat domicile],"defaite",DB_L1[Journée],journée[[#This Row],[journée]])+COUNTIFS(DB_L1[adversaire],E$1,DB_L1[Résultat exterieur],"victoire",DB_L1[Journée],journée[[#This Row],[journée]])-COUNTIFS(DB_L1[adversaire],E$1,DB_L1[Résultat exterieur],"defaite",DB_L1[Journée],journée[[#This Row],[journée]]),{-1,"défaite";0,"nul";1,"victoire"},2,FALSE)</f>
        <v>nul</v>
      </c>
      <c r="F11" s="30" t="str">
        <f>VLOOKUP(COUNTIFS(DB_L1[equipe],F$1,DB_L1[Résultat domicile],"victoire",DB_L1[Journée],journée[[#This Row],[journée]])-COUNTIFS(DB_L1[equipe],F$1,DB_L1[Résultat domicile],"defaite",DB_L1[Journée],journée[[#This Row],[journée]])+COUNTIFS(DB_L1[adversaire],F$1,DB_L1[Résultat exterieur],"victoire",DB_L1[Journée],journée[[#This Row],[journée]])-COUNTIFS(DB_L1[adversaire],F$1,DB_L1[Résultat exterieur],"defaite",DB_L1[Journée],journée[[#This Row],[journée]]),{-1,"défaite";0,"nul";1,"victoire"},2,FALSE)</f>
        <v>nul</v>
      </c>
      <c r="G11" s="30" t="str">
        <f>VLOOKUP(COUNTIFS(DB_L1[equipe],G$1,DB_L1[Résultat domicile],"victoire",DB_L1[Journée],journée[[#This Row],[journée]])-COUNTIFS(DB_L1[equipe],G$1,DB_L1[Résultat domicile],"defaite",DB_L1[Journée],journée[[#This Row],[journée]])+COUNTIFS(DB_L1[adversaire],G$1,DB_L1[Résultat exterieur],"victoire",DB_L1[Journée],journée[[#This Row],[journée]])-COUNTIFS(DB_L1[adversaire],G$1,DB_L1[Résultat exterieur],"defaite",DB_L1[Journée],journée[[#This Row],[journée]]),{-1,"défaite";0,"nul";1,"victoire"},2,FALSE)</f>
        <v>nul</v>
      </c>
      <c r="H11" s="30" t="str">
        <f>VLOOKUP(COUNTIFS(DB_L1[equipe],H$1,DB_L1[Résultat domicile],"victoire",DB_L1[Journée],journée[[#This Row],[journée]])-COUNTIFS(DB_L1[equipe],H$1,DB_L1[Résultat domicile],"defaite",DB_L1[Journée],journée[[#This Row],[journée]])+COUNTIFS(DB_L1[adversaire],H$1,DB_L1[Résultat exterieur],"victoire",DB_L1[Journée],journée[[#This Row],[journée]])-COUNTIFS(DB_L1[adversaire],H$1,DB_L1[Résultat exterieur],"defaite",DB_L1[Journée],journée[[#This Row],[journée]]),{-1,"défaite";0,"nul";1,"victoire"},2,FALSE)</f>
        <v>nul</v>
      </c>
      <c r="I11" s="30" t="str">
        <f>VLOOKUP(COUNTIFS(DB_L1[equipe],I$1,DB_L1[Résultat domicile],"victoire",DB_L1[Journée],journée[[#This Row],[journée]])-COUNTIFS(DB_L1[equipe],I$1,DB_L1[Résultat domicile],"defaite",DB_L1[Journée],journée[[#This Row],[journée]])+COUNTIFS(DB_L1[adversaire],I$1,DB_L1[Résultat exterieur],"victoire",DB_L1[Journée],journée[[#This Row],[journée]])-COUNTIFS(DB_L1[adversaire],I$1,DB_L1[Résultat exterieur],"defaite",DB_L1[Journée],journée[[#This Row],[journée]]),{-1,"défaite";0,"nul";1,"victoire"},2,FALSE)</f>
        <v>nul</v>
      </c>
      <c r="J11" s="30" t="str">
        <f>VLOOKUP(COUNTIFS(DB_L1[equipe],J$1,DB_L1[Résultat domicile],"victoire",DB_L1[Journée],journée[[#This Row],[journée]])-COUNTIFS(DB_L1[equipe],J$1,DB_L1[Résultat domicile],"defaite",DB_L1[Journée],journée[[#This Row],[journée]])+COUNTIFS(DB_L1[adversaire],J$1,DB_L1[Résultat exterieur],"victoire",DB_L1[Journée],journée[[#This Row],[journée]])-COUNTIFS(DB_L1[adversaire],J$1,DB_L1[Résultat exterieur],"defaite",DB_L1[Journée],journée[[#This Row],[journée]]),{-1,"défaite";0,"nul";1,"victoire"},2,FALSE)</f>
        <v>nul</v>
      </c>
      <c r="K11" s="30" t="str">
        <f>VLOOKUP(COUNTIFS(DB_L1[equipe],K$1,DB_L1[Résultat domicile],"victoire",DB_L1[Journée],journée[[#This Row],[journée]])-COUNTIFS(DB_L1[equipe],K$1,DB_L1[Résultat domicile],"defaite",DB_L1[Journée],journée[[#This Row],[journée]])+COUNTIFS(DB_L1[adversaire],K$1,DB_L1[Résultat exterieur],"victoire",DB_L1[Journée],journée[[#This Row],[journée]])-COUNTIFS(DB_L1[adversaire],K$1,DB_L1[Résultat exterieur],"defaite",DB_L1[Journée],journée[[#This Row],[journée]]),{-1,"défaite";0,"nul";1,"victoire"},2,FALSE)</f>
        <v>nul</v>
      </c>
      <c r="L11" s="30" t="str">
        <f>VLOOKUP(COUNTIFS(DB_L1[equipe],L$1,DB_L1[Résultat domicile],"victoire",DB_L1[Journée],journée[[#This Row],[journée]])-COUNTIFS(DB_L1[equipe],L$1,DB_L1[Résultat domicile],"defaite",DB_L1[Journée],journée[[#This Row],[journée]])+COUNTIFS(DB_L1[adversaire],L$1,DB_L1[Résultat exterieur],"victoire",DB_L1[Journée],journée[[#This Row],[journée]])-COUNTIFS(DB_L1[adversaire],L$1,DB_L1[Résultat exterieur],"defaite",DB_L1[Journée],journée[[#This Row],[journée]]),{-1,"défaite";0,"nul";1,"victoire"},2,FALSE)</f>
        <v>nul</v>
      </c>
      <c r="M11" s="30" t="str">
        <f>VLOOKUP(COUNTIFS(DB_L1[equipe],M$1,DB_L1[Résultat domicile],"victoire",DB_L1[Journée],journée[[#This Row],[journée]])-COUNTIFS(DB_L1[equipe],M$1,DB_L1[Résultat domicile],"defaite",DB_L1[Journée],journée[[#This Row],[journée]])+COUNTIFS(DB_L1[adversaire],M$1,DB_L1[Résultat exterieur],"victoire",DB_L1[Journée],journée[[#This Row],[journée]])-COUNTIFS(DB_L1[adversaire],M$1,DB_L1[Résultat exterieur],"defaite",DB_L1[Journée],journée[[#This Row],[journée]]),{-1,"défaite";0,"nul";1,"victoire"},2,FALSE)</f>
        <v>nul</v>
      </c>
      <c r="N11" s="30" t="str">
        <f>VLOOKUP(COUNTIFS(DB_L1[equipe],N$1,DB_L1[Résultat domicile],"victoire",DB_L1[Journée],journée[[#This Row],[journée]])-COUNTIFS(DB_L1[equipe],N$1,DB_L1[Résultat domicile],"defaite",DB_L1[Journée],journée[[#This Row],[journée]])+COUNTIFS(DB_L1[adversaire],N$1,DB_L1[Résultat exterieur],"victoire",DB_L1[Journée],journée[[#This Row],[journée]])-COUNTIFS(DB_L1[adversaire],N$1,DB_L1[Résultat exterieur],"defaite",DB_L1[Journée],journée[[#This Row],[journée]]),{-1,"défaite";0,"nul";1,"victoire"},2,FALSE)</f>
        <v>nul</v>
      </c>
      <c r="O11" s="30" t="str">
        <f>VLOOKUP(COUNTIFS(DB_L1[equipe],O$1,DB_L1[Résultat domicile],"victoire",DB_L1[Journée],journée[[#This Row],[journée]])-COUNTIFS(DB_L1[equipe],O$1,DB_L1[Résultat domicile],"defaite",DB_L1[Journée],journée[[#This Row],[journée]])+COUNTIFS(DB_L1[adversaire],O$1,DB_L1[Résultat exterieur],"victoire",DB_L1[Journée],journée[[#This Row],[journée]])-COUNTIFS(DB_L1[adversaire],O$1,DB_L1[Résultat exterieur],"defaite",DB_L1[Journée],journée[[#This Row],[journée]]),{-1,"défaite";0,"nul";1,"victoire"},2,FALSE)</f>
        <v>nul</v>
      </c>
      <c r="P11" s="30" t="str">
        <f>VLOOKUP(COUNTIFS(DB_L1[equipe],P$1,DB_L1[Résultat domicile],"victoire",DB_L1[Journée],journée[[#This Row],[journée]])-COUNTIFS(DB_L1[equipe],P$1,DB_L1[Résultat domicile],"defaite",DB_L1[Journée],journée[[#This Row],[journée]])+COUNTIFS(DB_L1[adversaire],P$1,DB_L1[Résultat exterieur],"victoire",DB_L1[Journée],journée[[#This Row],[journée]])-COUNTIFS(DB_L1[adversaire],P$1,DB_L1[Résultat exterieur],"defaite",DB_L1[Journée],journée[[#This Row],[journée]]),{-1,"défaite";0,"nul";1,"victoire"},2,FALSE)</f>
        <v>nul</v>
      </c>
      <c r="Q11" s="30" t="str">
        <f>VLOOKUP(COUNTIFS(DB_L1[equipe],Q$1,DB_L1[Résultat domicile],"victoire",DB_L1[Journée],journée[[#This Row],[journée]])-COUNTIFS(DB_L1[equipe],Q$1,DB_L1[Résultat domicile],"defaite",DB_L1[Journée],journée[[#This Row],[journée]])+COUNTIFS(DB_L1[adversaire],Q$1,DB_L1[Résultat exterieur],"victoire",DB_L1[Journée],journée[[#This Row],[journée]])-COUNTIFS(DB_L1[adversaire],Q$1,DB_L1[Résultat exterieur],"defaite",DB_L1[Journée],journée[[#This Row],[journée]]),{-1,"défaite";0,"nul";1,"victoire"},2,FALSE)</f>
        <v>nul</v>
      </c>
      <c r="R11" s="30" t="str">
        <f>VLOOKUP(COUNTIFS(DB_L1[equipe],R$1,DB_L1[Résultat domicile],"victoire",DB_L1[Journée],journée[[#This Row],[journée]])-COUNTIFS(DB_L1[equipe],R$1,DB_L1[Résultat domicile],"defaite",DB_L1[Journée],journée[[#This Row],[journée]])+COUNTIFS(DB_L1[adversaire],R$1,DB_L1[Résultat exterieur],"victoire",DB_L1[Journée],journée[[#This Row],[journée]])-COUNTIFS(DB_L1[adversaire],R$1,DB_L1[Résultat exterieur],"defaite",DB_L1[Journée],journée[[#This Row],[journée]]),{-1,"défaite";0,"nul";1,"victoire"},2,FALSE)</f>
        <v>nul</v>
      </c>
      <c r="S11" s="30" t="str">
        <f>VLOOKUP(COUNTIFS(DB_L1[equipe],S$1,DB_L1[Résultat domicile],"victoire",DB_L1[Journée],journée[[#This Row],[journée]])-COUNTIFS(DB_L1[equipe],S$1,DB_L1[Résultat domicile],"defaite",DB_L1[Journée],journée[[#This Row],[journée]])+COUNTIFS(DB_L1[adversaire],S$1,DB_L1[Résultat exterieur],"victoire",DB_L1[Journée],journée[[#This Row],[journée]])-COUNTIFS(DB_L1[adversaire],S$1,DB_L1[Résultat exterieur],"defaite",DB_L1[Journée],journée[[#This Row],[journée]]),{-1,"défaite";0,"nul";1,"victoire"},2,FALSE)</f>
        <v>nul</v>
      </c>
      <c r="T11" s="30" t="str">
        <f>VLOOKUP(COUNTIFS(DB_L1[equipe],T$1,DB_L1[Résultat domicile],"victoire",DB_L1[Journée],journée[[#This Row],[journée]])-COUNTIFS(DB_L1[equipe],T$1,DB_L1[Résultat domicile],"defaite",DB_L1[Journée],journée[[#This Row],[journée]])+COUNTIFS(DB_L1[adversaire],T$1,DB_L1[Résultat exterieur],"victoire",DB_L1[Journée],journée[[#This Row],[journée]])-COUNTIFS(DB_L1[adversaire],T$1,DB_L1[Résultat exterieur],"defaite",DB_L1[Journée],journée[[#This Row],[journée]]),{-1,"défaite";0,"nul";1,"victoire"},2,FALSE)</f>
        <v>nul</v>
      </c>
      <c r="U11" s="31" t="str">
        <f>VLOOKUP(COUNTIFS(DB_L1[equipe],U$1,DB_L1[Résultat domicile],"victoire",DB_L1[Journée],journée[[#This Row],[journée]])-COUNTIFS(DB_L1[equipe],U$1,DB_L1[Résultat domicile],"defaite",DB_L1[Journée],journée[[#This Row],[journée]])+COUNTIFS(DB_L1[adversaire],U$1,DB_L1[Résultat exterieur],"victoire",DB_L1[Journée],journée[[#This Row],[journée]])-COUNTIFS(DB_L1[adversaire],U$1,DB_L1[Résultat exterieur],"defaite",DB_L1[Journée],journée[[#This Row],[journée]]),{-1,"défaite";0,"nul";1,"victoire"},2,FALSE)</f>
        <v>nul</v>
      </c>
      <c r="W11" s="35">
        <v>10</v>
      </c>
      <c r="X11" s="36">
        <f t="shared" ref="X11" si="4">IF(B11=B10,X10+1,1)</f>
        <v>8</v>
      </c>
      <c r="Y11" s="36">
        <f t="shared" ref="Y11" si="5">IF(C11=C10,Y10+1,1)</f>
        <v>8</v>
      </c>
      <c r="Z11" s="36">
        <f t="shared" ref="Z11" si="6">IF(D11=D10,Z10+1,1)</f>
        <v>8</v>
      </c>
      <c r="AA11" s="36">
        <f t="shared" ref="AA11" si="7">IF(E11=E10,AA10+1,1)</f>
        <v>8</v>
      </c>
      <c r="AB11" s="36">
        <f t="shared" ref="AB11" si="8">IF(F11=F10,AB10+1,1)</f>
        <v>10</v>
      </c>
      <c r="AC11" s="36">
        <f t="shared" ref="AC11" si="9">IF(G11=G10,AC10+1,1)</f>
        <v>7</v>
      </c>
      <c r="AD11" s="36">
        <f t="shared" ref="AD11" si="10">IF(H11=H10,AD10+1,1)</f>
        <v>8</v>
      </c>
      <c r="AE11" s="36">
        <f t="shared" ref="AE11" si="11">IF(I11=I10,AE10+1,1)</f>
        <v>9</v>
      </c>
      <c r="AF11" s="36">
        <f t="shared" ref="AF11" si="12">IF(J11=J10,AF10+1,1)</f>
        <v>10</v>
      </c>
      <c r="AG11" s="36">
        <f t="shared" ref="AG11" si="13">IF(K11=K10,AG10+1,1)</f>
        <v>8</v>
      </c>
      <c r="AH11" s="36">
        <f t="shared" ref="AH11" si="14">IF(L11=L10,AH10+1,1)</f>
        <v>8</v>
      </c>
      <c r="AI11" s="36">
        <f t="shared" ref="AI11" si="15">IF(M11=M10,AI10+1,1)</f>
        <v>8</v>
      </c>
      <c r="AJ11" s="36">
        <f t="shared" ref="AJ11" si="16">IF(N11=N10,AJ10+1,1)</f>
        <v>7</v>
      </c>
      <c r="AK11" s="36">
        <f t="shared" ref="AK11" si="17">IF(O11=O10,AK10+1,1)</f>
        <v>8</v>
      </c>
      <c r="AL11" s="36">
        <f t="shared" ref="AL11" si="18">IF(P11=P10,AL10+1,1)</f>
        <v>8</v>
      </c>
      <c r="AM11" s="36">
        <f t="shared" ref="AM11" si="19">IF(Q11=Q10,AM10+1,1)</f>
        <v>8</v>
      </c>
      <c r="AN11" s="36">
        <f t="shared" ref="AN11" si="20">IF(R11=R10,AN10+1,1)</f>
        <v>8</v>
      </c>
      <c r="AO11" s="36">
        <f t="shared" ref="AO11" si="21">IF(S11=S10,AO10+1,1)</f>
        <v>8</v>
      </c>
      <c r="AP11" s="36">
        <f t="shared" ref="AP11" si="22">IF(T11=T10,AP10+1,1)</f>
        <v>8</v>
      </c>
      <c r="AQ11" s="37">
        <f t="shared" ref="AQ11" si="23">IF(U11=U10,AQ10+1,1)</f>
        <v>10</v>
      </c>
      <c r="AS11" s="9">
        <v>10</v>
      </c>
      <c r="AT11" s="3" t="str">
        <f t="shared" ref="AT11" si="24">CONCATENATE(X11,B11)</f>
        <v>8nul</v>
      </c>
      <c r="AU11" s="3" t="str">
        <f t="shared" si="0"/>
        <v>8nul</v>
      </c>
      <c r="AV11" s="3" t="str">
        <f t="shared" si="0"/>
        <v>8nul</v>
      </c>
      <c r="AW11" s="3" t="str">
        <f t="shared" si="0"/>
        <v>8nul</v>
      </c>
      <c r="AX11" s="3" t="str">
        <f t="shared" si="0"/>
        <v>10nul</v>
      </c>
      <c r="AY11" s="3" t="str">
        <f t="shared" si="0"/>
        <v>7nul</v>
      </c>
      <c r="AZ11" s="3" t="str">
        <f t="shared" si="0"/>
        <v>8nul</v>
      </c>
      <c r="BA11" s="3" t="str">
        <f t="shared" si="0"/>
        <v>9nul</v>
      </c>
      <c r="BB11" s="3" t="str">
        <f t="shared" si="0"/>
        <v>10nul</v>
      </c>
      <c r="BC11" s="3" t="str">
        <f t="shared" si="0"/>
        <v>8nul</v>
      </c>
      <c r="BD11" s="3" t="str">
        <f t="shared" si="0"/>
        <v>8nul</v>
      </c>
      <c r="BE11" s="3" t="str">
        <f t="shared" si="0"/>
        <v>8nul</v>
      </c>
      <c r="BF11" s="3" t="str">
        <f t="shared" si="0"/>
        <v>7nul</v>
      </c>
      <c r="BG11" s="3" t="str">
        <f t="shared" si="0"/>
        <v>8nul</v>
      </c>
      <c r="BH11" s="3" t="str">
        <f t="shared" si="0"/>
        <v>8nul</v>
      </c>
      <c r="BI11" s="3" t="str">
        <f t="shared" si="0"/>
        <v>8nul</v>
      </c>
      <c r="BJ11" s="3" t="str">
        <f t="shared" si="0"/>
        <v>8nul</v>
      </c>
      <c r="BK11" s="3" t="str">
        <f t="shared" si="0"/>
        <v>8nul</v>
      </c>
      <c r="BL11" s="3" t="str">
        <f t="shared" si="0"/>
        <v>8nul</v>
      </c>
      <c r="BM11" s="3" t="str">
        <f t="shared" si="0"/>
        <v>10nul</v>
      </c>
    </row>
    <row r="12" spans="1:65">
      <c r="A12" s="29">
        <v>11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1"/>
      <c r="W12" s="35">
        <v>11</v>
      </c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7"/>
      <c r="AS12" s="38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</row>
    <row r="16" spans="1:65">
      <c r="A16" s="10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CJ44"/>
  <sheetViews>
    <sheetView zoomScale="60" zoomScaleNormal="60" workbookViewId="0">
      <selection activeCell="B2" sqref="B2"/>
    </sheetView>
  </sheetViews>
  <sheetFormatPr baseColWidth="10" defaultColWidth="11.5703125" defaultRowHeight="15"/>
  <cols>
    <col min="1" max="1" width="9" bestFit="1" customWidth="1"/>
    <col min="2" max="13" width="20.5703125" bestFit="1" customWidth="1"/>
    <col min="14" max="14" width="22" bestFit="1" customWidth="1"/>
    <col min="15" max="19" width="20.5703125" bestFit="1" customWidth="1"/>
    <col min="20" max="20" width="19.85546875" bestFit="1" customWidth="1"/>
    <col min="21" max="21" width="21.140625" bestFit="1" customWidth="1"/>
    <col min="23" max="23" width="15.42578125" bestFit="1" customWidth="1"/>
    <col min="24" max="24" width="10.85546875" style="7" bestFit="1" customWidth="1"/>
    <col min="25" max="25" width="18.42578125" style="7" bestFit="1" customWidth="1"/>
    <col min="26" max="26" width="12.5703125" style="7" bestFit="1" customWidth="1"/>
    <col min="27" max="27" width="11.140625" style="7" bestFit="1" customWidth="1"/>
    <col min="28" max="28" width="10.42578125" style="7" bestFit="1" customWidth="1"/>
    <col min="29" max="29" width="11.85546875" style="7" bestFit="1" customWidth="1"/>
    <col min="30" max="30" width="19.140625" style="7" bestFit="1" customWidth="1"/>
    <col min="31" max="31" width="11.5703125" style="7" bestFit="1" customWidth="1"/>
    <col min="32" max="32" width="10.85546875" style="7" bestFit="1" customWidth="1"/>
    <col min="33" max="33" width="17.28515625" style="7" bestFit="1" customWidth="1"/>
    <col min="34" max="34" width="13.28515625" style="7" bestFit="1" customWidth="1"/>
    <col min="35" max="35" width="13.42578125" style="7" bestFit="1" customWidth="1"/>
    <col min="36" max="36" width="22" style="7" bestFit="1" customWidth="1"/>
    <col min="37" max="37" width="9.7109375" style="7" bestFit="1" customWidth="1"/>
    <col min="38" max="38" width="14.42578125" style="7" bestFit="1" customWidth="1"/>
    <col min="39" max="39" width="18.28515625" style="7" bestFit="1" customWidth="1"/>
    <col min="40" max="40" width="15.140625" style="7" bestFit="1" customWidth="1"/>
    <col min="41" max="41" width="11.5703125" style="7" bestFit="1" customWidth="1"/>
    <col min="42" max="42" width="13.7109375" style="7" bestFit="1" customWidth="1"/>
    <col min="43" max="43" width="21.140625" style="7" bestFit="1" customWidth="1"/>
    <col min="45" max="45" width="15.42578125" bestFit="1" customWidth="1"/>
    <col min="46" max="63" width="36.140625" bestFit="1" customWidth="1"/>
    <col min="64" max="64" width="36.85546875" bestFit="1" customWidth="1"/>
    <col min="65" max="65" width="36.140625" bestFit="1" customWidth="1"/>
    <col min="68" max="68" width="18" bestFit="1" customWidth="1"/>
    <col min="69" max="69" width="10.85546875" bestFit="1" customWidth="1"/>
    <col min="70" max="70" width="18.42578125" bestFit="1" customWidth="1"/>
    <col min="71" max="71" width="12.5703125" bestFit="1" customWidth="1"/>
    <col min="72" max="72" width="11.140625" bestFit="1" customWidth="1"/>
    <col min="73" max="73" width="10.42578125" bestFit="1" customWidth="1"/>
    <col min="74" max="74" width="11.85546875" bestFit="1" customWidth="1"/>
    <col min="75" max="75" width="19.140625" bestFit="1" customWidth="1"/>
    <col min="76" max="76" width="11.5703125" bestFit="1" customWidth="1"/>
    <col min="77" max="77" width="10.85546875" bestFit="1" customWidth="1"/>
    <col min="78" max="78" width="17.28515625" bestFit="1" customWidth="1"/>
    <col min="79" max="79" width="13.28515625" bestFit="1" customWidth="1"/>
    <col min="80" max="80" width="13.42578125" bestFit="1" customWidth="1"/>
    <col min="81" max="81" width="22" bestFit="1" customWidth="1"/>
    <col min="82" max="82" width="9.7109375" bestFit="1" customWidth="1"/>
    <col min="83" max="83" width="14.42578125" bestFit="1" customWidth="1"/>
    <col min="84" max="84" width="18.28515625" bestFit="1" customWidth="1"/>
    <col min="85" max="85" width="15.140625" bestFit="1" customWidth="1"/>
    <col min="86" max="86" width="11.5703125" bestFit="1" customWidth="1"/>
    <col min="87" max="87" width="13.7109375" bestFit="1" customWidth="1"/>
    <col min="88" max="88" width="21.140625" bestFit="1" customWidth="1"/>
  </cols>
  <sheetData>
    <row r="1" spans="1:88">
      <c r="A1" s="1" t="s">
        <v>64</v>
      </c>
      <c r="B1" s="39" t="s">
        <v>95</v>
      </c>
      <c r="C1" s="39" t="s">
        <v>91</v>
      </c>
      <c r="D1" s="39" t="s">
        <v>89</v>
      </c>
      <c r="E1" s="39" t="s">
        <v>86</v>
      </c>
      <c r="F1" s="39" t="s">
        <v>83</v>
      </c>
      <c r="G1" s="39" t="s">
        <v>82</v>
      </c>
      <c r="H1" s="39" t="s">
        <v>84</v>
      </c>
      <c r="I1" s="39" t="s">
        <v>85</v>
      </c>
      <c r="J1" s="39" t="s">
        <v>77</v>
      </c>
      <c r="K1" s="39" t="s">
        <v>75</v>
      </c>
      <c r="L1" s="39" t="s">
        <v>80</v>
      </c>
      <c r="M1" s="39" t="s">
        <v>93</v>
      </c>
      <c r="N1" s="39" t="s">
        <v>88</v>
      </c>
      <c r="O1" s="39" t="s">
        <v>92</v>
      </c>
      <c r="P1" s="39" t="s">
        <v>74</v>
      </c>
      <c r="Q1" s="39" t="s">
        <v>78</v>
      </c>
      <c r="R1" s="39" t="s">
        <v>81</v>
      </c>
      <c r="S1" s="39" t="s">
        <v>76</v>
      </c>
      <c r="T1" s="39" t="s">
        <v>87</v>
      </c>
      <c r="U1" s="39" t="s">
        <v>90</v>
      </c>
      <c r="W1" s="9" t="s">
        <v>57</v>
      </c>
      <c r="X1" s="39" t="s">
        <v>95</v>
      </c>
      <c r="Y1" s="39" t="s">
        <v>91</v>
      </c>
      <c r="Z1" s="39" t="s">
        <v>89</v>
      </c>
      <c r="AA1" s="39" t="s">
        <v>86</v>
      </c>
      <c r="AB1" s="39" t="s">
        <v>83</v>
      </c>
      <c r="AC1" s="39" t="s">
        <v>82</v>
      </c>
      <c r="AD1" s="39" t="s">
        <v>84</v>
      </c>
      <c r="AE1" s="39" t="s">
        <v>85</v>
      </c>
      <c r="AF1" s="39" t="s">
        <v>77</v>
      </c>
      <c r="AG1" s="39" t="s">
        <v>75</v>
      </c>
      <c r="AH1" s="39" t="s">
        <v>80</v>
      </c>
      <c r="AI1" s="39" t="s">
        <v>93</v>
      </c>
      <c r="AJ1" s="39" t="s">
        <v>88</v>
      </c>
      <c r="AK1" s="39" t="s">
        <v>92</v>
      </c>
      <c r="AL1" s="39" t="s">
        <v>74</v>
      </c>
      <c r="AM1" s="39" t="s">
        <v>78</v>
      </c>
      <c r="AN1" s="39" t="s">
        <v>81</v>
      </c>
      <c r="AO1" s="39" t="s">
        <v>76</v>
      </c>
      <c r="AP1" s="39" t="s">
        <v>87</v>
      </c>
      <c r="AQ1" s="39" t="s">
        <v>90</v>
      </c>
      <c r="AS1" s="9" t="s">
        <v>57</v>
      </c>
      <c r="AT1" s="39" t="s">
        <v>95</v>
      </c>
      <c r="AU1" s="39" t="s">
        <v>91</v>
      </c>
      <c r="AV1" s="39" t="s">
        <v>89</v>
      </c>
      <c r="AW1" s="39" t="s">
        <v>86</v>
      </c>
      <c r="AX1" s="39" t="s">
        <v>83</v>
      </c>
      <c r="AY1" s="39" t="s">
        <v>82</v>
      </c>
      <c r="AZ1" s="39" t="s">
        <v>84</v>
      </c>
      <c r="BA1" s="39" t="s">
        <v>85</v>
      </c>
      <c r="BB1" s="39" t="s">
        <v>77</v>
      </c>
      <c r="BC1" s="39" t="s">
        <v>75</v>
      </c>
      <c r="BD1" s="39" t="s">
        <v>80</v>
      </c>
      <c r="BE1" s="39" t="s">
        <v>93</v>
      </c>
      <c r="BF1" s="39" t="s">
        <v>88</v>
      </c>
      <c r="BG1" s="39" t="s">
        <v>92</v>
      </c>
      <c r="BH1" s="39" t="s">
        <v>74</v>
      </c>
      <c r="BI1" s="39" t="s">
        <v>78</v>
      </c>
      <c r="BJ1" s="39" t="s">
        <v>81</v>
      </c>
      <c r="BK1" s="39" t="s">
        <v>76</v>
      </c>
      <c r="BL1" s="39" t="s">
        <v>87</v>
      </c>
      <c r="BM1" s="39" t="s">
        <v>90</v>
      </c>
      <c r="BP1" s="9" t="s">
        <v>57</v>
      </c>
      <c r="BQ1" s="39" t="s">
        <v>95</v>
      </c>
      <c r="BR1" s="39" t="s">
        <v>91</v>
      </c>
      <c r="BS1" s="39" t="s">
        <v>89</v>
      </c>
      <c r="BT1" s="39" t="s">
        <v>86</v>
      </c>
      <c r="BU1" s="39" t="s">
        <v>83</v>
      </c>
      <c r="BV1" s="39" t="s">
        <v>82</v>
      </c>
      <c r="BW1" s="39" t="s">
        <v>84</v>
      </c>
      <c r="BX1" s="39" t="s">
        <v>85</v>
      </c>
      <c r="BY1" s="39" t="s">
        <v>77</v>
      </c>
      <c r="BZ1" s="39" t="s">
        <v>75</v>
      </c>
      <c r="CA1" s="39" t="s">
        <v>80</v>
      </c>
      <c r="CB1" s="39" t="s">
        <v>93</v>
      </c>
      <c r="CC1" s="39" t="s">
        <v>88</v>
      </c>
      <c r="CD1" s="39" t="s">
        <v>92</v>
      </c>
      <c r="CE1" s="39" t="s">
        <v>74</v>
      </c>
      <c r="CF1" s="39" t="s">
        <v>78</v>
      </c>
      <c r="CG1" s="39" t="s">
        <v>81</v>
      </c>
      <c r="CH1" s="39" t="s">
        <v>76</v>
      </c>
      <c r="CI1" s="39" t="s">
        <v>87</v>
      </c>
      <c r="CJ1" s="39" t="s">
        <v>90</v>
      </c>
    </row>
    <row r="2" spans="1:88">
      <c r="A2" s="1">
        <v>1</v>
      </c>
      <c r="B2" s="3" t="str">
        <f>IF(COUNTIF('DB L1'!$B2:$B11,'Résultat équipe'!B$1)=1,VLOOKUP(B$1,'DB L1'!$B2:$U11,19,FALSE),VLOOKUP('Résultat équipe'!B$1,'DB L1'!$C2:$U11,19,FALSE))</f>
        <v>aucune</v>
      </c>
      <c r="C2" s="3" t="str">
        <f>IF(COUNTIF('DB L1'!$B2:$B11,'Résultat équipe'!C$1)=1,VLOOKUP(C$1,'DB L1'!$B2:$U11,19,FALSE),VLOOKUP('Résultat équipe'!C$1,'DB L1'!$C2:$U11,19,FALSE))</f>
        <v>aucune</v>
      </c>
      <c r="D2" s="3" t="str">
        <f>IF(COUNTIF('DB L1'!$B2:$B11,'Résultat équipe'!D$1)=1,VLOOKUP(D$1,'DB L1'!$B2:$U11,19,FALSE),VLOOKUP('Résultat équipe'!D$1,'DB L1'!$C2:$U11,19,FALSE))</f>
        <v>aucune</v>
      </c>
      <c r="E2" s="3" t="str">
        <f>IF(COUNTIF('DB L1'!$B2:$B11,'Résultat équipe'!E$1)=1,VLOOKUP(E$1,'DB L1'!$B2:$U11,19,FALSE),VLOOKUP('Résultat équipe'!E$1,'DB L1'!$C2:$U11,19,FALSE))</f>
        <v>premiere mi temps</v>
      </c>
      <c r="F2" s="3" t="e">
        <f>IF(COUNTIF('DB L1'!$B2:$B11,'Résultat équipe'!F$1)=1,VLOOKUP(F$1,'DB L1'!$B2:$U11,19,FALSE),VLOOKUP('Résultat équipe'!F$1,'DB L1'!$C2:$U11,19,FALSE))</f>
        <v>#N/A</v>
      </c>
      <c r="G2" s="3" t="str">
        <f>IF(COUNTIF('DB L1'!$B2:$B11,'Résultat équipe'!G$1)=1,VLOOKUP(G$1,'DB L1'!$B2:$U11,19,FALSE),VLOOKUP('Résultat équipe'!G$1,'DB L1'!$C2:$U11,19,FALSE))</f>
        <v>deuxieme mi temps</v>
      </c>
      <c r="H2" s="3" t="str">
        <f>IF(COUNTIF('DB L1'!$B2:$B11,'Résultat équipe'!H$1)=1,VLOOKUP(H$1,'DB L1'!$B2:$U11,19,FALSE),VLOOKUP('Résultat équipe'!H$1,'DB L1'!$C2:$U11,19,FALSE))</f>
        <v>aucune</v>
      </c>
      <c r="I2" s="3" t="str">
        <f>IF(COUNTIF('DB L1'!$B2:$B11,'Résultat équipe'!I$1)=1,VLOOKUP(I$1,'DB L1'!$B2:$U11,19,FALSE),VLOOKUP('Résultat équipe'!I$1,'DB L1'!$C2:$U11,19,FALSE))</f>
        <v>premiere mi temps</v>
      </c>
      <c r="J2" s="3" t="e">
        <f>IF(COUNTIF('DB L1'!$B2:$B11,'Résultat équipe'!J$1)=1,VLOOKUP(J$1,'DB L1'!$B2:$U11,19,FALSE),VLOOKUP('Résultat équipe'!J$1,'DB L1'!$C2:$U11,19,FALSE))</f>
        <v>#N/A</v>
      </c>
      <c r="K2" s="3" t="str">
        <f>IF(COUNTIF('DB L1'!$B2:$B11,'Résultat équipe'!K$1)=1,VLOOKUP(K$1,'DB L1'!$B2:$U11,19,FALSE),VLOOKUP('Résultat équipe'!K$1,'DB L1'!$C2:$U11,19,FALSE))</f>
        <v>premiere mi temps</v>
      </c>
      <c r="L2" s="3" t="str">
        <f>IF(COUNTIF('DB L1'!$B2:$B11,'Résultat équipe'!L$1)=1,VLOOKUP(L$1,'DB L1'!$B2:$U11,19,FALSE),VLOOKUP('Résultat équipe'!L$1,'DB L1'!$C2:$U11,19,FALSE))</f>
        <v>premiere mi temps</v>
      </c>
      <c r="M2" s="3" t="str">
        <f>IF(COUNTIF('DB L1'!$B2:$B11,'Résultat équipe'!M$1)=1,VLOOKUP(M$1,'DB L1'!$B2:$U11,19,FALSE),VLOOKUP('Résultat équipe'!M$1,'DB L1'!$C2:$U11,19,FALSE))</f>
        <v>deuxieme mi temps</v>
      </c>
      <c r="N2" s="3" t="str">
        <f>IF(COUNTIF('DB L1'!$B2:$B11,'Résultat équipe'!N$1)=1,VLOOKUP(N$1,'DB L1'!$B2:$U11,19,FALSE),VLOOKUP('Résultat équipe'!N$1,'DB L1'!$C2:$U11,19,FALSE))</f>
        <v>deuxieme mi temps</v>
      </c>
      <c r="O2" s="3" t="str">
        <f>IF(COUNTIF('DB L1'!$B2:$B11,'Résultat équipe'!O$1)=1,VLOOKUP(O$1,'DB L1'!$B2:$U11,19,FALSE),VLOOKUP('Résultat équipe'!O$1,'DB L1'!$C2:$U11,19,FALSE))</f>
        <v>deuxieme mi temps</v>
      </c>
      <c r="P2" s="3" t="str">
        <f>IF(COUNTIF('DB L1'!$B2:$B11,'Résultat équipe'!P$1)=1,VLOOKUP(P$1,'DB L1'!$B2:$U11,19,FALSE),VLOOKUP('Résultat équipe'!P$1,'DB L1'!$C2:$U11,19,FALSE))</f>
        <v>aucune</v>
      </c>
      <c r="Q2" s="3" t="str">
        <f>IF(COUNTIF('DB L1'!$B2:$B11,'Résultat équipe'!Q$1)=1,VLOOKUP(Q$1,'DB L1'!$B2:$U11,19,FALSE),VLOOKUP('Résultat équipe'!Q$1,'DB L1'!$C2:$U11,19,FALSE))</f>
        <v>aucune</v>
      </c>
      <c r="R2" s="3" t="str">
        <f>IF(COUNTIF('DB L1'!$B2:$B11,'Résultat équipe'!R$1)=1,VLOOKUP(R$1,'DB L1'!$B2:$U11,19,FALSE),VLOOKUP('Résultat équipe'!R$1,'DB L1'!$C2:$U11,19,FALSE))</f>
        <v>deuxieme mi temps</v>
      </c>
      <c r="S2" s="3" t="str">
        <f>IF(COUNTIF('DB L1'!$B2:$B11,'Résultat équipe'!S$1)=1,VLOOKUP(S$1,'DB L1'!$B2:$U11,19,FALSE),VLOOKUP('Résultat équipe'!S$1,'DB L1'!$C2:$U11,19,FALSE))</f>
        <v>premiere mi temps</v>
      </c>
      <c r="T2" s="3" t="str">
        <f>IF(COUNTIF('DB L1'!$B2:$B11,'Résultat équipe'!T$1)=1,VLOOKUP(T$1,'DB L1'!$B2:$U11,19,FALSE),VLOOKUP('Résultat équipe'!T$1,'DB L1'!$C2:$U11,19,FALSE))</f>
        <v>aucune</v>
      </c>
      <c r="U2" s="3" t="e">
        <f>IF(COUNTIF('DB L1'!$B2:$B11,'Résultat équipe'!U$1)=1,VLOOKUP(U$1,'DB L1'!$B2:$U11,19,FALSE),VLOOKUP('Résultat équipe'!U$1,'DB L1'!$C2:$U11,19,FALSE))</f>
        <v>#N/A</v>
      </c>
      <c r="W2" s="9">
        <v>1</v>
      </c>
      <c r="X2" s="11">
        <f>IF(B2&lt;&gt;"deuxieme mi temps",1,0)</f>
        <v>1</v>
      </c>
      <c r="Y2" s="11">
        <f t="shared" ref="Y2:AQ2" si="0">IF(C2&lt;&gt;"deuxieme mi temps",1,0)</f>
        <v>1</v>
      </c>
      <c r="Z2" s="11">
        <f t="shared" si="0"/>
        <v>1</v>
      </c>
      <c r="AA2" s="11">
        <f t="shared" si="0"/>
        <v>1</v>
      </c>
      <c r="AB2" s="11" t="e">
        <f t="shared" si="0"/>
        <v>#N/A</v>
      </c>
      <c r="AC2" s="11">
        <f t="shared" si="0"/>
        <v>0</v>
      </c>
      <c r="AD2" s="11">
        <f t="shared" si="0"/>
        <v>1</v>
      </c>
      <c r="AE2" s="11">
        <f t="shared" si="0"/>
        <v>1</v>
      </c>
      <c r="AF2" s="11" t="e">
        <f t="shared" si="0"/>
        <v>#N/A</v>
      </c>
      <c r="AG2" s="11">
        <f t="shared" si="0"/>
        <v>1</v>
      </c>
      <c r="AH2" s="11">
        <f t="shared" si="0"/>
        <v>1</v>
      </c>
      <c r="AI2" s="11">
        <f t="shared" si="0"/>
        <v>0</v>
      </c>
      <c r="AJ2" s="11">
        <f t="shared" si="0"/>
        <v>0</v>
      </c>
      <c r="AK2" s="11">
        <f t="shared" si="0"/>
        <v>0</v>
      </c>
      <c r="AL2" s="11">
        <f t="shared" si="0"/>
        <v>1</v>
      </c>
      <c r="AM2" s="11">
        <f t="shared" si="0"/>
        <v>1</v>
      </c>
      <c r="AN2" s="11">
        <f t="shared" si="0"/>
        <v>0</v>
      </c>
      <c r="AO2" s="11">
        <f t="shared" si="0"/>
        <v>1</v>
      </c>
      <c r="AP2" s="11">
        <f t="shared" si="0"/>
        <v>1</v>
      </c>
      <c r="AQ2" s="11" t="e">
        <f t="shared" si="0"/>
        <v>#N/A</v>
      </c>
      <c r="AS2" s="9">
        <v>1</v>
      </c>
      <c r="AT2" s="3" t="str">
        <f>CONCATENATE(X2," * moins de but en 2eme mi temps")</f>
        <v>1 * moins de but en 2eme mi temps</v>
      </c>
      <c r="AU2" s="3" t="str">
        <f t="shared" ref="AU2:BM10" si="1">CONCATENATE(Y2," * moins de but en 2eme mi temps")</f>
        <v>1 * moins de but en 2eme mi temps</v>
      </c>
      <c r="AV2" s="3" t="str">
        <f t="shared" si="1"/>
        <v>1 * moins de but en 2eme mi temps</v>
      </c>
      <c r="AW2" s="3" t="str">
        <f t="shared" si="1"/>
        <v>1 * moins de but en 2eme mi temps</v>
      </c>
      <c r="AX2" s="3" t="e">
        <f t="shared" si="1"/>
        <v>#N/A</v>
      </c>
      <c r="AY2" s="3" t="str">
        <f t="shared" si="1"/>
        <v>0 * moins de but en 2eme mi temps</v>
      </c>
      <c r="AZ2" s="3" t="str">
        <f t="shared" si="1"/>
        <v>1 * moins de but en 2eme mi temps</v>
      </c>
      <c r="BA2" s="3" t="str">
        <f t="shared" si="1"/>
        <v>1 * moins de but en 2eme mi temps</v>
      </c>
      <c r="BB2" s="3" t="e">
        <f t="shared" si="1"/>
        <v>#N/A</v>
      </c>
      <c r="BC2" s="3" t="str">
        <f t="shared" si="1"/>
        <v>1 * moins de but en 2eme mi temps</v>
      </c>
      <c r="BD2" s="3" t="str">
        <f t="shared" si="1"/>
        <v>1 * moins de but en 2eme mi temps</v>
      </c>
      <c r="BE2" s="3" t="str">
        <f t="shared" si="1"/>
        <v>0 * moins de but en 2eme mi temps</v>
      </c>
      <c r="BF2" s="3" t="str">
        <f t="shared" si="1"/>
        <v>0 * moins de but en 2eme mi temps</v>
      </c>
      <c r="BG2" s="3" t="str">
        <f t="shared" si="1"/>
        <v>0 * moins de but en 2eme mi temps</v>
      </c>
      <c r="BH2" s="3" t="str">
        <f t="shared" si="1"/>
        <v>1 * moins de but en 2eme mi temps</v>
      </c>
      <c r="BI2" s="3" t="str">
        <f t="shared" si="1"/>
        <v>1 * moins de but en 2eme mi temps</v>
      </c>
      <c r="BJ2" s="3" t="str">
        <f t="shared" si="1"/>
        <v>0 * moins de but en 2eme mi temps</v>
      </c>
      <c r="BK2" s="3" t="str">
        <f t="shared" si="1"/>
        <v>1 * moins de but en 2eme mi temps</v>
      </c>
      <c r="BL2" s="3" t="str">
        <f t="shared" si="1"/>
        <v>1 * moins de but en 2eme mi temps</v>
      </c>
      <c r="BM2" s="3" t="e">
        <f t="shared" si="1"/>
        <v>#N/A</v>
      </c>
      <c r="BP2" s="13" t="s">
        <v>69</v>
      </c>
      <c r="BQ2" s="3" t="e">
        <f>LARGE(X:X,1)</f>
        <v>#REF!</v>
      </c>
      <c r="BR2" s="3" t="e">
        <f t="shared" ref="BR2:CJ2" si="2">LARGE(Y:Y,1)</f>
        <v>#REF!</v>
      </c>
      <c r="BS2" s="3" t="e">
        <f t="shared" si="2"/>
        <v>#REF!</v>
      </c>
      <c r="BT2" s="3" t="e">
        <f t="shared" si="2"/>
        <v>#REF!</v>
      </c>
      <c r="BU2" s="3" t="e">
        <f t="shared" si="2"/>
        <v>#N/A</v>
      </c>
      <c r="BV2" s="3" t="e">
        <f t="shared" si="2"/>
        <v>#REF!</v>
      </c>
      <c r="BW2" s="3" t="e">
        <f t="shared" si="2"/>
        <v>#REF!</v>
      </c>
      <c r="BX2" s="3" t="e">
        <f t="shared" si="2"/>
        <v>#REF!</v>
      </c>
      <c r="BY2" s="3" t="e">
        <f t="shared" si="2"/>
        <v>#N/A</v>
      </c>
      <c r="BZ2" s="3" t="e">
        <f t="shared" si="2"/>
        <v>#REF!</v>
      </c>
      <c r="CA2" s="3" t="e">
        <f t="shared" si="2"/>
        <v>#REF!</v>
      </c>
      <c r="CB2" s="3" t="e">
        <f t="shared" si="2"/>
        <v>#REF!</v>
      </c>
      <c r="CC2" s="3" t="e">
        <f t="shared" si="2"/>
        <v>#REF!</v>
      </c>
      <c r="CD2" s="3" t="e">
        <f t="shared" si="2"/>
        <v>#REF!</v>
      </c>
      <c r="CE2" s="3" t="e">
        <f t="shared" si="2"/>
        <v>#REF!</v>
      </c>
      <c r="CF2" s="3" t="e">
        <f t="shared" si="2"/>
        <v>#REF!</v>
      </c>
      <c r="CG2" s="3" t="e">
        <f t="shared" si="2"/>
        <v>#REF!</v>
      </c>
      <c r="CH2" s="3" t="e">
        <f t="shared" si="2"/>
        <v>#REF!</v>
      </c>
      <c r="CI2" s="3" t="e">
        <f t="shared" si="2"/>
        <v>#REF!</v>
      </c>
      <c r="CJ2" s="3" t="e">
        <f t="shared" si="2"/>
        <v>#N/A</v>
      </c>
    </row>
    <row r="3" spans="1:88">
      <c r="A3" s="1">
        <v>2</v>
      </c>
      <c r="B3" s="3" t="str">
        <f>IF(COUNTIF('DB L1'!$B12:$B21,'Résultat équipe'!B1)=1,VLOOKUP(B1,'DB L1'!$B12:$U21,19,FALSE),VLOOKUP('Résultat équipe'!B1,'DB L1'!$C12:$U21,19,FALSE))</f>
        <v>aucune</v>
      </c>
      <c r="C3" s="3" t="str">
        <f>IF(COUNTIF('DB L1'!$B12:$B21,'Résultat équipe'!C1)=1,VLOOKUP(C1,'DB L1'!$B12:$U21,19,FALSE),VLOOKUP('Résultat équipe'!C1,'DB L1'!$C12:$U21,19,FALSE))</f>
        <v>aucune</v>
      </c>
      <c r="D3" s="3" t="str">
        <f>IF(COUNTIF('DB L1'!$B12:$B21,'Résultat équipe'!D1)=1,VLOOKUP(D1,'DB L1'!$B12:$U21,19,FALSE),VLOOKUP('Résultat équipe'!D1,'DB L1'!$C12:$U21,19,FALSE))</f>
        <v>aucune</v>
      </c>
      <c r="E3" s="3" t="str">
        <f>IF(COUNTIF('DB L1'!$B12:$B21,'Résultat équipe'!E1)=1,VLOOKUP(E1,'DB L1'!$B12:$U21,19,FALSE),VLOOKUP('Résultat équipe'!E1,'DB L1'!$C12:$U21,19,FALSE))</f>
        <v>aucune</v>
      </c>
      <c r="F3" s="3" t="e">
        <f>IF(COUNTIF('DB L1'!$B12:$B21,'Résultat équipe'!F1)=1,VLOOKUP(F1,'DB L1'!$B12:$U21,19,FALSE),VLOOKUP('Résultat équipe'!F1,'DB L1'!$C12:$U21,19,FALSE))</f>
        <v>#N/A</v>
      </c>
      <c r="G3" s="3" t="str">
        <f>IF(COUNTIF('DB L1'!$B12:$B21,'Résultat équipe'!G1)=1,VLOOKUP(G1,'DB L1'!$B12:$U21,19,FALSE),VLOOKUP('Résultat équipe'!G1,'DB L1'!$C12:$U21,19,FALSE))</f>
        <v>aucune</v>
      </c>
      <c r="H3" s="3" t="str">
        <f>IF(COUNTIF('DB L1'!$B12:$B21,'Résultat équipe'!H1)=1,VLOOKUP(H1,'DB L1'!$B12:$U21,19,FALSE),VLOOKUP('Résultat équipe'!H1,'DB L1'!$C12:$U21,19,FALSE))</f>
        <v>aucune</v>
      </c>
      <c r="I3" s="3" t="str">
        <f>IF(COUNTIF('DB L1'!$B12:$B21,'Résultat équipe'!I1)=1,VLOOKUP(I1,'DB L1'!$B12:$U21,19,FALSE),VLOOKUP('Résultat équipe'!I1,'DB L1'!$C12:$U21,19,FALSE))</f>
        <v>premiere mi temps</v>
      </c>
      <c r="J3" s="3" t="e">
        <f>IF(COUNTIF('DB L1'!$B12:$B21,'Résultat équipe'!J1)=1,VLOOKUP(J1,'DB L1'!$B12:$U21,19,FALSE),VLOOKUP('Résultat équipe'!J1,'DB L1'!$C12:$U21,19,FALSE))</f>
        <v>#N/A</v>
      </c>
      <c r="K3" s="3" t="str">
        <f>IF(COUNTIF('DB L1'!$B12:$B21,'Résultat équipe'!K1)=1,VLOOKUP(K1,'DB L1'!$B12:$U21,19,FALSE),VLOOKUP('Résultat équipe'!K1,'DB L1'!$C12:$U21,19,FALSE))</f>
        <v>deuxieme mi temps</v>
      </c>
      <c r="L3" s="3" t="str">
        <f>IF(COUNTIF('DB L1'!$B12:$B21,'Résultat équipe'!L1)=1,VLOOKUP(L1,'DB L1'!$B12:$U21,19,FALSE),VLOOKUP('Résultat équipe'!L1,'DB L1'!$C12:$U21,19,FALSE))</f>
        <v>aucune</v>
      </c>
      <c r="M3" s="3" t="str">
        <f>IF(COUNTIF('DB L1'!$B12:$B21,'Résultat équipe'!M1)=1,VLOOKUP(M1,'DB L1'!$B12:$U21,19,FALSE),VLOOKUP('Résultat équipe'!M1,'DB L1'!$C12:$U21,19,FALSE))</f>
        <v>deuxieme mi temps</v>
      </c>
      <c r="N3" s="3" t="str">
        <f>IF(COUNTIF('DB L1'!$B12:$B21,'Résultat équipe'!N1)=1,VLOOKUP(N1,'DB L1'!$B12:$U21,19,FALSE),VLOOKUP('Résultat équipe'!N1,'DB L1'!$C12:$U21,19,FALSE))</f>
        <v>deuxieme mi temps</v>
      </c>
      <c r="O3" s="3" t="str">
        <f>IF(COUNTIF('DB L1'!$B12:$B21,'Résultat équipe'!O1)=1,VLOOKUP(O1,'DB L1'!$B12:$U21,19,FALSE),VLOOKUP('Résultat équipe'!O1,'DB L1'!$C12:$U21,19,FALSE))</f>
        <v>deuxieme mi temps</v>
      </c>
      <c r="P3" s="3" t="str">
        <f>IF(COUNTIF('DB L1'!$B12:$B21,'Résultat équipe'!P1)=1,VLOOKUP(P1,'DB L1'!$B12:$U21,19,FALSE),VLOOKUP('Résultat équipe'!P1,'DB L1'!$C12:$U21,19,FALSE))</f>
        <v>aucune</v>
      </c>
      <c r="Q3" s="3" t="str">
        <f>IF(COUNTIF('DB L1'!$B12:$B21,'Résultat équipe'!Q1)=1,VLOOKUP(Q1,'DB L1'!$B12:$U21,19,FALSE),VLOOKUP('Résultat équipe'!Q1,'DB L1'!$C12:$U21,19,FALSE))</f>
        <v>premiere mi temps</v>
      </c>
      <c r="R3" s="3" t="str">
        <f>IF(COUNTIF('DB L1'!$B12:$B21,'Résultat équipe'!R1)=1,VLOOKUP(R1,'DB L1'!$B12:$U21,19,FALSE),VLOOKUP('Résultat équipe'!R1,'DB L1'!$C12:$U21,19,FALSE))</f>
        <v>deuxieme mi temps</v>
      </c>
      <c r="S3" s="3" t="str">
        <f>IF(COUNTIF('DB L1'!$B12:$B21,'Résultat équipe'!S1)=1,VLOOKUP(S1,'DB L1'!$B12:$U21,19,FALSE),VLOOKUP('Résultat équipe'!S1,'DB L1'!$C12:$U21,19,FALSE))</f>
        <v>deuxieme mi temps</v>
      </c>
      <c r="T3" s="3" t="str">
        <f>IF(COUNTIF('DB L1'!$B12:$B21,'Résultat équipe'!T1)=1,VLOOKUP(T1,'DB L1'!$B12:$U21,19,FALSE),VLOOKUP('Résultat équipe'!T1,'DB L1'!$C12:$U21,19,FALSE))</f>
        <v>aucune</v>
      </c>
      <c r="U3" s="3" t="e">
        <f>IF(COUNTIF('DB L1'!$B12:$B21,'Résultat équipe'!U1)=1,VLOOKUP(U1,'DB L1'!$B12:$U21,19,FALSE),VLOOKUP('Résultat équipe'!U1,'DB L1'!$C12:$U21,19,FALSE))</f>
        <v>#N/A</v>
      </c>
      <c r="W3" s="9">
        <v>2</v>
      </c>
      <c r="X3" s="11">
        <f>IF(B3&lt;&gt;"deuxieme mi temps",X2+1,0)</f>
        <v>2</v>
      </c>
      <c r="Y3" s="11">
        <f t="shared" ref="Y3:AQ10" si="3">IF(C3&lt;&gt;"deuxieme mi temps",Y2+1,0)</f>
        <v>2</v>
      </c>
      <c r="Z3" s="11">
        <f t="shared" si="3"/>
        <v>2</v>
      </c>
      <c r="AA3" s="11">
        <f t="shared" si="3"/>
        <v>2</v>
      </c>
      <c r="AB3" s="11" t="e">
        <f t="shared" si="3"/>
        <v>#N/A</v>
      </c>
      <c r="AC3" s="11">
        <f t="shared" si="3"/>
        <v>1</v>
      </c>
      <c r="AD3" s="11">
        <f t="shared" si="3"/>
        <v>2</v>
      </c>
      <c r="AE3" s="11">
        <f t="shared" si="3"/>
        <v>2</v>
      </c>
      <c r="AF3" s="11" t="e">
        <f t="shared" si="3"/>
        <v>#N/A</v>
      </c>
      <c r="AG3" s="11">
        <f t="shared" si="3"/>
        <v>0</v>
      </c>
      <c r="AH3" s="11">
        <f t="shared" si="3"/>
        <v>2</v>
      </c>
      <c r="AI3" s="11">
        <f t="shared" si="3"/>
        <v>0</v>
      </c>
      <c r="AJ3" s="11">
        <f t="shared" si="3"/>
        <v>0</v>
      </c>
      <c r="AK3" s="11">
        <f t="shared" si="3"/>
        <v>0</v>
      </c>
      <c r="AL3" s="11">
        <f t="shared" si="3"/>
        <v>2</v>
      </c>
      <c r="AM3" s="11">
        <f t="shared" si="3"/>
        <v>2</v>
      </c>
      <c r="AN3" s="11">
        <f t="shared" si="3"/>
        <v>0</v>
      </c>
      <c r="AO3" s="11">
        <f t="shared" si="3"/>
        <v>0</v>
      </c>
      <c r="AP3" s="11">
        <f t="shared" si="3"/>
        <v>2</v>
      </c>
      <c r="AQ3" s="11" t="e">
        <f t="shared" si="3"/>
        <v>#N/A</v>
      </c>
      <c r="AS3" s="9">
        <v>2</v>
      </c>
      <c r="AT3" s="3" t="str">
        <f t="shared" ref="AT3:AT10" si="4">CONCATENATE(X3," * moins de but en 2eme mi temps")</f>
        <v>2 * moins de but en 2eme mi temps</v>
      </c>
      <c r="AU3" s="3" t="str">
        <f t="shared" si="1"/>
        <v>2 * moins de but en 2eme mi temps</v>
      </c>
      <c r="AV3" s="3" t="str">
        <f t="shared" si="1"/>
        <v>2 * moins de but en 2eme mi temps</v>
      </c>
      <c r="AW3" s="3" t="str">
        <f t="shared" si="1"/>
        <v>2 * moins de but en 2eme mi temps</v>
      </c>
      <c r="AX3" s="3" t="e">
        <f t="shared" si="1"/>
        <v>#N/A</v>
      </c>
      <c r="AY3" s="3" t="str">
        <f t="shared" si="1"/>
        <v>1 * moins de but en 2eme mi temps</v>
      </c>
      <c r="AZ3" s="3" t="str">
        <f t="shared" si="1"/>
        <v>2 * moins de but en 2eme mi temps</v>
      </c>
      <c r="BA3" s="3" t="str">
        <f t="shared" si="1"/>
        <v>2 * moins de but en 2eme mi temps</v>
      </c>
      <c r="BB3" s="3" t="e">
        <f t="shared" si="1"/>
        <v>#N/A</v>
      </c>
      <c r="BC3" s="3" t="str">
        <f t="shared" si="1"/>
        <v>0 * moins de but en 2eme mi temps</v>
      </c>
      <c r="BD3" s="3" t="str">
        <f t="shared" si="1"/>
        <v>2 * moins de but en 2eme mi temps</v>
      </c>
      <c r="BE3" s="3" t="str">
        <f t="shared" si="1"/>
        <v>0 * moins de but en 2eme mi temps</v>
      </c>
      <c r="BF3" s="3" t="str">
        <f t="shared" si="1"/>
        <v>0 * moins de but en 2eme mi temps</v>
      </c>
      <c r="BG3" s="3" t="str">
        <f t="shared" si="1"/>
        <v>0 * moins de but en 2eme mi temps</v>
      </c>
      <c r="BH3" s="3" t="str">
        <f t="shared" si="1"/>
        <v>2 * moins de but en 2eme mi temps</v>
      </c>
      <c r="BI3" s="3" t="str">
        <f t="shared" si="1"/>
        <v>2 * moins de but en 2eme mi temps</v>
      </c>
      <c r="BJ3" s="3" t="str">
        <f t="shared" si="1"/>
        <v>0 * moins de but en 2eme mi temps</v>
      </c>
      <c r="BK3" s="3" t="str">
        <f t="shared" si="1"/>
        <v>0 * moins de but en 2eme mi temps</v>
      </c>
      <c r="BL3" s="3" t="str">
        <f t="shared" si="1"/>
        <v>2 * moins de but en 2eme mi temps</v>
      </c>
      <c r="BM3" s="3" t="e">
        <f t="shared" si="1"/>
        <v>#N/A</v>
      </c>
    </row>
    <row r="4" spans="1:88">
      <c r="A4" s="1">
        <v>3</v>
      </c>
      <c r="B4" s="3" t="str">
        <f>IF(COUNTIF('DB L1'!$B26:$B35,'Résultat équipe'!B$1)=1,VLOOKUP(B$1,'DB L1'!$B26:$U35,19,FALSE),VLOOKUP('Résultat équipe'!B$1,'DB L1'!$C26:$U35,19,FALSE))</f>
        <v>aucune</v>
      </c>
      <c r="C4" s="3" t="str">
        <f>IF(COUNTIF('DB L1'!$B26:$B35,'Résultat équipe'!C$1)=1,VLOOKUP(C$1,'DB L1'!$B26:$U35,19,FALSE),VLOOKUP('Résultat équipe'!C$1,'DB L1'!$C26:$U35,19,FALSE))</f>
        <v>premiere mi temps</v>
      </c>
      <c r="D4" s="3" t="str">
        <f>IF(COUNTIF('DB L1'!$B26:$B35,'Résultat équipe'!D$1)=1,VLOOKUP(D$1,'DB L1'!$B26:$U35,19,FALSE),VLOOKUP('Résultat équipe'!D$1,'DB L1'!$C26:$U35,19,FALSE))</f>
        <v>aucune</v>
      </c>
      <c r="E4" s="3" t="str">
        <f>IF(COUNTIF('DB L1'!$B26:$B35,'Résultat équipe'!E$1)=1,VLOOKUP(E$1,'DB L1'!$B26:$U35,19,FALSE),VLOOKUP('Résultat équipe'!E$1,'DB L1'!$C26:$U35,19,FALSE))</f>
        <v>deuxieme mi temps</v>
      </c>
      <c r="F4" s="3" t="e">
        <f>IF(COUNTIF('DB L1'!$B26:$B35,'Résultat équipe'!F$1)=1,VLOOKUP(F$1,'DB L1'!$B26:$U35,19,FALSE),VLOOKUP('Résultat équipe'!F$1,'DB L1'!$C26:$U35,19,FALSE))</f>
        <v>#N/A</v>
      </c>
      <c r="G4" s="3" t="str">
        <f>IF(COUNTIF('DB L1'!$B26:$B35,'Résultat équipe'!G$1)=1,VLOOKUP(G$1,'DB L1'!$B26:$U35,19,FALSE),VLOOKUP('Résultat équipe'!G$1,'DB L1'!$C26:$U35,19,FALSE))</f>
        <v>premiere mi temps</v>
      </c>
      <c r="H4" s="3" t="str">
        <f>IF(COUNTIF('DB L1'!$B26:$B35,'Résultat équipe'!H$1)=1,VLOOKUP(H$1,'DB L1'!$B26:$U35,19,FALSE),VLOOKUP('Résultat équipe'!H$1,'DB L1'!$C26:$U35,19,FALSE))</f>
        <v>aucune</v>
      </c>
      <c r="I4" s="3" t="str">
        <f>IF(COUNTIF('DB L1'!$B26:$B35,'Résultat équipe'!I$1)=1,VLOOKUP(I$1,'DB L1'!$B26:$U35,19,FALSE),VLOOKUP('Résultat équipe'!I$1,'DB L1'!$C26:$U35,19,FALSE))</f>
        <v>aucune</v>
      </c>
      <c r="J4" s="3" t="e">
        <f>IF(COUNTIF('DB L1'!$B26:$B35,'Résultat équipe'!J$1)=1,VLOOKUP(J$1,'DB L1'!$B26:$U35,19,FALSE),VLOOKUP('Résultat équipe'!J$1,'DB L1'!$C26:$U35,19,FALSE))</f>
        <v>#N/A</v>
      </c>
      <c r="K4" s="3" t="str">
        <f>IF(COUNTIF('DB L1'!$B26:$B35,'Résultat équipe'!K$1)=1,VLOOKUP(K$1,'DB L1'!$B26:$U35,19,FALSE),VLOOKUP('Résultat équipe'!K$1,'DB L1'!$C26:$U35,19,FALSE))</f>
        <v>aucune</v>
      </c>
      <c r="L4" s="3" t="str">
        <f>IF(COUNTIF('DB L1'!$B26:$B35,'Résultat équipe'!L$1)=1,VLOOKUP(L$1,'DB L1'!$B26:$U35,19,FALSE),VLOOKUP('Résultat équipe'!L$1,'DB L1'!$C26:$U35,19,FALSE))</f>
        <v>aucune</v>
      </c>
      <c r="M4" s="3" t="str">
        <f>IF(COUNTIF('DB L1'!$B26:$B35,'Résultat équipe'!M$1)=1,VLOOKUP(M$1,'DB L1'!$B26:$U35,19,FALSE),VLOOKUP('Résultat équipe'!M$1,'DB L1'!$C26:$U35,19,FALSE))</f>
        <v>aucune</v>
      </c>
      <c r="N4" s="3" t="str">
        <f>IF(COUNTIF('DB L1'!$B26:$B35,'Résultat équipe'!N$1)=1,VLOOKUP(N$1,'DB L1'!$B26:$U35,19,FALSE),VLOOKUP('Résultat équipe'!N$1,'DB L1'!$C26:$U35,19,FALSE))</f>
        <v>aucune</v>
      </c>
      <c r="O4" s="3" t="str">
        <f>IF(COUNTIF('DB L1'!$B26:$B35,'Résultat équipe'!O$1)=1,VLOOKUP(O$1,'DB L1'!$B26:$U35,19,FALSE),VLOOKUP('Résultat équipe'!O$1,'DB L1'!$C26:$U35,19,FALSE))</f>
        <v>deuxieme mi temps</v>
      </c>
      <c r="P4" s="3" t="str">
        <f>IF(COUNTIF('DB L1'!$B26:$B35,'Résultat équipe'!P$1)=1,VLOOKUP(P$1,'DB L1'!$B26:$U35,19,FALSE),VLOOKUP('Résultat équipe'!P$1,'DB L1'!$C26:$U35,19,FALSE))</f>
        <v>deuxieme mi temps</v>
      </c>
      <c r="Q4" s="3" t="str">
        <f>IF(COUNTIF('DB L1'!$B26:$B35,'Résultat équipe'!Q$1)=1,VLOOKUP(Q$1,'DB L1'!$B26:$U35,19,FALSE),VLOOKUP('Résultat équipe'!Q$1,'DB L1'!$C26:$U35,19,FALSE))</f>
        <v>aucune</v>
      </c>
      <c r="R4" s="3" t="str">
        <f>IF(COUNTIF('DB L1'!$B26:$B35,'Résultat équipe'!R$1)=1,VLOOKUP(R$1,'DB L1'!$B26:$U35,19,FALSE),VLOOKUP('Résultat équipe'!R$1,'DB L1'!$C26:$U35,19,FALSE))</f>
        <v>deuxieme mi temps</v>
      </c>
      <c r="S4" s="3" t="str">
        <f>IF(COUNTIF('DB L1'!$B26:$B35,'Résultat équipe'!S$1)=1,VLOOKUP(S$1,'DB L1'!$B26:$U35,19,FALSE),VLOOKUP('Résultat équipe'!S$1,'DB L1'!$C26:$U35,19,FALSE))</f>
        <v>aucune</v>
      </c>
      <c r="T4" s="3" t="str">
        <f>IF(COUNTIF('DB L1'!$B26:$B35,'Résultat équipe'!T$1)=1,VLOOKUP(T$1,'DB L1'!$B26:$U35,19,FALSE),VLOOKUP('Résultat équipe'!T$1,'DB L1'!$C26:$U35,19,FALSE))</f>
        <v>aucune</v>
      </c>
      <c r="U4" s="3" t="e">
        <f>IF(COUNTIF('DB L1'!$B26:$B35,'Résultat équipe'!U$1)=1,VLOOKUP(U$1,'DB L1'!$B26:$U35,19,FALSE),VLOOKUP('Résultat équipe'!U$1,'DB L1'!$C26:$U35,19,FALSE))</f>
        <v>#N/A</v>
      </c>
      <c r="W4" s="9">
        <v>3</v>
      </c>
      <c r="X4" s="11">
        <f t="shared" ref="X4:X10" si="5">IF(B4&lt;&gt;"deuxieme mi temps",X3+1,0)</f>
        <v>3</v>
      </c>
      <c r="Y4" s="11">
        <f t="shared" si="3"/>
        <v>3</v>
      </c>
      <c r="Z4" s="11">
        <f t="shared" si="3"/>
        <v>3</v>
      </c>
      <c r="AA4" s="11">
        <f t="shared" si="3"/>
        <v>0</v>
      </c>
      <c r="AB4" s="11" t="e">
        <f t="shared" si="3"/>
        <v>#N/A</v>
      </c>
      <c r="AC4" s="11">
        <f t="shared" si="3"/>
        <v>2</v>
      </c>
      <c r="AD4" s="11">
        <f t="shared" si="3"/>
        <v>3</v>
      </c>
      <c r="AE4" s="11">
        <f t="shared" si="3"/>
        <v>3</v>
      </c>
      <c r="AF4" s="11" t="e">
        <f t="shared" si="3"/>
        <v>#N/A</v>
      </c>
      <c r="AG4" s="11">
        <f t="shared" si="3"/>
        <v>1</v>
      </c>
      <c r="AH4" s="11">
        <f t="shared" si="3"/>
        <v>3</v>
      </c>
      <c r="AI4" s="11">
        <f t="shared" si="3"/>
        <v>1</v>
      </c>
      <c r="AJ4" s="11">
        <f t="shared" si="3"/>
        <v>1</v>
      </c>
      <c r="AK4" s="11">
        <f t="shared" si="3"/>
        <v>0</v>
      </c>
      <c r="AL4" s="11">
        <f t="shared" si="3"/>
        <v>0</v>
      </c>
      <c r="AM4" s="11">
        <f t="shared" si="3"/>
        <v>3</v>
      </c>
      <c r="AN4" s="11">
        <f t="shared" si="3"/>
        <v>0</v>
      </c>
      <c r="AO4" s="11">
        <f t="shared" si="3"/>
        <v>1</v>
      </c>
      <c r="AP4" s="11">
        <f t="shared" si="3"/>
        <v>3</v>
      </c>
      <c r="AQ4" s="11" t="e">
        <f t="shared" si="3"/>
        <v>#N/A</v>
      </c>
      <c r="AS4" s="9">
        <v>3</v>
      </c>
      <c r="AT4" s="3" t="str">
        <f t="shared" si="4"/>
        <v>3 * moins de but en 2eme mi temps</v>
      </c>
      <c r="AU4" s="3" t="str">
        <f t="shared" si="1"/>
        <v>3 * moins de but en 2eme mi temps</v>
      </c>
      <c r="AV4" s="3" t="str">
        <f t="shared" si="1"/>
        <v>3 * moins de but en 2eme mi temps</v>
      </c>
      <c r="AW4" s="3" t="str">
        <f t="shared" si="1"/>
        <v>0 * moins de but en 2eme mi temps</v>
      </c>
      <c r="AX4" s="3" t="e">
        <f t="shared" si="1"/>
        <v>#N/A</v>
      </c>
      <c r="AY4" s="3" t="str">
        <f t="shared" si="1"/>
        <v>2 * moins de but en 2eme mi temps</v>
      </c>
      <c r="AZ4" s="3" t="str">
        <f t="shared" si="1"/>
        <v>3 * moins de but en 2eme mi temps</v>
      </c>
      <c r="BA4" s="3" t="str">
        <f t="shared" si="1"/>
        <v>3 * moins de but en 2eme mi temps</v>
      </c>
      <c r="BB4" s="3" t="e">
        <f t="shared" si="1"/>
        <v>#N/A</v>
      </c>
      <c r="BC4" s="3" t="str">
        <f t="shared" si="1"/>
        <v>1 * moins de but en 2eme mi temps</v>
      </c>
      <c r="BD4" s="3" t="str">
        <f t="shared" si="1"/>
        <v>3 * moins de but en 2eme mi temps</v>
      </c>
      <c r="BE4" s="3" t="str">
        <f t="shared" si="1"/>
        <v>1 * moins de but en 2eme mi temps</v>
      </c>
      <c r="BF4" s="3" t="str">
        <f t="shared" si="1"/>
        <v>1 * moins de but en 2eme mi temps</v>
      </c>
      <c r="BG4" s="3" t="str">
        <f t="shared" si="1"/>
        <v>0 * moins de but en 2eme mi temps</v>
      </c>
      <c r="BH4" s="3" t="str">
        <f t="shared" si="1"/>
        <v>0 * moins de but en 2eme mi temps</v>
      </c>
      <c r="BI4" s="3" t="str">
        <f t="shared" si="1"/>
        <v>3 * moins de but en 2eme mi temps</v>
      </c>
      <c r="BJ4" s="3" t="str">
        <f t="shared" si="1"/>
        <v>0 * moins de but en 2eme mi temps</v>
      </c>
      <c r="BK4" s="3" t="str">
        <f t="shared" si="1"/>
        <v>1 * moins de but en 2eme mi temps</v>
      </c>
      <c r="BL4" s="3" t="str">
        <f t="shared" si="1"/>
        <v>3 * moins de but en 2eme mi temps</v>
      </c>
      <c r="BM4" s="3" t="e">
        <f t="shared" si="1"/>
        <v>#N/A</v>
      </c>
    </row>
    <row r="5" spans="1:88">
      <c r="A5" s="1">
        <v>4</v>
      </c>
      <c r="B5" s="3" t="e">
        <f>IF(COUNTIF('DB L1'!#REF!,'Résultat équipe'!B$1)=1,VLOOKUP(B$1,'DB L1'!#REF!,19,FALSE),VLOOKUP('Résultat équipe'!B$1,'DB L1'!#REF!,19,FALSE))</f>
        <v>#REF!</v>
      </c>
      <c r="C5" s="3" t="e">
        <f>IF(COUNTIF('DB L1'!#REF!,'Résultat équipe'!C$1)=1,VLOOKUP(C$1,'DB L1'!#REF!,19,FALSE),VLOOKUP('Résultat équipe'!C$1,'DB L1'!#REF!,19,FALSE))</f>
        <v>#REF!</v>
      </c>
      <c r="D5" s="3" t="e">
        <f>IF(COUNTIF('DB L1'!#REF!,'Résultat équipe'!D$1)=1,VLOOKUP(D$1,'DB L1'!#REF!,19,FALSE),VLOOKUP('Résultat équipe'!D$1,'DB L1'!#REF!,19,FALSE))</f>
        <v>#REF!</v>
      </c>
      <c r="E5" s="3" t="e">
        <f>IF(COUNTIF('DB L1'!#REF!,'Résultat équipe'!E$1)=1,VLOOKUP(E$1,'DB L1'!#REF!,19,FALSE),VLOOKUP('Résultat équipe'!E$1,'DB L1'!#REF!,19,FALSE))</f>
        <v>#REF!</v>
      </c>
      <c r="F5" s="3" t="e">
        <f>IF(COUNTIF('DB L1'!#REF!,'Résultat équipe'!F$1)=1,VLOOKUP(F$1,'DB L1'!#REF!,19,FALSE),VLOOKUP('Résultat équipe'!F$1,'DB L1'!#REF!,19,FALSE))</f>
        <v>#REF!</v>
      </c>
      <c r="G5" s="3" t="e">
        <f>IF(COUNTIF('DB L1'!#REF!,'Résultat équipe'!G$1)=1,VLOOKUP(G$1,'DB L1'!#REF!,19,FALSE),VLOOKUP('Résultat équipe'!G$1,'DB L1'!#REF!,19,FALSE))</f>
        <v>#REF!</v>
      </c>
      <c r="H5" s="3" t="e">
        <f>IF(COUNTIF('DB L1'!#REF!,'Résultat équipe'!H$1)=1,VLOOKUP(H$1,'DB L1'!#REF!,19,FALSE),VLOOKUP('Résultat équipe'!H$1,'DB L1'!#REF!,19,FALSE))</f>
        <v>#REF!</v>
      </c>
      <c r="I5" s="3" t="e">
        <f>IF(COUNTIF('DB L1'!#REF!,'Résultat équipe'!I$1)=1,VLOOKUP(I$1,'DB L1'!#REF!,19,FALSE),VLOOKUP('Résultat équipe'!I$1,'DB L1'!#REF!,19,FALSE))</f>
        <v>#REF!</v>
      </c>
      <c r="J5" s="3" t="e">
        <f>IF(COUNTIF('DB L1'!#REF!,'Résultat équipe'!J$1)=1,VLOOKUP(J$1,'DB L1'!#REF!,19,FALSE),VLOOKUP('Résultat équipe'!J$1,'DB L1'!#REF!,19,FALSE))</f>
        <v>#REF!</v>
      </c>
      <c r="K5" s="3" t="e">
        <f>IF(COUNTIF('DB L1'!#REF!,'Résultat équipe'!K$1)=1,VLOOKUP(K$1,'DB L1'!#REF!,19,FALSE),VLOOKUP('Résultat équipe'!K$1,'DB L1'!#REF!,19,FALSE))</f>
        <v>#REF!</v>
      </c>
      <c r="L5" s="3" t="e">
        <f>IF(COUNTIF('DB L1'!#REF!,'Résultat équipe'!L$1)=1,VLOOKUP(L$1,'DB L1'!#REF!,19,FALSE),VLOOKUP('Résultat équipe'!L$1,'DB L1'!#REF!,19,FALSE))</f>
        <v>#REF!</v>
      </c>
      <c r="M5" s="3" t="e">
        <f>IF(COUNTIF('DB L1'!#REF!,'Résultat équipe'!M$1)=1,VLOOKUP(M$1,'DB L1'!#REF!,19,FALSE),VLOOKUP('Résultat équipe'!M$1,'DB L1'!#REF!,19,FALSE))</f>
        <v>#REF!</v>
      </c>
      <c r="N5" s="3" t="e">
        <f>IF(COUNTIF('DB L1'!#REF!,'Résultat équipe'!N$1)=1,VLOOKUP(N$1,'DB L1'!#REF!,19,FALSE),VLOOKUP('Résultat équipe'!N$1,'DB L1'!#REF!,19,FALSE))</f>
        <v>#REF!</v>
      </c>
      <c r="O5" s="3" t="e">
        <f>IF(COUNTIF('DB L1'!#REF!,'Résultat équipe'!O$1)=1,VLOOKUP(O$1,'DB L1'!#REF!,19,FALSE),VLOOKUP('Résultat équipe'!O$1,'DB L1'!#REF!,19,FALSE))</f>
        <v>#REF!</v>
      </c>
      <c r="P5" s="3" t="e">
        <f>IF(COUNTIF('DB L1'!#REF!,'Résultat équipe'!P$1)=1,VLOOKUP(P$1,'DB L1'!#REF!,19,FALSE),VLOOKUP('Résultat équipe'!P$1,'DB L1'!#REF!,19,FALSE))</f>
        <v>#REF!</v>
      </c>
      <c r="Q5" s="3" t="e">
        <f>IF(COUNTIF('DB L1'!#REF!,'Résultat équipe'!Q$1)=1,VLOOKUP(Q$1,'DB L1'!#REF!,19,FALSE),VLOOKUP('Résultat équipe'!Q$1,'DB L1'!#REF!,19,FALSE))</f>
        <v>#REF!</v>
      </c>
      <c r="R5" s="3" t="e">
        <f>IF(COUNTIF('DB L1'!#REF!,'Résultat équipe'!R$1)=1,VLOOKUP(R$1,'DB L1'!#REF!,19,FALSE),VLOOKUP('Résultat équipe'!R$1,'DB L1'!#REF!,19,FALSE))</f>
        <v>#REF!</v>
      </c>
      <c r="S5" s="3" t="e">
        <f>IF(COUNTIF('DB L1'!#REF!,'Résultat équipe'!S$1)=1,VLOOKUP(S$1,'DB L1'!#REF!,19,FALSE),VLOOKUP('Résultat équipe'!S$1,'DB L1'!#REF!,19,FALSE))</f>
        <v>#REF!</v>
      </c>
      <c r="T5" s="3" t="e">
        <f>IF(COUNTIF('DB L1'!#REF!,'Résultat équipe'!T$1)=1,VLOOKUP(T$1,'DB L1'!#REF!,19,FALSE),VLOOKUP('Résultat équipe'!T$1,'DB L1'!#REF!,19,FALSE))</f>
        <v>#REF!</v>
      </c>
      <c r="U5" s="3" t="e">
        <f>IF(COUNTIF('DB L1'!#REF!,'Résultat équipe'!U$1)=1,VLOOKUP(U$1,'DB L1'!#REF!,19,FALSE),VLOOKUP('Résultat équipe'!U$1,'DB L1'!#REF!,19,FALSE))</f>
        <v>#REF!</v>
      </c>
      <c r="W5" s="9">
        <v>4</v>
      </c>
      <c r="X5" s="11" t="e">
        <f t="shared" si="5"/>
        <v>#REF!</v>
      </c>
      <c r="Y5" s="11" t="e">
        <f t="shared" si="3"/>
        <v>#REF!</v>
      </c>
      <c r="Z5" s="11" t="e">
        <f t="shared" si="3"/>
        <v>#REF!</v>
      </c>
      <c r="AA5" s="11" t="e">
        <f t="shared" si="3"/>
        <v>#REF!</v>
      </c>
      <c r="AB5" s="11" t="e">
        <f t="shared" si="3"/>
        <v>#REF!</v>
      </c>
      <c r="AC5" s="11" t="e">
        <f t="shared" si="3"/>
        <v>#REF!</v>
      </c>
      <c r="AD5" s="11" t="e">
        <f t="shared" si="3"/>
        <v>#REF!</v>
      </c>
      <c r="AE5" s="11" t="e">
        <f t="shared" si="3"/>
        <v>#REF!</v>
      </c>
      <c r="AF5" s="11" t="e">
        <f t="shared" si="3"/>
        <v>#REF!</v>
      </c>
      <c r="AG5" s="11" t="e">
        <f t="shared" si="3"/>
        <v>#REF!</v>
      </c>
      <c r="AH5" s="11" t="e">
        <f t="shared" si="3"/>
        <v>#REF!</v>
      </c>
      <c r="AI5" s="11" t="e">
        <f t="shared" si="3"/>
        <v>#REF!</v>
      </c>
      <c r="AJ5" s="11" t="e">
        <f t="shared" si="3"/>
        <v>#REF!</v>
      </c>
      <c r="AK5" s="11" t="e">
        <f t="shared" si="3"/>
        <v>#REF!</v>
      </c>
      <c r="AL5" s="11" t="e">
        <f t="shared" si="3"/>
        <v>#REF!</v>
      </c>
      <c r="AM5" s="11" t="e">
        <f t="shared" si="3"/>
        <v>#REF!</v>
      </c>
      <c r="AN5" s="11" t="e">
        <f t="shared" si="3"/>
        <v>#REF!</v>
      </c>
      <c r="AO5" s="11" t="e">
        <f t="shared" si="3"/>
        <v>#REF!</v>
      </c>
      <c r="AP5" s="11" t="e">
        <f t="shared" si="3"/>
        <v>#REF!</v>
      </c>
      <c r="AQ5" s="11" t="e">
        <f t="shared" si="3"/>
        <v>#REF!</v>
      </c>
      <c r="AS5" s="9">
        <v>4</v>
      </c>
      <c r="AT5" s="3" t="e">
        <f t="shared" si="4"/>
        <v>#REF!</v>
      </c>
      <c r="AU5" s="3" t="e">
        <f t="shared" si="1"/>
        <v>#REF!</v>
      </c>
      <c r="AV5" s="3" t="e">
        <f t="shared" si="1"/>
        <v>#REF!</v>
      </c>
      <c r="AW5" s="3" t="e">
        <f t="shared" si="1"/>
        <v>#REF!</v>
      </c>
      <c r="AX5" s="3" t="e">
        <f t="shared" si="1"/>
        <v>#REF!</v>
      </c>
      <c r="AY5" s="3" t="e">
        <f t="shared" si="1"/>
        <v>#REF!</v>
      </c>
      <c r="AZ5" s="3" t="e">
        <f t="shared" si="1"/>
        <v>#REF!</v>
      </c>
      <c r="BA5" s="3" t="e">
        <f t="shared" si="1"/>
        <v>#REF!</v>
      </c>
      <c r="BB5" s="3" t="e">
        <f t="shared" si="1"/>
        <v>#REF!</v>
      </c>
      <c r="BC5" s="3" t="e">
        <f t="shared" si="1"/>
        <v>#REF!</v>
      </c>
      <c r="BD5" s="3" t="e">
        <f t="shared" si="1"/>
        <v>#REF!</v>
      </c>
      <c r="BE5" s="3" t="e">
        <f t="shared" si="1"/>
        <v>#REF!</v>
      </c>
      <c r="BF5" s="3" t="e">
        <f t="shared" si="1"/>
        <v>#REF!</v>
      </c>
      <c r="BG5" s="3" t="e">
        <f t="shared" si="1"/>
        <v>#REF!</v>
      </c>
      <c r="BH5" s="3" t="e">
        <f t="shared" si="1"/>
        <v>#REF!</v>
      </c>
      <c r="BI5" s="3" t="e">
        <f t="shared" si="1"/>
        <v>#REF!</v>
      </c>
      <c r="BJ5" s="3" t="e">
        <f t="shared" si="1"/>
        <v>#REF!</v>
      </c>
      <c r="BK5" s="3" t="e">
        <f t="shared" si="1"/>
        <v>#REF!</v>
      </c>
      <c r="BL5" s="3" t="e">
        <f t="shared" si="1"/>
        <v>#REF!</v>
      </c>
      <c r="BM5" s="3" t="e">
        <f t="shared" si="1"/>
        <v>#REF!</v>
      </c>
    </row>
    <row r="6" spans="1:88">
      <c r="A6" s="1">
        <v>5</v>
      </c>
      <c r="B6" s="3" t="e">
        <f>IF(COUNTIF('DB L1'!#REF!,'Résultat équipe'!B$1)=1,VLOOKUP(B$1,'DB L1'!#REF!,19,FALSE),VLOOKUP('Résultat équipe'!B$1,'DB L1'!#REF!,19,FALSE))</f>
        <v>#REF!</v>
      </c>
      <c r="C6" s="3" t="e">
        <f>IF(COUNTIF('DB L1'!#REF!,'Résultat équipe'!C$1)=1,VLOOKUP(C$1,'DB L1'!#REF!,19,FALSE),VLOOKUP('Résultat équipe'!C$1,'DB L1'!#REF!,19,FALSE))</f>
        <v>#REF!</v>
      </c>
      <c r="D6" s="3" t="e">
        <f>IF(COUNTIF('DB L1'!#REF!,'Résultat équipe'!D$1)=1,VLOOKUP(D$1,'DB L1'!#REF!,19,FALSE),VLOOKUP('Résultat équipe'!D$1,'DB L1'!#REF!,19,FALSE))</f>
        <v>#REF!</v>
      </c>
      <c r="E6" s="3" t="e">
        <f>IF(COUNTIF('DB L1'!#REF!,'Résultat équipe'!E$1)=1,VLOOKUP(E$1,'DB L1'!#REF!,19,FALSE),VLOOKUP('Résultat équipe'!E$1,'DB L1'!#REF!,19,FALSE))</f>
        <v>#REF!</v>
      </c>
      <c r="F6" s="3" t="e">
        <f>IF(COUNTIF('DB L1'!#REF!,'Résultat équipe'!F$1)=1,VLOOKUP(F$1,'DB L1'!#REF!,19,FALSE),VLOOKUP('Résultat équipe'!F$1,'DB L1'!#REF!,19,FALSE))</f>
        <v>#REF!</v>
      </c>
      <c r="G6" s="3" t="e">
        <f>IF(COUNTIF('DB L1'!#REF!,'Résultat équipe'!G$1)=1,VLOOKUP(G$1,'DB L1'!#REF!,19,FALSE),VLOOKUP('Résultat équipe'!G$1,'DB L1'!#REF!,19,FALSE))</f>
        <v>#REF!</v>
      </c>
      <c r="H6" s="3" t="e">
        <f>IF(COUNTIF('DB L1'!#REF!,'Résultat équipe'!H$1)=1,VLOOKUP(H$1,'DB L1'!#REF!,19,FALSE),VLOOKUP('Résultat équipe'!H$1,'DB L1'!#REF!,19,FALSE))</f>
        <v>#REF!</v>
      </c>
      <c r="I6" s="3" t="e">
        <f>IF(COUNTIF('DB L1'!#REF!,'Résultat équipe'!I$1)=1,VLOOKUP(I$1,'DB L1'!#REF!,19,FALSE),VLOOKUP('Résultat équipe'!I$1,'DB L1'!#REF!,19,FALSE))</f>
        <v>#REF!</v>
      </c>
      <c r="J6" s="3" t="e">
        <f>IF(COUNTIF('DB L1'!#REF!,'Résultat équipe'!J$1)=1,VLOOKUP(J$1,'DB L1'!#REF!,19,FALSE),VLOOKUP('Résultat équipe'!J$1,'DB L1'!#REF!,19,FALSE))</f>
        <v>#REF!</v>
      </c>
      <c r="K6" s="3" t="e">
        <f>IF(COUNTIF('DB L1'!#REF!,'Résultat équipe'!K$1)=1,VLOOKUP(K$1,'DB L1'!#REF!,19,FALSE),VLOOKUP('Résultat équipe'!K$1,'DB L1'!#REF!,19,FALSE))</f>
        <v>#REF!</v>
      </c>
      <c r="L6" s="3" t="e">
        <f>IF(COUNTIF('DB L1'!#REF!,'Résultat équipe'!L$1)=1,VLOOKUP(L$1,'DB L1'!#REF!,19,FALSE),VLOOKUP('Résultat équipe'!L$1,'DB L1'!#REF!,19,FALSE))</f>
        <v>#REF!</v>
      </c>
      <c r="M6" s="3" t="e">
        <f>IF(COUNTIF('DB L1'!#REF!,'Résultat équipe'!M$1)=1,VLOOKUP(M$1,'DB L1'!#REF!,19,FALSE),VLOOKUP('Résultat équipe'!M$1,'DB L1'!#REF!,19,FALSE))</f>
        <v>#REF!</v>
      </c>
      <c r="N6" s="3" t="e">
        <f>IF(COUNTIF('DB L1'!#REF!,'Résultat équipe'!N$1)=1,VLOOKUP(N$1,'DB L1'!#REF!,19,FALSE),VLOOKUP('Résultat équipe'!N$1,'DB L1'!#REF!,19,FALSE))</f>
        <v>#REF!</v>
      </c>
      <c r="O6" s="3" t="e">
        <f>IF(COUNTIF('DB L1'!#REF!,'Résultat équipe'!O$1)=1,VLOOKUP(O$1,'DB L1'!#REF!,19,FALSE),VLOOKUP('Résultat équipe'!O$1,'DB L1'!#REF!,19,FALSE))</f>
        <v>#REF!</v>
      </c>
      <c r="P6" s="3" t="e">
        <f>IF(COUNTIF('DB L1'!#REF!,'Résultat équipe'!P$1)=1,VLOOKUP(P$1,'DB L1'!#REF!,19,FALSE),VLOOKUP('Résultat équipe'!P$1,'DB L1'!#REF!,19,FALSE))</f>
        <v>#REF!</v>
      </c>
      <c r="Q6" s="3" t="e">
        <f>IF(COUNTIF('DB L1'!#REF!,'Résultat équipe'!Q$1)=1,VLOOKUP(Q$1,'DB L1'!#REF!,19,FALSE),VLOOKUP('Résultat équipe'!Q$1,'DB L1'!#REF!,19,FALSE))</f>
        <v>#REF!</v>
      </c>
      <c r="R6" s="3" t="e">
        <f>IF(COUNTIF('DB L1'!#REF!,'Résultat équipe'!R$1)=1,VLOOKUP(R$1,'DB L1'!#REF!,19,FALSE),VLOOKUP('Résultat équipe'!R$1,'DB L1'!#REF!,19,FALSE))</f>
        <v>#REF!</v>
      </c>
      <c r="S6" s="3" t="e">
        <f>IF(COUNTIF('DB L1'!#REF!,'Résultat équipe'!S$1)=1,VLOOKUP(S$1,'DB L1'!#REF!,19,FALSE),VLOOKUP('Résultat équipe'!S$1,'DB L1'!#REF!,19,FALSE))</f>
        <v>#REF!</v>
      </c>
      <c r="T6" s="3" t="e">
        <f>IF(COUNTIF('DB L1'!#REF!,'Résultat équipe'!T$1)=1,VLOOKUP(T$1,'DB L1'!#REF!,19,FALSE),VLOOKUP('Résultat équipe'!T$1,'DB L1'!#REF!,19,FALSE))</f>
        <v>#REF!</v>
      </c>
      <c r="U6" s="3" t="e">
        <f>IF(COUNTIF('DB L1'!#REF!,'Résultat équipe'!U$1)=1,VLOOKUP(U$1,'DB L1'!#REF!,19,FALSE),VLOOKUP('Résultat équipe'!U$1,'DB L1'!#REF!,19,FALSE))</f>
        <v>#REF!</v>
      </c>
      <c r="W6" s="9">
        <v>5</v>
      </c>
      <c r="X6" s="11" t="e">
        <f t="shared" si="5"/>
        <v>#REF!</v>
      </c>
      <c r="Y6" s="11" t="e">
        <f t="shared" si="3"/>
        <v>#REF!</v>
      </c>
      <c r="Z6" s="11" t="e">
        <f t="shared" si="3"/>
        <v>#REF!</v>
      </c>
      <c r="AA6" s="11" t="e">
        <f t="shared" si="3"/>
        <v>#REF!</v>
      </c>
      <c r="AB6" s="11" t="e">
        <f t="shared" si="3"/>
        <v>#REF!</v>
      </c>
      <c r="AC6" s="11" t="e">
        <f t="shared" si="3"/>
        <v>#REF!</v>
      </c>
      <c r="AD6" s="11" t="e">
        <f t="shared" si="3"/>
        <v>#REF!</v>
      </c>
      <c r="AE6" s="11" t="e">
        <f t="shared" si="3"/>
        <v>#REF!</v>
      </c>
      <c r="AF6" s="11" t="e">
        <f t="shared" si="3"/>
        <v>#REF!</v>
      </c>
      <c r="AG6" s="11" t="e">
        <f t="shared" si="3"/>
        <v>#REF!</v>
      </c>
      <c r="AH6" s="11" t="e">
        <f t="shared" si="3"/>
        <v>#REF!</v>
      </c>
      <c r="AI6" s="11" t="e">
        <f t="shared" si="3"/>
        <v>#REF!</v>
      </c>
      <c r="AJ6" s="11" t="e">
        <f t="shared" si="3"/>
        <v>#REF!</v>
      </c>
      <c r="AK6" s="11" t="e">
        <f t="shared" si="3"/>
        <v>#REF!</v>
      </c>
      <c r="AL6" s="11" t="e">
        <f t="shared" si="3"/>
        <v>#REF!</v>
      </c>
      <c r="AM6" s="11" t="e">
        <f t="shared" si="3"/>
        <v>#REF!</v>
      </c>
      <c r="AN6" s="11" t="e">
        <f t="shared" si="3"/>
        <v>#REF!</v>
      </c>
      <c r="AO6" s="11" t="e">
        <f t="shared" si="3"/>
        <v>#REF!</v>
      </c>
      <c r="AP6" s="11" t="e">
        <f t="shared" si="3"/>
        <v>#REF!</v>
      </c>
      <c r="AQ6" s="11" t="e">
        <f t="shared" si="3"/>
        <v>#REF!</v>
      </c>
      <c r="AS6" s="9">
        <v>5</v>
      </c>
      <c r="AT6" s="3" t="e">
        <f t="shared" si="4"/>
        <v>#REF!</v>
      </c>
      <c r="AU6" s="3" t="e">
        <f t="shared" si="1"/>
        <v>#REF!</v>
      </c>
      <c r="AV6" s="3" t="e">
        <f t="shared" si="1"/>
        <v>#REF!</v>
      </c>
      <c r="AW6" s="3" t="e">
        <f t="shared" si="1"/>
        <v>#REF!</v>
      </c>
      <c r="AX6" s="3" t="e">
        <f t="shared" si="1"/>
        <v>#REF!</v>
      </c>
      <c r="AY6" s="3" t="e">
        <f t="shared" si="1"/>
        <v>#REF!</v>
      </c>
      <c r="AZ6" s="3" t="e">
        <f t="shared" si="1"/>
        <v>#REF!</v>
      </c>
      <c r="BA6" s="3" t="e">
        <f t="shared" si="1"/>
        <v>#REF!</v>
      </c>
      <c r="BB6" s="3" t="e">
        <f t="shared" si="1"/>
        <v>#REF!</v>
      </c>
      <c r="BC6" s="3" t="e">
        <f t="shared" si="1"/>
        <v>#REF!</v>
      </c>
      <c r="BD6" s="3" t="e">
        <f t="shared" si="1"/>
        <v>#REF!</v>
      </c>
      <c r="BE6" s="3" t="e">
        <f t="shared" si="1"/>
        <v>#REF!</v>
      </c>
      <c r="BF6" s="3" t="e">
        <f t="shared" si="1"/>
        <v>#REF!</v>
      </c>
      <c r="BG6" s="3" t="e">
        <f t="shared" si="1"/>
        <v>#REF!</v>
      </c>
      <c r="BH6" s="3" t="e">
        <f t="shared" si="1"/>
        <v>#REF!</v>
      </c>
      <c r="BI6" s="3" t="e">
        <f t="shared" si="1"/>
        <v>#REF!</v>
      </c>
      <c r="BJ6" s="3" t="e">
        <f t="shared" si="1"/>
        <v>#REF!</v>
      </c>
      <c r="BK6" s="3" t="e">
        <f t="shared" si="1"/>
        <v>#REF!</v>
      </c>
      <c r="BL6" s="3" t="e">
        <f t="shared" si="1"/>
        <v>#REF!</v>
      </c>
      <c r="BM6" s="3" t="e">
        <f t="shared" si="1"/>
        <v>#REF!</v>
      </c>
    </row>
    <row r="7" spans="1:88">
      <c r="A7" s="1">
        <v>6</v>
      </c>
      <c r="B7" s="3" t="e">
        <f>IF(COUNTIF('DB L1'!#REF!,'Résultat équipe'!B$1)=1,VLOOKUP(B$1,'DB L1'!#REF!,19,FALSE),VLOOKUP('Résultat équipe'!B$1,'DB L1'!#REF!,19,FALSE))</f>
        <v>#REF!</v>
      </c>
      <c r="C7" s="3" t="e">
        <f>IF(COUNTIF('DB L1'!#REF!,'Résultat équipe'!C$1)=1,VLOOKUP(C$1,'DB L1'!#REF!,19,FALSE),VLOOKUP('Résultat équipe'!C$1,'DB L1'!#REF!,19,FALSE))</f>
        <v>#REF!</v>
      </c>
      <c r="D7" s="3" t="e">
        <f>IF(COUNTIF('DB L1'!#REF!,'Résultat équipe'!D$1)=1,VLOOKUP(D$1,'DB L1'!#REF!,19,FALSE),VLOOKUP('Résultat équipe'!D$1,'DB L1'!#REF!,19,FALSE))</f>
        <v>#REF!</v>
      </c>
      <c r="E7" s="3" t="e">
        <f>IF(COUNTIF('DB L1'!#REF!,'Résultat équipe'!E$1)=1,VLOOKUP(E$1,'DB L1'!#REF!,19,FALSE),VLOOKUP('Résultat équipe'!E$1,'DB L1'!#REF!,19,FALSE))</f>
        <v>#REF!</v>
      </c>
      <c r="F7" s="3" t="e">
        <f>IF(COUNTIF('DB L1'!#REF!,'Résultat équipe'!F$1)=1,VLOOKUP(F$1,'DB L1'!#REF!,19,FALSE),VLOOKUP('Résultat équipe'!F$1,'DB L1'!#REF!,19,FALSE))</f>
        <v>#REF!</v>
      </c>
      <c r="G7" s="3" t="e">
        <f>IF(COUNTIF('DB L1'!#REF!,'Résultat équipe'!G$1)=1,VLOOKUP(G$1,'DB L1'!#REF!,19,FALSE),VLOOKUP('Résultat équipe'!G$1,'DB L1'!#REF!,19,FALSE))</f>
        <v>#REF!</v>
      </c>
      <c r="H7" s="3" t="e">
        <f>IF(COUNTIF('DB L1'!#REF!,'Résultat équipe'!H$1)=1,VLOOKUP(H$1,'DB L1'!#REF!,19,FALSE),VLOOKUP('Résultat équipe'!H$1,'DB L1'!#REF!,19,FALSE))</f>
        <v>#REF!</v>
      </c>
      <c r="I7" s="3" t="e">
        <f>IF(COUNTIF('DB L1'!#REF!,'Résultat équipe'!I$1)=1,VLOOKUP(I$1,'DB L1'!#REF!,19,FALSE),VLOOKUP('Résultat équipe'!I$1,'DB L1'!#REF!,19,FALSE))</f>
        <v>#REF!</v>
      </c>
      <c r="J7" s="3" t="e">
        <f>IF(COUNTIF('DB L1'!#REF!,'Résultat équipe'!J$1)=1,VLOOKUP(J$1,'DB L1'!#REF!,19,FALSE),VLOOKUP('Résultat équipe'!J$1,'DB L1'!#REF!,19,FALSE))</f>
        <v>#REF!</v>
      </c>
      <c r="K7" s="3" t="e">
        <f>IF(COUNTIF('DB L1'!#REF!,'Résultat équipe'!K$1)=1,VLOOKUP(K$1,'DB L1'!#REF!,19,FALSE),VLOOKUP('Résultat équipe'!K$1,'DB L1'!#REF!,19,FALSE))</f>
        <v>#REF!</v>
      </c>
      <c r="L7" s="3" t="e">
        <f>IF(COUNTIF('DB L1'!#REF!,'Résultat équipe'!L$1)=1,VLOOKUP(L$1,'DB L1'!#REF!,19,FALSE),VLOOKUP('Résultat équipe'!L$1,'DB L1'!#REF!,19,FALSE))</f>
        <v>#REF!</v>
      </c>
      <c r="M7" s="3" t="e">
        <f>IF(COUNTIF('DB L1'!#REF!,'Résultat équipe'!M$1)=1,VLOOKUP(M$1,'DB L1'!#REF!,19,FALSE),VLOOKUP('Résultat équipe'!M$1,'DB L1'!#REF!,19,FALSE))</f>
        <v>#REF!</v>
      </c>
      <c r="N7" s="3" t="e">
        <f>IF(COUNTIF('DB L1'!#REF!,'Résultat équipe'!N$1)=1,VLOOKUP(N$1,'DB L1'!#REF!,19,FALSE),VLOOKUP('Résultat équipe'!N$1,'DB L1'!#REF!,19,FALSE))</f>
        <v>#REF!</v>
      </c>
      <c r="O7" s="3" t="e">
        <f>IF(COUNTIF('DB L1'!#REF!,'Résultat équipe'!O$1)=1,VLOOKUP(O$1,'DB L1'!#REF!,19,FALSE),VLOOKUP('Résultat équipe'!O$1,'DB L1'!#REF!,19,FALSE))</f>
        <v>#REF!</v>
      </c>
      <c r="P7" s="3" t="e">
        <f>IF(COUNTIF('DB L1'!#REF!,'Résultat équipe'!P$1)=1,VLOOKUP(P$1,'DB L1'!#REF!,19,FALSE),VLOOKUP('Résultat équipe'!P$1,'DB L1'!#REF!,19,FALSE))</f>
        <v>#REF!</v>
      </c>
      <c r="Q7" s="3" t="e">
        <f>IF(COUNTIF('DB L1'!#REF!,'Résultat équipe'!Q$1)=1,VLOOKUP(Q$1,'DB L1'!#REF!,19,FALSE),VLOOKUP('Résultat équipe'!Q$1,'DB L1'!#REF!,19,FALSE))</f>
        <v>#REF!</v>
      </c>
      <c r="R7" s="3" t="e">
        <f>IF(COUNTIF('DB L1'!#REF!,'Résultat équipe'!R$1)=1,VLOOKUP(R$1,'DB L1'!#REF!,19,FALSE),VLOOKUP('Résultat équipe'!R$1,'DB L1'!#REF!,19,FALSE))</f>
        <v>#REF!</v>
      </c>
      <c r="S7" s="3" t="e">
        <f>IF(COUNTIF('DB L1'!#REF!,'Résultat équipe'!S$1)=1,VLOOKUP(S$1,'DB L1'!#REF!,19,FALSE),VLOOKUP('Résultat équipe'!S$1,'DB L1'!#REF!,19,FALSE))</f>
        <v>#REF!</v>
      </c>
      <c r="T7" s="3" t="e">
        <f>IF(COUNTIF('DB L1'!#REF!,'Résultat équipe'!T$1)=1,VLOOKUP(T$1,'DB L1'!#REF!,19,FALSE),VLOOKUP('Résultat équipe'!T$1,'DB L1'!#REF!,19,FALSE))</f>
        <v>#REF!</v>
      </c>
      <c r="U7" s="3" t="e">
        <f>IF(COUNTIF('DB L1'!#REF!,'Résultat équipe'!U$1)=1,VLOOKUP(U$1,'DB L1'!#REF!,19,FALSE),VLOOKUP('Résultat équipe'!U$1,'DB L1'!#REF!,19,FALSE))</f>
        <v>#REF!</v>
      </c>
      <c r="W7" s="9">
        <v>6</v>
      </c>
      <c r="X7" s="11" t="e">
        <f t="shared" si="5"/>
        <v>#REF!</v>
      </c>
      <c r="Y7" s="11" t="e">
        <f t="shared" si="3"/>
        <v>#REF!</v>
      </c>
      <c r="Z7" s="11" t="e">
        <f t="shared" si="3"/>
        <v>#REF!</v>
      </c>
      <c r="AA7" s="11" t="e">
        <f t="shared" si="3"/>
        <v>#REF!</v>
      </c>
      <c r="AB7" s="11" t="e">
        <f t="shared" si="3"/>
        <v>#REF!</v>
      </c>
      <c r="AC7" s="11" t="e">
        <f t="shared" si="3"/>
        <v>#REF!</v>
      </c>
      <c r="AD7" s="11" t="e">
        <f t="shared" si="3"/>
        <v>#REF!</v>
      </c>
      <c r="AE7" s="11" t="e">
        <f t="shared" si="3"/>
        <v>#REF!</v>
      </c>
      <c r="AF7" s="11" t="e">
        <f t="shared" si="3"/>
        <v>#REF!</v>
      </c>
      <c r="AG7" s="11" t="e">
        <f t="shared" si="3"/>
        <v>#REF!</v>
      </c>
      <c r="AH7" s="11" t="e">
        <f t="shared" si="3"/>
        <v>#REF!</v>
      </c>
      <c r="AI7" s="11" t="e">
        <f t="shared" si="3"/>
        <v>#REF!</v>
      </c>
      <c r="AJ7" s="11" t="e">
        <f t="shared" si="3"/>
        <v>#REF!</v>
      </c>
      <c r="AK7" s="11" t="e">
        <f t="shared" si="3"/>
        <v>#REF!</v>
      </c>
      <c r="AL7" s="11" t="e">
        <f t="shared" si="3"/>
        <v>#REF!</v>
      </c>
      <c r="AM7" s="11" t="e">
        <f t="shared" si="3"/>
        <v>#REF!</v>
      </c>
      <c r="AN7" s="11" t="e">
        <f t="shared" si="3"/>
        <v>#REF!</v>
      </c>
      <c r="AO7" s="11" t="e">
        <f t="shared" si="3"/>
        <v>#REF!</v>
      </c>
      <c r="AP7" s="11" t="e">
        <f t="shared" si="3"/>
        <v>#REF!</v>
      </c>
      <c r="AQ7" s="11" t="e">
        <f t="shared" si="3"/>
        <v>#REF!</v>
      </c>
      <c r="AS7" s="9">
        <v>6</v>
      </c>
      <c r="AT7" s="3" t="e">
        <f t="shared" si="4"/>
        <v>#REF!</v>
      </c>
      <c r="AU7" s="3" t="e">
        <f t="shared" si="1"/>
        <v>#REF!</v>
      </c>
      <c r="AV7" s="3" t="e">
        <f t="shared" si="1"/>
        <v>#REF!</v>
      </c>
      <c r="AW7" s="3" t="e">
        <f t="shared" si="1"/>
        <v>#REF!</v>
      </c>
      <c r="AX7" s="3" t="e">
        <f t="shared" si="1"/>
        <v>#REF!</v>
      </c>
      <c r="AY7" s="3" t="e">
        <f t="shared" si="1"/>
        <v>#REF!</v>
      </c>
      <c r="AZ7" s="3" t="e">
        <f t="shared" si="1"/>
        <v>#REF!</v>
      </c>
      <c r="BA7" s="3" t="e">
        <f t="shared" si="1"/>
        <v>#REF!</v>
      </c>
      <c r="BB7" s="3" t="e">
        <f t="shared" si="1"/>
        <v>#REF!</v>
      </c>
      <c r="BC7" s="3" t="e">
        <f t="shared" si="1"/>
        <v>#REF!</v>
      </c>
      <c r="BD7" s="3" t="e">
        <f t="shared" si="1"/>
        <v>#REF!</v>
      </c>
      <c r="BE7" s="3" t="e">
        <f t="shared" si="1"/>
        <v>#REF!</v>
      </c>
      <c r="BF7" s="3" t="e">
        <f t="shared" si="1"/>
        <v>#REF!</v>
      </c>
      <c r="BG7" s="3" t="e">
        <f t="shared" si="1"/>
        <v>#REF!</v>
      </c>
      <c r="BH7" s="3" t="e">
        <f t="shared" si="1"/>
        <v>#REF!</v>
      </c>
      <c r="BI7" s="3" t="e">
        <f t="shared" si="1"/>
        <v>#REF!</v>
      </c>
      <c r="BJ7" s="3" t="e">
        <f t="shared" si="1"/>
        <v>#REF!</v>
      </c>
      <c r="BK7" s="3" t="e">
        <f t="shared" si="1"/>
        <v>#REF!</v>
      </c>
      <c r="BL7" s="3" t="e">
        <f t="shared" si="1"/>
        <v>#REF!</v>
      </c>
      <c r="BM7" s="3" t="e">
        <f t="shared" si="1"/>
        <v>#REF!</v>
      </c>
    </row>
    <row r="8" spans="1:88">
      <c r="A8" s="1">
        <v>7</v>
      </c>
      <c r="B8" s="3" t="e">
        <f>IF(COUNTIF('DB L1'!#REF!,'Résultat équipe'!B$1)=1,VLOOKUP(B$1,'DB L1'!#REF!,19,FALSE),VLOOKUP('Résultat équipe'!B$1,'DB L1'!#REF!,19,FALSE))</f>
        <v>#REF!</v>
      </c>
      <c r="C8" s="3" t="e">
        <f>IF(COUNTIF('DB L1'!#REF!,'Résultat équipe'!C$1)=1,VLOOKUP(C$1,'DB L1'!#REF!,19,FALSE),VLOOKUP('Résultat équipe'!C$1,'DB L1'!#REF!,19,FALSE))</f>
        <v>#REF!</v>
      </c>
      <c r="D8" s="3" t="e">
        <f>IF(COUNTIF('DB L1'!#REF!,'Résultat équipe'!D$1)=1,VLOOKUP(D$1,'DB L1'!#REF!,19,FALSE),VLOOKUP('Résultat équipe'!D$1,'DB L1'!#REF!,19,FALSE))</f>
        <v>#REF!</v>
      </c>
      <c r="E8" s="3" t="e">
        <f>IF(COUNTIF('DB L1'!#REF!,'Résultat équipe'!E$1)=1,VLOOKUP(E$1,'DB L1'!#REF!,19,FALSE),VLOOKUP('Résultat équipe'!E$1,'DB L1'!#REF!,19,FALSE))</f>
        <v>#REF!</v>
      </c>
      <c r="F8" s="3" t="e">
        <f>IF(COUNTIF('DB L1'!#REF!,'Résultat équipe'!F$1)=1,VLOOKUP(F$1,'DB L1'!#REF!,19,FALSE),VLOOKUP('Résultat équipe'!F$1,'DB L1'!#REF!,19,FALSE))</f>
        <v>#REF!</v>
      </c>
      <c r="G8" s="3" t="e">
        <f>IF(COUNTIF('DB L1'!#REF!,'Résultat équipe'!G$1)=1,VLOOKUP(G$1,'DB L1'!#REF!,19,FALSE),VLOOKUP('Résultat équipe'!G$1,'DB L1'!#REF!,19,FALSE))</f>
        <v>#REF!</v>
      </c>
      <c r="H8" s="3" t="e">
        <f>IF(COUNTIF('DB L1'!#REF!,'Résultat équipe'!H$1)=1,VLOOKUP(H$1,'DB L1'!#REF!,19,FALSE),VLOOKUP('Résultat équipe'!H$1,'DB L1'!#REF!,19,FALSE))</f>
        <v>#REF!</v>
      </c>
      <c r="I8" s="3" t="e">
        <f>IF(COUNTIF('DB L1'!#REF!,'Résultat équipe'!I$1)=1,VLOOKUP(I$1,'DB L1'!#REF!,19,FALSE),VLOOKUP('Résultat équipe'!I$1,'DB L1'!#REF!,19,FALSE))</f>
        <v>#REF!</v>
      </c>
      <c r="J8" s="3" t="e">
        <f>IF(COUNTIF('DB L1'!#REF!,'Résultat équipe'!J$1)=1,VLOOKUP(J$1,'DB L1'!#REF!,19,FALSE),VLOOKUP('Résultat équipe'!J$1,'DB L1'!#REF!,19,FALSE))</f>
        <v>#REF!</v>
      </c>
      <c r="K8" s="3" t="e">
        <f>IF(COUNTIF('DB L1'!#REF!,'Résultat équipe'!K$1)=1,VLOOKUP(K$1,'DB L1'!#REF!,19,FALSE),VLOOKUP('Résultat équipe'!K$1,'DB L1'!#REF!,19,FALSE))</f>
        <v>#REF!</v>
      </c>
      <c r="L8" s="3" t="e">
        <f>IF(COUNTIF('DB L1'!#REF!,'Résultat équipe'!L$1)=1,VLOOKUP(L$1,'DB L1'!#REF!,19,FALSE),VLOOKUP('Résultat équipe'!L$1,'DB L1'!#REF!,19,FALSE))</f>
        <v>#REF!</v>
      </c>
      <c r="M8" s="3" t="e">
        <f>IF(COUNTIF('DB L1'!#REF!,'Résultat équipe'!M$1)=1,VLOOKUP(M$1,'DB L1'!#REF!,19,FALSE),VLOOKUP('Résultat équipe'!M$1,'DB L1'!#REF!,19,FALSE))</f>
        <v>#REF!</v>
      </c>
      <c r="N8" s="3" t="e">
        <f>IF(COUNTIF('DB L1'!#REF!,'Résultat équipe'!N$1)=1,VLOOKUP(N$1,'DB L1'!#REF!,19,FALSE),VLOOKUP('Résultat équipe'!N$1,'DB L1'!#REF!,19,FALSE))</f>
        <v>#REF!</v>
      </c>
      <c r="O8" s="3" t="e">
        <f>IF(COUNTIF('DB L1'!#REF!,'Résultat équipe'!O$1)=1,VLOOKUP(O$1,'DB L1'!#REF!,19,FALSE),VLOOKUP('Résultat équipe'!O$1,'DB L1'!#REF!,19,FALSE))</f>
        <v>#REF!</v>
      </c>
      <c r="P8" s="3" t="e">
        <f>IF(COUNTIF('DB L1'!#REF!,'Résultat équipe'!P$1)=1,VLOOKUP(P$1,'DB L1'!#REF!,19,FALSE),VLOOKUP('Résultat équipe'!P$1,'DB L1'!#REF!,19,FALSE))</f>
        <v>#REF!</v>
      </c>
      <c r="Q8" s="3" t="e">
        <f>IF(COUNTIF('DB L1'!#REF!,'Résultat équipe'!Q$1)=1,VLOOKUP(Q$1,'DB L1'!#REF!,19,FALSE),VLOOKUP('Résultat équipe'!Q$1,'DB L1'!#REF!,19,FALSE))</f>
        <v>#REF!</v>
      </c>
      <c r="R8" s="3" t="e">
        <f>IF(COUNTIF('DB L1'!#REF!,'Résultat équipe'!R$1)=1,VLOOKUP(R$1,'DB L1'!#REF!,19,FALSE),VLOOKUP('Résultat équipe'!R$1,'DB L1'!#REF!,19,FALSE))</f>
        <v>#REF!</v>
      </c>
      <c r="S8" s="3" t="e">
        <f>IF(COUNTIF('DB L1'!#REF!,'Résultat équipe'!S$1)=1,VLOOKUP(S$1,'DB L1'!#REF!,19,FALSE),VLOOKUP('Résultat équipe'!S$1,'DB L1'!#REF!,19,FALSE))</f>
        <v>#REF!</v>
      </c>
      <c r="T8" s="3" t="e">
        <f>IF(COUNTIF('DB L1'!#REF!,'Résultat équipe'!T$1)=1,VLOOKUP(T$1,'DB L1'!#REF!,19,FALSE),VLOOKUP('Résultat équipe'!T$1,'DB L1'!#REF!,19,FALSE))</f>
        <v>#REF!</v>
      </c>
      <c r="U8" s="3" t="e">
        <f>IF(COUNTIF('DB L1'!#REF!,'Résultat équipe'!U$1)=1,VLOOKUP(U$1,'DB L1'!#REF!,19,FALSE),VLOOKUP('Résultat équipe'!U$1,'DB L1'!#REF!,19,FALSE))</f>
        <v>#REF!</v>
      </c>
      <c r="W8" s="9">
        <v>7</v>
      </c>
      <c r="X8" s="11" t="e">
        <f t="shared" si="5"/>
        <v>#REF!</v>
      </c>
      <c r="Y8" s="11" t="e">
        <f t="shared" si="3"/>
        <v>#REF!</v>
      </c>
      <c r="Z8" s="11" t="e">
        <f t="shared" si="3"/>
        <v>#REF!</v>
      </c>
      <c r="AA8" s="11" t="e">
        <f t="shared" si="3"/>
        <v>#REF!</v>
      </c>
      <c r="AB8" s="11" t="e">
        <f t="shared" si="3"/>
        <v>#REF!</v>
      </c>
      <c r="AC8" s="11" t="e">
        <f t="shared" si="3"/>
        <v>#REF!</v>
      </c>
      <c r="AD8" s="11" t="e">
        <f t="shared" si="3"/>
        <v>#REF!</v>
      </c>
      <c r="AE8" s="11" t="e">
        <f t="shared" si="3"/>
        <v>#REF!</v>
      </c>
      <c r="AF8" s="11" t="e">
        <f t="shared" si="3"/>
        <v>#REF!</v>
      </c>
      <c r="AG8" s="11" t="e">
        <f t="shared" si="3"/>
        <v>#REF!</v>
      </c>
      <c r="AH8" s="11" t="e">
        <f t="shared" si="3"/>
        <v>#REF!</v>
      </c>
      <c r="AI8" s="11" t="e">
        <f t="shared" si="3"/>
        <v>#REF!</v>
      </c>
      <c r="AJ8" s="11" t="e">
        <f t="shared" si="3"/>
        <v>#REF!</v>
      </c>
      <c r="AK8" s="11" t="e">
        <f t="shared" si="3"/>
        <v>#REF!</v>
      </c>
      <c r="AL8" s="11" t="e">
        <f t="shared" si="3"/>
        <v>#REF!</v>
      </c>
      <c r="AM8" s="11" t="e">
        <f t="shared" si="3"/>
        <v>#REF!</v>
      </c>
      <c r="AN8" s="11" t="e">
        <f t="shared" si="3"/>
        <v>#REF!</v>
      </c>
      <c r="AO8" s="11" t="e">
        <f t="shared" si="3"/>
        <v>#REF!</v>
      </c>
      <c r="AP8" s="11" t="e">
        <f t="shared" si="3"/>
        <v>#REF!</v>
      </c>
      <c r="AQ8" s="11" t="e">
        <f t="shared" si="3"/>
        <v>#REF!</v>
      </c>
      <c r="AS8" s="9">
        <v>7</v>
      </c>
      <c r="AT8" s="3" t="e">
        <f t="shared" si="4"/>
        <v>#REF!</v>
      </c>
      <c r="AU8" s="3" t="e">
        <f t="shared" si="1"/>
        <v>#REF!</v>
      </c>
      <c r="AV8" s="3" t="e">
        <f t="shared" si="1"/>
        <v>#REF!</v>
      </c>
      <c r="AW8" s="3" t="e">
        <f t="shared" si="1"/>
        <v>#REF!</v>
      </c>
      <c r="AX8" s="3" t="e">
        <f t="shared" si="1"/>
        <v>#REF!</v>
      </c>
      <c r="AY8" s="3" t="e">
        <f t="shared" si="1"/>
        <v>#REF!</v>
      </c>
      <c r="AZ8" s="3" t="e">
        <f t="shared" si="1"/>
        <v>#REF!</v>
      </c>
      <c r="BA8" s="3" t="e">
        <f t="shared" si="1"/>
        <v>#REF!</v>
      </c>
      <c r="BB8" s="3" t="e">
        <f t="shared" si="1"/>
        <v>#REF!</v>
      </c>
      <c r="BC8" s="3" t="e">
        <f t="shared" si="1"/>
        <v>#REF!</v>
      </c>
      <c r="BD8" s="3" t="e">
        <f t="shared" si="1"/>
        <v>#REF!</v>
      </c>
      <c r="BE8" s="3" t="e">
        <f t="shared" si="1"/>
        <v>#REF!</v>
      </c>
      <c r="BF8" s="3" t="e">
        <f t="shared" si="1"/>
        <v>#REF!</v>
      </c>
      <c r="BG8" s="3" t="e">
        <f t="shared" si="1"/>
        <v>#REF!</v>
      </c>
      <c r="BH8" s="3" t="e">
        <f t="shared" si="1"/>
        <v>#REF!</v>
      </c>
      <c r="BI8" s="3" t="e">
        <f t="shared" si="1"/>
        <v>#REF!</v>
      </c>
      <c r="BJ8" s="3" t="e">
        <f t="shared" si="1"/>
        <v>#REF!</v>
      </c>
      <c r="BK8" s="3" t="e">
        <f t="shared" si="1"/>
        <v>#REF!</v>
      </c>
      <c r="BL8" s="3" t="e">
        <f t="shared" si="1"/>
        <v>#REF!</v>
      </c>
      <c r="BM8" s="3" t="e">
        <f t="shared" si="1"/>
        <v>#REF!</v>
      </c>
    </row>
    <row r="9" spans="1:88">
      <c r="A9" s="1">
        <v>8</v>
      </c>
      <c r="B9" s="3" t="e">
        <f>IF(COUNTIF('DB L1'!#REF!,'Résultat équipe'!B$1)=1,VLOOKUP(B$1,'DB L1'!#REF!,19,FALSE),VLOOKUP('Résultat équipe'!B$1,'DB L1'!#REF!,19,FALSE))</f>
        <v>#REF!</v>
      </c>
      <c r="C9" s="3" t="e">
        <f>IF(COUNTIF('DB L1'!#REF!,'Résultat équipe'!C$1)=1,VLOOKUP(C$1,'DB L1'!#REF!,19,FALSE),VLOOKUP('Résultat équipe'!C$1,'DB L1'!#REF!,19,FALSE))</f>
        <v>#REF!</v>
      </c>
      <c r="D9" s="3" t="e">
        <f>IF(COUNTIF('DB L1'!#REF!,'Résultat équipe'!D$1)=1,VLOOKUP(D$1,'DB L1'!#REF!,19,FALSE),VLOOKUP('Résultat équipe'!D$1,'DB L1'!#REF!,19,FALSE))</f>
        <v>#REF!</v>
      </c>
      <c r="E9" s="3" t="e">
        <f>IF(COUNTIF('DB L1'!#REF!,'Résultat équipe'!E$1)=1,VLOOKUP(E$1,'DB L1'!#REF!,19,FALSE),VLOOKUP('Résultat équipe'!E$1,'DB L1'!#REF!,19,FALSE))</f>
        <v>#REF!</v>
      </c>
      <c r="F9" s="3" t="e">
        <f>IF(COUNTIF('DB L1'!#REF!,'Résultat équipe'!F$1)=1,VLOOKUP(F$1,'DB L1'!#REF!,19,FALSE),VLOOKUP('Résultat équipe'!F$1,'DB L1'!#REF!,19,FALSE))</f>
        <v>#REF!</v>
      </c>
      <c r="G9" s="3" t="e">
        <f>IF(COUNTIF('DB L1'!#REF!,'Résultat équipe'!G$1)=1,VLOOKUP(G$1,'DB L1'!#REF!,19,FALSE),VLOOKUP('Résultat équipe'!G$1,'DB L1'!#REF!,19,FALSE))</f>
        <v>#REF!</v>
      </c>
      <c r="H9" s="3" t="e">
        <f>IF(COUNTIF('DB L1'!#REF!,'Résultat équipe'!H$1)=1,VLOOKUP(H$1,'DB L1'!#REF!,19,FALSE),VLOOKUP('Résultat équipe'!H$1,'DB L1'!#REF!,19,FALSE))</f>
        <v>#REF!</v>
      </c>
      <c r="I9" s="3" t="e">
        <f>IF(COUNTIF('DB L1'!#REF!,'Résultat équipe'!I$1)=1,VLOOKUP(I$1,'DB L1'!#REF!,19,FALSE),VLOOKUP('Résultat équipe'!I$1,'DB L1'!#REF!,19,FALSE))</f>
        <v>#REF!</v>
      </c>
      <c r="J9" s="3" t="e">
        <f>IF(COUNTIF('DB L1'!#REF!,'Résultat équipe'!J$1)=1,VLOOKUP(J$1,'DB L1'!#REF!,19,FALSE),VLOOKUP('Résultat équipe'!J$1,'DB L1'!#REF!,19,FALSE))</f>
        <v>#REF!</v>
      </c>
      <c r="K9" s="3" t="e">
        <f>IF(COUNTIF('DB L1'!#REF!,'Résultat équipe'!K$1)=1,VLOOKUP(K$1,'DB L1'!#REF!,19,FALSE),VLOOKUP('Résultat équipe'!K$1,'DB L1'!#REF!,19,FALSE))</f>
        <v>#REF!</v>
      </c>
      <c r="L9" s="3" t="e">
        <f>IF(COUNTIF('DB L1'!#REF!,'Résultat équipe'!L$1)=1,VLOOKUP(L$1,'DB L1'!#REF!,19,FALSE),VLOOKUP('Résultat équipe'!L$1,'DB L1'!#REF!,19,FALSE))</f>
        <v>#REF!</v>
      </c>
      <c r="M9" s="3" t="e">
        <f>IF(COUNTIF('DB L1'!#REF!,'Résultat équipe'!M$1)=1,VLOOKUP(M$1,'DB L1'!#REF!,19,FALSE),VLOOKUP('Résultat équipe'!M$1,'DB L1'!#REF!,19,FALSE))</f>
        <v>#REF!</v>
      </c>
      <c r="N9" s="3" t="e">
        <f>IF(COUNTIF('DB L1'!#REF!,'Résultat équipe'!N$1)=1,VLOOKUP(N$1,'DB L1'!#REF!,19,FALSE),VLOOKUP('Résultat équipe'!N$1,'DB L1'!#REF!,19,FALSE))</f>
        <v>#REF!</v>
      </c>
      <c r="O9" s="3" t="e">
        <f>IF(COUNTIF('DB L1'!#REF!,'Résultat équipe'!O$1)=1,VLOOKUP(O$1,'DB L1'!#REF!,19,FALSE),VLOOKUP('Résultat équipe'!O$1,'DB L1'!#REF!,19,FALSE))</f>
        <v>#REF!</v>
      </c>
      <c r="P9" s="3" t="e">
        <f>IF(COUNTIF('DB L1'!#REF!,'Résultat équipe'!P$1)=1,VLOOKUP(P$1,'DB L1'!#REF!,19,FALSE),VLOOKUP('Résultat équipe'!P$1,'DB L1'!#REF!,19,FALSE))</f>
        <v>#REF!</v>
      </c>
      <c r="Q9" s="3" t="e">
        <f>IF(COUNTIF('DB L1'!#REF!,'Résultat équipe'!Q$1)=1,VLOOKUP(Q$1,'DB L1'!#REF!,19,FALSE),VLOOKUP('Résultat équipe'!Q$1,'DB L1'!#REF!,19,FALSE))</f>
        <v>#REF!</v>
      </c>
      <c r="R9" s="3" t="e">
        <f>IF(COUNTIF('DB L1'!#REF!,'Résultat équipe'!R$1)=1,VLOOKUP(R$1,'DB L1'!#REF!,19,FALSE),VLOOKUP('Résultat équipe'!R$1,'DB L1'!#REF!,19,FALSE))</f>
        <v>#REF!</v>
      </c>
      <c r="S9" s="3" t="e">
        <f>IF(COUNTIF('DB L1'!#REF!,'Résultat équipe'!S$1)=1,VLOOKUP(S$1,'DB L1'!#REF!,19,FALSE),VLOOKUP('Résultat équipe'!S$1,'DB L1'!#REF!,19,FALSE))</f>
        <v>#REF!</v>
      </c>
      <c r="T9" s="3" t="e">
        <f>IF(COUNTIF('DB L1'!#REF!,'Résultat équipe'!T$1)=1,VLOOKUP(T$1,'DB L1'!#REF!,19,FALSE),VLOOKUP('Résultat équipe'!T$1,'DB L1'!#REF!,19,FALSE))</f>
        <v>#REF!</v>
      </c>
      <c r="U9" s="3" t="e">
        <f>IF(COUNTIF('DB L1'!#REF!,'Résultat équipe'!U$1)=1,VLOOKUP(U$1,'DB L1'!#REF!,19,FALSE),VLOOKUP('Résultat équipe'!U$1,'DB L1'!#REF!,19,FALSE))</f>
        <v>#REF!</v>
      </c>
      <c r="W9" s="9">
        <v>8</v>
      </c>
      <c r="X9" s="11" t="e">
        <f t="shared" si="5"/>
        <v>#REF!</v>
      </c>
      <c r="Y9" s="11" t="e">
        <f t="shared" si="3"/>
        <v>#REF!</v>
      </c>
      <c r="Z9" s="11" t="e">
        <f t="shared" si="3"/>
        <v>#REF!</v>
      </c>
      <c r="AA9" s="11" t="e">
        <f t="shared" si="3"/>
        <v>#REF!</v>
      </c>
      <c r="AB9" s="11" t="e">
        <f t="shared" si="3"/>
        <v>#REF!</v>
      </c>
      <c r="AC9" s="11" t="e">
        <f t="shared" si="3"/>
        <v>#REF!</v>
      </c>
      <c r="AD9" s="11" t="e">
        <f t="shared" si="3"/>
        <v>#REF!</v>
      </c>
      <c r="AE9" s="11" t="e">
        <f t="shared" si="3"/>
        <v>#REF!</v>
      </c>
      <c r="AF9" s="11" t="e">
        <f t="shared" si="3"/>
        <v>#REF!</v>
      </c>
      <c r="AG9" s="11" t="e">
        <f t="shared" si="3"/>
        <v>#REF!</v>
      </c>
      <c r="AH9" s="11" t="e">
        <f t="shared" si="3"/>
        <v>#REF!</v>
      </c>
      <c r="AI9" s="11" t="e">
        <f t="shared" si="3"/>
        <v>#REF!</v>
      </c>
      <c r="AJ9" s="11" t="e">
        <f t="shared" si="3"/>
        <v>#REF!</v>
      </c>
      <c r="AK9" s="11" t="e">
        <f t="shared" si="3"/>
        <v>#REF!</v>
      </c>
      <c r="AL9" s="11" t="e">
        <f t="shared" si="3"/>
        <v>#REF!</v>
      </c>
      <c r="AM9" s="11" t="e">
        <f t="shared" si="3"/>
        <v>#REF!</v>
      </c>
      <c r="AN9" s="11" t="e">
        <f t="shared" si="3"/>
        <v>#REF!</v>
      </c>
      <c r="AO9" s="11" t="e">
        <f t="shared" si="3"/>
        <v>#REF!</v>
      </c>
      <c r="AP9" s="11" t="e">
        <f t="shared" si="3"/>
        <v>#REF!</v>
      </c>
      <c r="AQ9" s="11" t="e">
        <f t="shared" si="3"/>
        <v>#REF!</v>
      </c>
      <c r="AS9" s="9">
        <v>8</v>
      </c>
      <c r="AT9" s="3" t="e">
        <f t="shared" si="4"/>
        <v>#REF!</v>
      </c>
      <c r="AU9" s="3" t="e">
        <f t="shared" si="1"/>
        <v>#REF!</v>
      </c>
      <c r="AV9" s="3" t="e">
        <f t="shared" si="1"/>
        <v>#REF!</v>
      </c>
      <c r="AW9" s="3" t="e">
        <f t="shared" si="1"/>
        <v>#REF!</v>
      </c>
      <c r="AX9" s="3" t="e">
        <f t="shared" si="1"/>
        <v>#REF!</v>
      </c>
      <c r="AY9" s="3" t="e">
        <f t="shared" si="1"/>
        <v>#REF!</v>
      </c>
      <c r="AZ9" s="3" t="e">
        <f t="shared" si="1"/>
        <v>#REF!</v>
      </c>
      <c r="BA9" s="3" t="e">
        <f t="shared" si="1"/>
        <v>#REF!</v>
      </c>
      <c r="BB9" s="3" t="e">
        <f t="shared" si="1"/>
        <v>#REF!</v>
      </c>
      <c r="BC9" s="3" t="e">
        <f t="shared" si="1"/>
        <v>#REF!</v>
      </c>
      <c r="BD9" s="3" t="e">
        <f t="shared" si="1"/>
        <v>#REF!</v>
      </c>
      <c r="BE9" s="3" t="e">
        <f t="shared" si="1"/>
        <v>#REF!</v>
      </c>
      <c r="BF9" s="3" t="e">
        <f t="shared" si="1"/>
        <v>#REF!</v>
      </c>
      <c r="BG9" s="3" t="e">
        <f t="shared" si="1"/>
        <v>#REF!</v>
      </c>
      <c r="BH9" s="3" t="e">
        <f t="shared" si="1"/>
        <v>#REF!</v>
      </c>
      <c r="BI9" s="3" t="e">
        <f t="shared" si="1"/>
        <v>#REF!</v>
      </c>
      <c r="BJ9" s="3" t="e">
        <f t="shared" si="1"/>
        <v>#REF!</v>
      </c>
      <c r="BK9" s="3" t="e">
        <f t="shared" si="1"/>
        <v>#REF!</v>
      </c>
      <c r="BL9" s="3" t="e">
        <f t="shared" si="1"/>
        <v>#REF!</v>
      </c>
      <c r="BM9" s="3" t="e">
        <f t="shared" si="1"/>
        <v>#REF!</v>
      </c>
    </row>
    <row r="10" spans="1:88">
      <c r="A10" s="1">
        <v>9</v>
      </c>
      <c r="B10" s="3" t="e">
        <f>IF(COUNTIF('DB L1'!#REF!,'Résultat équipe'!B$1)=1,VLOOKUP(B$1,'DB L1'!#REF!,19,FALSE),VLOOKUP('Résultat équipe'!B$1,'DB L1'!#REF!,19,FALSE))</f>
        <v>#REF!</v>
      </c>
      <c r="C10" s="3" t="e">
        <f>IF(COUNTIF('DB L1'!#REF!,'Résultat équipe'!C$1)=1,VLOOKUP(C$1,'DB L1'!#REF!,19,FALSE),VLOOKUP('Résultat équipe'!C$1,'DB L1'!#REF!,19,FALSE))</f>
        <v>#REF!</v>
      </c>
      <c r="D10" s="3" t="e">
        <f>IF(COUNTIF('DB L1'!#REF!,'Résultat équipe'!D$1)=1,VLOOKUP(D$1,'DB L1'!#REF!,19,FALSE),VLOOKUP('Résultat équipe'!D$1,'DB L1'!#REF!,19,FALSE))</f>
        <v>#REF!</v>
      </c>
      <c r="E10" s="3" t="e">
        <f>IF(COUNTIF('DB L1'!#REF!,'Résultat équipe'!E$1)=1,VLOOKUP(E$1,'DB L1'!#REF!,19,FALSE),VLOOKUP('Résultat équipe'!E$1,'DB L1'!#REF!,19,FALSE))</f>
        <v>#REF!</v>
      </c>
      <c r="F10" s="3" t="e">
        <f>IF(COUNTIF('DB L1'!#REF!,'Résultat équipe'!F$1)=1,VLOOKUP(F$1,'DB L1'!#REF!,19,FALSE),VLOOKUP('Résultat équipe'!F$1,'DB L1'!#REF!,19,FALSE))</f>
        <v>#REF!</v>
      </c>
      <c r="G10" s="3" t="e">
        <f>IF(COUNTIF('DB L1'!#REF!,'Résultat équipe'!G$1)=1,VLOOKUP(G$1,'DB L1'!#REF!,19,FALSE),VLOOKUP('Résultat équipe'!G$1,'DB L1'!#REF!,19,FALSE))</f>
        <v>#REF!</v>
      </c>
      <c r="H10" s="3" t="e">
        <f>IF(COUNTIF('DB L1'!#REF!,'Résultat équipe'!H$1)=1,VLOOKUP(H$1,'DB L1'!#REF!,19,FALSE),VLOOKUP('Résultat équipe'!H$1,'DB L1'!#REF!,19,FALSE))</f>
        <v>#REF!</v>
      </c>
      <c r="I10" s="3" t="e">
        <f>IF(COUNTIF('DB L1'!#REF!,'Résultat équipe'!I$1)=1,VLOOKUP(I$1,'DB L1'!#REF!,19,FALSE),VLOOKUP('Résultat équipe'!I$1,'DB L1'!#REF!,19,FALSE))</f>
        <v>#REF!</v>
      </c>
      <c r="J10" s="3" t="e">
        <f>IF(COUNTIF('DB L1'!#REF!,'Résultat équipe'!J$1)=1,VLOOKUP(J$1,'DB L1'!#REF!,19,FALSE),VLOOKUP('Résultat équipe'!J$1,'DB L1'!#REF!,19,FALSE))</f>
        <v>#REF!</v>
      </c>
      <c r="K10" s="3" t="e">
        <f>IF(COUNTIF('DB L1'!#REF!,'Résultat équipe'!K$1)=1,VLOOKUP(K$1,'DB L1'!#REF!,19,FALSE),VLOOKUP('Résultat équipe'!K$1,'DB L1'!#REF!,19,FALSE))</f>
        <v>#REF!</v>
      </c>
      <c r="L10" s="3" t="e">
        <f>IF(COUNTIF('DB L1'!#REF!,'Résultat équipe'!L$1)=1,VLOOKUP(L$1,'DB L1'!#REF!,19,FALSE),VLOOKUP('Résultat équipe'!L$1,'DB L1'!#REF!,19,FALSE))</f>
        <v>#REF!</v>
      </c>
      <c r="M10" s="3" t="e">
        <f>IF(COUNTIF('DB L1'!#REF!,'Résultat équipe'!M$1)=1,VLOOKUP(M$1,'DB L1'!#REF!,19,FALSE),VLOOKUP('Résultat équipe'!M$1,'DB L1'!#REF!,19,FALSE))</f>
        <v>#REF!</v>
      </c>
      <c r="N10" s="3" t="e">
        <f>IF(COUNTIF('DB L1'!#REF!,'Résultat équipe'!N$1)=1,VLOOKUP(N$1,'DB L1'!#REF!,19,FALSE),VLOOKUP('Résultat équipe'!N$1,'DB L1'!#REF!,19,FALSE))</f>
        <v>#REF!</v>
      </c>
      <c r="O10" s="3" t="e">
        <f>IF(COUNTIF('DB L1'!#REF!,'Résultat équipe'!O$1)=1,VLOOKUP(O$1,'DB L1'!#REF!,19,FALSE),VLOOKUP('Résultat équipe'!O$1,'DB L1'!#REF!,19,FALSE))</f>
        <v>#REF!</v>
      </c>
      <c r="P10" s="3" t="e">
        <f>IF(COUNTIF('DB L1'!#REF!,'Résultat équipe'!P$1)=1,VLOOKUP(P$1,'DB L1'!#REF!,19,FALSE),VLOOKUP('Résultat équipe'!P$1,'DB L1'!#REF!,19,FALSE))</f>
        <v>#REF!</v>
      </c>
      <c r="Q10" s="3" t="e">
        <f>IF(COUNTIF('DB L1'!#REF!,'Résultat équipe'!Q$1)=1,VLOOKUP(Q$1,'DB L1'!#REF!,19,FALSE),VLOOKUP('Résultat équipe'!Q$1,'DB L1'!#REF!,19,FALSE))</f>
        <v>#REF!</v>
      </c>
      <c r="R10" s="3" t="e">
        <f>IF(COUNTIF('DB L1'!#REF!,'Résultat équipe'!R$1)=1,VLOOKUP(R$1,'DB L1'!#REF!,19,FALSE),VLOOKUP('Résultat équipe'!R$1,'DB L1'!#REF!,19,FALSE))</f>
        <v>#REF!</v>
      </c>
      <c r="S10" s="3" t="e">
        <f>IF(COUNTIF('DB L1'!#REF!,'Résultat équipe'!S$1)=1,VLOOKUP(S$1,'DB L1'!#REF!,19,FALSE),VLOOKUP('Résultat équipe'!S$1,'DB L1'!#REF!,19,FALSE))</f>
        <v>#REF!</v>
      </c>
      <c r="T10" s="3" t="e">
        <f>IF(COUNTIF('DB L1'!#REF!,'Résultat équipe'!T$1)=1,VLOOKUP(T$1,'DB L1'!#REF!,19,FALSE),VLOOKUP('Résultat équipe'!T$1,'DB L1'!#REF!,19,FALSE))</f>
        <v>#REF!</v>
      </c>
      <c r="U10" s="3" t="e">
        <f>IF(COUNTIF('DB L1'!#REF!,'Résultat équipe'!U$1)=1,VLOOKUP(U$1,'DB L1'!#REF!,19,FALSE),VLOOKUP('Résultat équipe'!U$1,'DB L1'!#REF!,19,FALSE))</f>
        <v>#REF!</v>
      </c>
      <c r="W10" s="9">
        <v>9</v>
      </c>
      <c r="X10" s="11" t="e">
        <f t="shared" si="5"/>
        <v>#REF!</v>
      </c>
      <c r="Y10" s="11" t="e">
        <f t="shared" si="3"/>
        <v>#REF!</v>
      </c>
      <c r="Z10" s="11" t="e">
        <f t="shared" si="3"/>
        <v>#REF!</v>
      </c>
      <c r="AA10" s="11" t="e">
        <f t="shared" si="3"/>
        <v>#REF!</v>
      </c>
      <c r="AB10" s="11" t="e">
        <f t="shared" si="3"/>
        <v>#REF!</v>
      </c>
      <c r="AC10" s="11" t="e">
        <f t="shared" si="3"/>
        <v>#REF!</v>
      </c>
      <c r="AD10" s="11" t="e">
        <f t="shared" si="3"/>
        <v>#REF!</v>
      </c>
      <c r="AE10" s="11" t="e">
        <f t="shared" si="3"/>
        <v>#REF!</v>
      </c>
      <c r="AF10" s="11" t="e">
        <f t="shared" si="3"/>
        <v>#REF!</v>
      </c>
      <c r="AG10" s="11" t="e">
        <f t="shared" si="3"/>
        <v>#REF!</v>
      </c>
      <c r="AH10" s="11" t="e">
        <f t="shared" si="3"/>
        <v>#REF!</v>
      </c>
      <c r="AI10" s="11" t="e">
        <f t="shared" si="3"/>
        <v>#REF!</v>
      </c>
      <c r="AJ10" s="11" t="e">
        <f t="shared" si="3"/>
        <v>#REF!</v>
      </c>
      <c r="AK10" s="11" t="e">
        <f t="shared" si="3"/>
        <v>#REF!</v>
      </c>
      <c r="AL10" s="11" t="e">
        <f t="shared" si="3"/>
        <v>#REF!</v>
      </c>
      <c r="AM10" s="11" t="e">
        <f t="shared" si="3"/>
        <v>#REF!</v>
      </c>
      <c r="AN10" s="11" t="e">
        <f t="shared" si="3"/>
        <v>#REF!</v>
      </c>
      <c r="AO10" s="11" t="e">
        <f t="shared" si="3"/>
        <v>#REF!</v>
      </c>
      <c r="AP10" s="11" t="e">
        <f t="shared" si="3"/>
        <v>#REF!</v>
      </c>
      <c r="AQ10" s="11" t="e">
        <f t="shared" si="3"/>
        <v>#REF!</v>
      </c>
      <c r="AS10" s="9">
        <v>9</v>
      </c>
      <c r="AT10" s="3" t="e">
        <f t="shared" si="4"/>
        <v>#REF!</v>
      </c>
      <c r="AU10" s="3" t="e">
        <f t="shared" si="1"/>
        <v>#REF!</v>
      </c>
      <c r="AV10" s="3" t="e">
        <f t="shared" si="1"/>
        <v>#REF!</v>
      </c>
      <c r="AW10" s="3" t="e">
        <f t="shared" si="1"/>
        <v>#REF!</v>
      </c>
      <c r="AX10" s="3" t="e">
        <f t="shared" si="1"/>
        <v>#REF!</v>
      </c>
      <c r="AY10" s="3" t="e">
        <f t="shared" si="1"/>
        <v>#REF!</v>
      </c>
      <c r="AZ10" s="3" t="e">
        <f t="shared" si="1"/>
        <v>#REF!</v>
      </c>
      <c r="BA10" s="3" t="e">
        <f t="shared" si="1"/>
        <v>#REF!</v>
      </c>
      <c r="BB10" s="3" t="e">
        <f t="shared" si="1"/>
        <v>#REF!</v>
      </c>
      <c r="BC10" s="3" t="e">
        <f t="shared" si="1"/>
        <v>#REF!</v>
      </c>
      <c r="BD10" s="3" t="e">
        <f t="shared" si="1"/>
        <v>#REF!</v>
      </c>
      <c r="BE10" s="3" t="e">
        <f t="shared" si="1"/>
        <v>#REF!</v>
      </c>
      <c r="BF10" s="3" t="e">
        <f t="shared" si="1"/>
        <v>#REF!</v>
      </c>
      <c r="BG10" s="3" t="e">
        <f t="shared" si="1"/>
        <v>#REF!</v>
      </c>
      <c r="BH10" s="3" t="e">
        <f t="shared" si="1"/>
        <v>#REF!</v>
      </c>
      <c r="BI10" s="3" t="e">
        <f t="shared" si="1"/>
        <v>#REF!</v>
      </c>
      <c r="BJ10" s="3" t="e">
        <f t="shared" si="1"/>
        <v>#REF!</v>
      </c>
      <c r="BK10" s="3" t="e">
        <f t="shared" si="1"/>
        <v>#REF!</v>
      </c>
      <c r="BL10" s="3" t="e">
        <f t="shared" si="1"/>
        <v>#REF!</v>
      </c>
      <c r="BM10" s="3" t="e">
        <f t="shared" si="1"/>
        <v>#REF!</v>
      </c>
    </row>
    <row r="11" spans="1:88">
      <c r="A11" s="1">
        <v>10</v>
      </c>
      <c r="B11" s="3" t="e">
        <f>IF(COUNTIF('DB L1'!#REF!,'Résultat équipe'!B$1)=1,VLOOKUP(B$1,'DB L1'!#REF!,19,FALSE),VLOOKUP('Résultat équipe'!B$1,'DB L1'!#REF!,19,FALSE))</f>
        <v>#REF!</v>
      </c>
      <c r="C11" s="3" t="e">
        <f>IF(COUNTIF('DB L1'!#REF!,'Résultat équipe'!C$1)=1,VLOOKUP(C$1,'DB L1'!#REF!,19,FALSE),VLOOKUP('Résultat équipe'!C$1,'DB L1'!#REF!,19,FALSE))</f>
        <v>#REF!</v>
      </c>
      <c r="D11" s="3" t="e">
        <f>IF(COUNTIF('DB L1'!#REF!,'Résultat équipe'!D$1)=1,VLOOKUP(D$1,'DB L1'!#REF!,19,FALSE),VLOOKUP('Résultat équipe'!D$1,'DB L1'!#REF!,19,FALSE))</f>
        <v>#REF!</v>
      </c>
      <c r="E11" s="3" t="e">
        <f>IF(COUNTIF('DB L1'!#REF!,'Résultat équipe'!E$1)=1,VLOOKUP(E$1,'DB L1'!#REF!,19,FALSE),VLOOKUP('Résultat équipe'!E$1,'DB L1'!#REF!,19,FALSE))</f>
        <v>#REF!</v>
      </c>
      <c r="F11" s="3" t="e">
        <f>IF(COUNTIF('DB L1'!#REF!,'Résultat équipe'!F$1)=1,VLOOKUP(F$1,'DB L1'!#REF!,19,FALSE),VLOOKUP('Résultat équipe'!F$1,'DB L1'!#REF!,19,FALSE))</f>
        <v>#REF!</v>
      </c>
      <c r="G11" s="3" t="e">
        <f>IF(COUNTIF('DB L1'!#REF!,'Résultat équipe'!G$1)=1,VLOOKUP(G$1,'DB L1'!#REF!,19,FALSE),VLOOKUP('Résultat équipe'!G$1,'DB L1'!#REF!,19,FALSE))</f>
        <v>#REF!</v>
      </c>
      <c r="H11" s="3" t="e">
        <f>IF(COUNTIF('DB L1'!#REF!,'Résultat équipe'!H$1)=1,VLOOKUP(H$1,'DB L1'!#REF!,19,FALSE),VLOOKUP('Résultat équipe'!H$1,'DB L1'!#REF!,19,FALSE))</f>
        <v>#REF!</v>
      </c>
      <c r="I11" s="3" t="e">
        <f>IF(COUNTIF('DB L1'!#REF!,'Résultat équipe'!I$1)=1,VLOOKUP(I$1,'DB L1'!#REF!,19,FALSE),VLOOKUP('Résultat équipe'!I$1,'DB L1'!#REF!,19,FALSE))</f>
        <v>#REF!</v>
      </c>
      <c r="J11" s="3" t="e">
        <f>IF(COUNTIF('DB L1'!#REF!,'Résultat équipe'!J$1)=1,VLOOKUP(J$1,'DB L1'!#REF!,19,FALSE),VLOOKUP('Résultat équipe'!J$1,'DB L1'!#REF!,19,FALSE))</f>
        <v>#REF!</v>
      </c>
      <c r="K11" s="3" t="e">
        <f>IF(COUNTIF('DB L1'!#REF!,'Résultat équipe'!K$1)=1,VLOOKUP(K$1,'DB L1'!#REF!,19,FALSE),VLOOKUP('Résultat équipe'!K$1,'DB L1'!#REF!,19,FALSE))</f>
        <v>#REF!</v>
      </c>
      <c r="L11" s="3" t="e">
        <f>IF(COUNTIF('DB L1'!#REF!,'Résultat équipe'!L$1)=1,VLOOKUP(L$1,'DB L1'!#REF!,19,FALSE),VLOOKUP('Résultat équipe'!L$1,'DB L1'!#REF!,19,FALSE))</f>
        <v>#REF!</v>
      </c>
      <c r="M11" s="3" t="e">
        <f>IF(COUNTIF('DB L1'!#REF!,'Résultat équipe'!M$1)=1,VLOOKUP(M$1,'DB L1'!#REF!,19,FALSE),VLOOKUP('Résultat équipe'!M$1,'DB L1'!#REF!,19,FALSE))</f>
        <v>#REF!</v>
      </c>
      <c r="N11" s="3" t="e">
        <f>IF(COUNTIF('DB L1'!#REF!,'Résultat équipe'!N$1)=1,VLOOKUP(N$1,'DB L1'!#REF!,19,FALSE),VLOOKUP('Résultat équipe'!N$1,'DB L1'!#REF!,19,FALSE))</f>
        <v>#REF!</v>
      </c>
      <c r="O11" s="3" t="e">
        <f>IF(COUNTIF('DB L1'!#REF!,'Résultat équipe'!O$1)=1,VLOOKUP(O$1,'DB L1'!#REF!,19,FALSE),VLOOKUP('Résultat équipe'!O$1,'DB L1'!#REF!,19,FALSE))</f>
        <v>#REF!</v>
      </c>
      <c r="P11" s="3" t="e">
        <f>IF(COUNTIF('DB L1'!#REF!,'Résultat équipe'!P$1)=1,VLOOKUP(P$1,'DB L1'!#REF!,19,FALSE),VLOOKUP('Résultat équipe'!P$1,'DB L1'!#REF!,19,FALSE))</f>
        <v>#REF!</v>
      </c>
      <c r="Q11" s="3" t="e">
        <f>IF(COUNTIF('DB L1'!#REF!,'Résultat équipe'!Q$1)=1,VLOOKUP(Q$1,'DB L1'!#REF!,19,FALSE),VLOOKUP('Résultat équipe'!Q$1,'DB L1'!#REF!,19,FALSE))</f>
        <v>#REF!</v>
      </c>
      <c r="R11" s="3" t="e">
        <f>IF(COUNTIF('DB L1'!#REF!,'Résultat équipe'!R$1)=1,VLOOKUP(R$1,'DB L1'!#REF!,19,FALSE),VLOOKUP('Résultat équipe'!R$1,'DB L1'!#REF!,19,FALSE))</f>
        <v>#REF!</v>
      </c>
      <c r="S11" s="3" t="e">
        <f>IF(COUNTIF('DB L1'!#REF!,'Résultat équipe'!S$1)=1,VLOOKUP(S$1,'DB L1'!#REF!,19,FALSE),VLOOKUP('Résultat équipe'!S$1,'DB L1'!#REF!,19,FALSE))</f>
        <v>#REF!</v>
      </c>
      <c r="T11" s="3" t="e">
        <f>IF(COUNTIF('DB L1'!#REF!,'Résultat équipe'!T$1)=1,VLOOKUP(T$1,'DB L1'!#REF!,19,FALSE),VLOOKUP('Résultat équipe'!T$1,'DB L1'!#REF!,19,FALSE))</f>
        <v>#REF!</v>
      </c>
      <c r="U11" s="3" t="e">
        <f>IF(COUNTIF('DB L1'!#REF!,'Résultat équipe'!U$1)=1,VLOOKUP(U$1,'DB L1'!#REF!,19,FALSE),VLOOKUP('Résultat équipe'!U$1,'DB L1'!#REF!,19,FALSE))</f>
        <v>#REF!</v>
      </c>
      <c r="W11" s="9">
        <v>10</v>
      </c>
      <c r="X11" s="11" t="e">
        <f t="shared" ref="X11" si="6">IF(B11&lt;&gt;"deuxieme mi temps",X10+1,0)</f>
        <v>#REF!</v>
      </c>
      <c r="Y11" s="11" t="e">
        <f t="shared" ref="Y11" si="7">IF(C11&lt;&gt;"deuxieme mi temps",Y10+1,0)</f>
        <v>#REF!</v>
      </c>
      <c r="Z11" s="11" t="e">
        <f t="shared" ref="Z11" si="8">IF(D11&lt;&gt;"deuxieme mi temps",Z10+1,0)</f>
        <v>#REF!</v>
      </c>
      <c r="AA11" s="11" t="e">
        <f t="shared" ref="AA11" si="9">IF(E11&lt;&gt;"deuxieme mi temps",AA10+1,0)</f>
        <v>#REF!</v>
      </c>
      <c r="AB11" s="11" t="e">
        <f t="shared" ref="AB11" si="10">IF(F11&lt;&gt;"deuxieme mi temps",AB10+1,0)</f>
        <v>#REF!</v>
      </c>
      <c r="AC11" s="11" t="e">
        <f t="shared" ref="AC11" si="11">IF(G11&lt;&gt;"deuxieme mi temps",AC10+1,0)</f>
        <v>#REF!</v>
      </c>
      <c r="AD11" s="11" t="e">
        <f t="shared" ref="AD11" si="12">IF(H11&lt;&gt;"deuxieme mi temps",AD10+1,0)</f>
        <v>#REF!</v>
      </c>
      <c r="AE11" s="11" t="e">
        <f t="shared" ref="AE11" si="13">IF(I11&lt;&gt;"deuxieme mi temps",AE10+1,0)</f>
        <v>#REF!</v>
      </c>
      <c r="AF11" s="11" t="e">
        <f t="shared" ref="AF11" si="14">IF(J11&lt;&gt;"deuxieme mi temps",AF10+1,0)</f>
        <v>#REF!</v>
      </c>
      <c r="AG11" s="11" t="e">
        <f t="shared" ref="AG11" si="15">IF(K11&lt;&gt;"deuxieme mi temps",AG10+1,0)</f>
        <v>#REF!</v>
      </c>
      <c r="AH11" s="11" t="e">
        <f t="shared" ref="AH11" si="16">IF(L11&lt;&gt;"deuxieme mi temps",AH10+1,0)</f>
        <v>#REF!</v>
      </c>
      <c r="AI11" s="11" t="e">
        <f t="shared" ref="AI11" si="17">IF(M11&lt;&gt;"deuxieme mi temps",AI10+1,0)</f>
        <v>#REF!</v>
      </c>
      <c r="AJ11" s="11" t="e">
        <f t="shared" ref="AJ11" si="18">IF(N11&lt;&gt;"deuxieme mi temps",AJ10+1,0)</f>
        <v>#REF!</v>
      </c>
      <c r="AK11" s="11" t="e">
        <f t="shared" ref="AK11" si="19">IF(O11&lt;&gt;"deuxieme mi temps",AK10+1,0)</f>
        <v>#REF!</v>
      </c>
      <c r="AL11" s="11" t="e">
        <f t="shared" ref="AL11" si="20">IF(P11&lt;&gt;"deuxieme mi temps",AL10+1,0)</f>
        <v>#REF!</v>
      </c>
      <c r="AM11" s="11" t="e">
        <f t="shared" ref="AM11" si="21">IF(Q11&lt;&gt;"deuxieme mi temps",AM10+1,0)</f>
        <v>#REF!</v>
      </c>
      <c r="AN11" s="11" t="e">
        <f t="shared" ref="AN11" si="22">IF(R11&lt;&gt;"deuxieme mi temps",AN10+1,0)</f>
        <v>#REF!</v>
      </c>
      <c r="AO11" s="11" t="e">
        <f t="shared" ref="AO11" si="23">IF(S11&lt;&gt;"deuxieme mi temps",AO10+1,0)</f>
        <v>#REF!</v>
      </c>
      <c r="AP11" s="11" t="e">
        <f t="shared" ref="AP11" si="24">IF(T11&lt;&gt;"deuxieme mi temps",AP10+1,0)</f>
        <v>#REF!</v>
      </c>
      <c r="AQ11" s="11" t="e">
        <f t="shared" ref="AQ11" si="25">IF(U11&lt;&gt;"deuxieme mi temps",AQ10+1,0)</f>
        <v>#REF!</v>
      </c>
      <c r="AS11" s="9">
        <v>10</v>
      </c>
      <c r="AT11" s="3" t="e">
        <f t="shared" ref="AT11" si="26">CONCATENATE(X11," * moins de but en 2eme mi temps")</f>
        <v>#REF!</v>
      </c>
      <c r="AU11" s="3" t="e">
        <f t="shared" ref="AU11" si="27">CONCATENATE(Y11," * moins de but en 2eme mi temps")</f>
        <v>#REF!</v>
      </c>
      <c r="AV11" s="3" t="e">
        <f t="shared" ref="AV11" si="28">CONCATENATE(Z11," * moins de but en 2eme mi temps")</f>
        <v>#REF!</v>
      </c>
      <c r="AW11" s="3" t="e">
        <f t="shared" ref="AW11" si="29">CONCATENATE(AA11," * moins de but en 2eme mi temps")</f>
        <v>#REF!</v>
      </c>
      <c r="AX11" s="3" t="e">
        <f t="shared" ref="AX11" si="30">CONCATENATE(AB11," * moins de but en 2eme mi temps")</f>
        <v>#REF!</v>
      </c>
      <c r="AY11" s="3" t="e">
        <f t="shared" ref="AY11" si="31">CONCATENATE(AC11," * moins de but en 2eme mi temps")</f>
        <v>#REF!</v>
      </c>
      <c r="AZ11" s="3" t="e">
        <f t="shared" ref="AZ11" si="32">CONCATENATE(AD11," * moins de but en 2eme mi temps")</f>
        <v>#REF!</v>
      </c>
      <c r="BA11" s="3" t="e">
        <f t="shared" ref="BA11" si="33">CONCATENATE(AE11," * moins de but en 2eme mi temps")</f>
        <v>#REF!</v>
      </c>
      <c r="BB11" s="3" t="e">
        <f t="shared" ref="BB11" si="34">CONCATENATE(AF11," * moins de but en 2eme mi temps")</f>
        <v>#REF!</v>
      </c>
      <c r="BC11" s="3" t="e">
        <f t="shared" ref="BC11" si="35">CONCATENATE(AG11," * moins de but en 2eme mi temps")</f>
        <v>#REF!</v>
      </c>
      <c r="BD11" s="3" t="e">
        <f t="shared" ref="BD11" si="36">CONCATENATE(AH11," * moins de but en 2eme mi temps")</f>
        <v>#REF!</v>
      </c>
      <c r="BE11" s="3" t="e">
        <f t="shared" ref="BE11" si="37">CONCATENATE(AI11," * moins de but en 2eme mi temps")</f>
        <v>#REF!</v>
      </c>
      <c r="BF11" s="3" t="e">
        <f t="shared" ref="BF11" si="38">CONCATENATE(AJ11," * moins de but en 2eme mi temps")</f>
        <v>#REF!</v>
      </c>
      <c r="BG11" s="3" t="e">
        <f t="shared" ref="BG11" si="39">CONCATENATE(AK11," * moins de but en 2eme mi temps")</f>
        <v>#REF!</v>
      </c>
      <c r="BH11" s="3" t="e">
        <f t="shared" ref="BH11" si="40">CONCATENATE(AL11," * moins de but en 2eme mi temps")</f>
        <v>#REF!</v>
      </c>
      <c r="BI11" s="3" t="e">
        <f t="shared" ref="BI11" si="41">CONCATENATE(AM11," * moins de but en 2eme mi temps")</f>
        <v>#REF!</v>
      </c>
      <c r="BJ11" s="3" t="e">
        <f t="shared" ref="BJ11" si="42">CONCATENATE(AN11," * moins de but en 2eme mi temps")</f>
        <v>#REF!</v>
      </c>
      <c r="BK11" s="3" t="e">
        <f t="shared" ref="BK11" si="43">CONCATENATE(AO11," * moins de but en 2eme mi temps")</f>
        <v>#REF!</v>
      </c>
      <c r="BL11" s="3" t="e">
        <f t="shared" ref="BL11" si="44">CONCATENATE(AP11," * moins de but en 2eme mi temps")</f>
        <v>#REF!</v>
      </c>
      <c r="BM11" s="3" t="e">
        <f t="shared" ref="BM11" si="45">CONCATENATE(AQ11," * moins de but en 2eme mi temps")</f>
        <v>#REF!</v>
      </c>
    </row>
    <row r="12" spans="1:88">
      <c r="A12" s="1">
        <v>11</v>
      </c>
      <c r="B12" s="3" t="e">
        <f>IF(COUNTIF('DB L1'!#REF!,'Résultat équipe'!B$1)=1,VLOOKUP(B$1,'DB L1'!#REF!,19,FALSE),VLOOKUP('Résultat équipe'!B$1,'DB L1'!#REF!,19,FALSE))</f>
        <v>#REF!</v>
      </c>
      <c r="C12" s="3" t="e">
        <f>IF(COUNTIF('DB L1'!#REF!,'Résultat équipe'!C$1)=1,VLOOKUP(C$1,'DB L1'!#REF!,19,FALSE),VLOOKUP('Résultat équipe'!C$1,'DB L1'!#REF!,19,FALSE))</f>
        <v>#REF!</v>
      </c>
      <c r="D12" s="3" t="e">
        <f>IF(COUNTIF('DB L1'!#REF!,'Résultat équipe'!D$1)=1,VLOOKUP(D$1,'DB L1'!#REF!,19,FALSE),VLOOKUP('Résultat équipe'!D$1,'DB L1'!#REF!,19,FALSE))</f>
        <v>#REF!</v>
      </c>
      <c r="E12" s="3" t="e">
        <f>IF(COUNTIF('DB L1'!#REF!,'Résultat équipe'!E$1)=1,VLOOKUP(E$1,'DB L1'!#REF!,19,FALSE),VLOOKUP('Résultat équipe'!E$1,'DB L1'!#REF!,19,FALSE))</f>
        <v>#REF!</v>
      </c>
      <c r="F12" s="3" t="e">
        <f>IF(COUNTIF('DB L1'!#REF!,'Résultat équipe'!F$1)=1,VLOOKUP(F$1,'DB L1'!#REF!,19,FALSE),VLOOKUP('Résultat équipe'!F$1,'DB L1'!#REF!,19,FALSE))</f>
        <v>#REF!</v>
      </c>
      <c r="G12" s="3" t="e">
        <f>IF(COUNTIF('DB L1'!#REF!,'Résultat équipe'!G$1)=1,VLOOKUP(G$1,'DB L1'!#REF!,19,FALSE),VLOOKUP('Résultat équipe'!G$1,'DB L1'!#REF!,19,FALSE))</f>
        <v>#REF!</v>
      </c>
      <c r="H12" s="3" t="e">
        <f>IF(COUNTIF('DB L1'!#REF!,'Résultat équipe'!H$1)=1,VLOOKUP(H$1,'DB L1'!#REF!,19,FALSE),VLOOKUP('Résultat équipe'!H$1,'DB L1'!#REF!,19,FALSE))</f>
        <v>#REF!</v>
      </c>
      <c r="I12" s="3" t="e">
        <f>IF(COUNTIF('DB L1'!#REF!,'Résultat équipe'!I$1)=1,VLOOKUP(I$1,'DB L1'!#REF!,19,FALSE),VLOOKUP('Résultat équipe'!I$1,'DB L1'!#REF!,19,FALSE))</f>
        <v>#REF!</v>
      </c>
      <c r="J12" s="3" t="e">
        <f>IF(COUNTIF('DB L1'!#REF!,'Résultat équipe'!J$1)=1,VLOOKUP(J$1,'DB L1'!#REF!,19,FALSE),VLOOKUP('Résultat équipe'!J$1,'DB L1'!#REF!,19,FALSE))</f>
        <v>#REF!</v>
      </c>
      <c r="K12" s="3" t="e">
        <f>IF(COUNTIF('DB L1'!#REF!,'Résultat équipe'!K$1)=1,VLOOKUP(K$1,'DB L1'!#REF!,19,FALSE),VLOOKUP('Résultat équipe'!K$1,'DB L1'!#REF!,19,FALSE))</f>
        <v>#REF!</v>
      </c>
      <c r="L12" s="3" t="e">
        <f>IF(COUNTIF('DB L1'!#REF!,'Résultat équipe'!L$1)=1,VLOOKUP(L$1,'DB L1'!#REF!,19,FALSE),VLOOKUP('Résultat équipe'!L$1,'DB L1'!#REF!,19,FALSE))</f>
        <v>#REF!</v>
      </c>
      <c r="M12" s="3" t="e">
        <f>IF(COUNTIF('DB L1'!#REF!,'Résultat équipe'!M$1)=1,VLOOKUP(M$1,'DB L1'!#REF!,19,FALSE),VLOOKUP('Résultat équipe'!M$1,'DB L1'!#REF!,19,FALSE))</f>
        <v>#REF!</v>
      </c>
      <c r="N12" s="3" t="e">
        <f>IF(COUNTIF('DB L1'!#REF!,'Résultat équipe'!N$1)=1,VLOOKUP(N$1,'DB L1'!#REF!,19,FALSE),VLOOKUP('Résultat équipe'!N$1,'DB L1'!#REF!,19,FALSE))</f>
        <v>#REF!</v>
      </c>
      <c r="O12" s="3" t="e">
        <f>IF(COUNTIF('DB L1'!#REF!,'Résultat équipe'!O$1)=1,VLOOKUP(O$1,'DB L1'!#REF!,19,FALSE),VLOOKUP('Résultat équipe'!O$1,'DB L1'!#REF!,19,FALSE))</f>
        <v>#REF!</v>
      </c>
      <c r="P12" s="3" t="e">
        <f>IF(COUNTIF('DB L1'!#REF!,'Résultat équipe'!P$1)=1,VLOOKUP(P$1,'DB L1'!#REF!,19,FALSE),VLOOKUP('Résultat équipe'!P$1,'DB L1'!#REF!,19,FALSE))</f>
        <v>#REF!</v>
      </c>
      <c r="Q12" s="3" t="e">
        <f>IF(COUNTIF('DB L1'!#REF!,'Résultat équipe'!Q$1)=1,VLOOKUP(Q$1,'DB L1'!#REF!,19,FALSE),VLOOKUP('Résultat équipe'!Q$1,'DB L1'!#REF!,19,FALSE))</f>
        <v>#REF!</v>
      </c>
      <c r="R12" s="3" t="e">
        <f>IF(COUNTIF('DB L1'!#REF!,'Résultat équipe'!R$1)=1,VLOOKUP(R$1,'DB L1'!#REF!,19,FALSE),VLOOKUP('Résultat équipe'!R$1,'DB L1'!#REF!,19,FALSE))</f>
        <v>#REF!</v>
      </c>
      <c r="S12" s="3" t="e">
        <f>IF(COUNTIF('DB L1'!#REF!,'Résultat équipe'!S$1)=1,VLOOKUP(S$1,'DB L1'!#REF!,19,FALSE),VLOOKUP('Résultat équipe'!S$1,'DB L1'!#REF!,19,FALSE))</f>
        <v>#REF!</v>
      </c>
      <c r="T12" s="3" t="e">
        <f>IF(COUNTIF('DB L1'!#REF!,'Résultat équipe'!T$1)=1,VLOOKUP(T$1,'DB L1'!#REF!,19,FALSE),VLOOKUP('Résultat équipe'!T$1,'DB L1'!#REF!,19,FALSE))</f>
        <v>#REF!</v>
      </c>
      <c r="U12" s="3" t="e">
        <f>IF(COUNTIF('DB L1'!#REF!,'Résultat équipe'!U$1)=1,VLOOKUP(U$1,'DB L1'!#REF!,19,FALSE),VLOOKUP('Résultat équipe'!U$1,'DB L1'!#REF!,19,FALSE))</f>
        <v>#REF!</v>
      </c>
      <c r="W12" s="9">
        <v>11</v>
      </c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S12" s="9">
        <v>11</v>
      </c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</row>
    <row r="13" spans="1:88">
      <c r="A13" s="1">
        <v>12</v>
      </c>
      <c r="B13" s="3" t="e">
        <f>IF(COUNTIF('DB L1'!#REF!,'Résultat équipe'!B$1)=1,VLOOKUP(B$1,'DB L1'!#REF!,19,FALSE),VLOOKUP('Résultat équipe'!B$1,'DB L1'!#REF!,19,FALSE))</f>
        <v>#REF!</v>
      </c>
      <c r="C13" s="3" t="e">
        <f>IF(COUNTIF('DB L1'!#REF!,'Résultat équipe'!C$1)=1,VLOOKUP(C$1,'DB L1'!#REF!,19,FALSE),VLOOKUP('Résultat équipe'!C$1,'DB L1'!#REF!,19,FALSE))</f>
        <v>#REF!</v>
      </c>
      <c r="D13" s="3" t="e">
        <f>IF(COUNTIF('DB L1'!#REF!,'Résultat équipe'!D$1)=1,VLOOKUP(D$1,'DB L1'!#REF!,19,FALSE),VLOOKUP('Résultat équipe'!D$1,'DB L1'!#REF!,19,FALSE))</f>
        <v>#REF!</v>
      </c>
      <c r="E13" s="3" t="e">
        <f>IF(COUNTIF('DB L1'!#REF!,'Résultat équipe'!E$1)=1,VLOOKUP(E$1,'DB L1'!#REF!,19,FALSE),VLOOKUP('Résultat équipe'!E$1,'DB L1'!#REF!,19,FALSE))</f>
        <v>#REF!</v>
      </c>
      <c r="F13" s="3" t="e">
        <f>IF(COUNTIF('DB L1'!#REF!,'Résultat équipe'!F$1)=1,VLOOKUP(F$1,'DB L1'!#REF!,19,FALSE),VLOOKUP('Résultat équipe'!F$1,'DB L1'!#REF!,19,FALSE))</f>
        <v>#REF!</v>
      </c>
      <c r="G13" s="3" t="e">
        <f>IF(COUNTIF('DB L1'!#REF!,'Résultat équipe'!G$1)=1,VLOOKUP(G$1,'DB L1'!#REF!,19,FALSE),VLOOKUP('Résultat équipe'!G$1,'DB L1'!#REF!,19,FALSE))</f>
        <v>#REF!</v>
      </c>
      <c r="H13" s="3" t="e">
        <f>IF(COUNTIF('DB L1'!#REF!,'Résultat équipe'!H$1)=1,VLOOKUP(H$1,'DB L1'!#REF!,19,FALSE),VLOOKUP('Résultat équipe'!H$1,'DB L1'!#REF!,19,FALSE))</f>
        <v>#REF!</v>
      </c>
      <c r="I13" s="3" t="e">
        <f>IF(COUNTIF('DB L1'!#REF!,'Résultat équipe'!I$1)=1,VLOOKUP(I$1,'DB L1'!#REF!,19,FALSE),VLOOKUP('Résultat équipe'!I$1,'DB L1'!#REF!,19,FALSE))</f>
        <v>#REF!</v>
      </c>
      <c r="J13" s="3" t="e">
        <f>IF(COUNTIF('DB L1'!#REF!,'Résultat équipe'!J$1)=1,VLOOKUP(J$1,'DB L1'!#REF!,19,FALSE),VLOOKUP('Résultat équipe'!J$1,'DB L1'!#REF!,19,FALSE))</f>
        <v>#REF!</v>
      </c>
      <c r="K13" s="3" t="e">
        <f>IF(COUNTIF('DB L1'!#REF!,'Résultat équipe'!K$1)=1,VLOOKUP(K$1,'DB L1'!#REF!,19,FALSE),VLOOKUP('Résultat équipe'!K$1,'DB L1'!#REF!,19,FALSE))</f>
        <v>#REF!</v>
      </c>
      <c r="L13" s="3" t="e">
        <f>IF(COUNTIF('DB L1'!#REF!,'Résultat équipe'!L$1)=1,VLOOKUP(L$1,'DB L1'!#REF!,19,FALSE),VLOOKUP('Résultat équipe'!L$1,'DB L1'!#REF!,19,FALSE))</f>
        <v>#REF!</v>
      </c>
      <c r="M13" s="3" t="e">
        <f>IF(COUNTIF('DB L1'!#REF!,'Résultat équipe'!M$1)=1,VLOOKUP(M$1,'DB L1'!#REF!,19,FALSE),VLOOKUP('Résultat équipe'!M$1,'DB L1'!#REF!,19,FALSE))</f>
        <v>#REF!</v>
      </c>
      <c r="N13" s="3" t="e">
        <f>IF(COUNTIF('DB L1'!#REF!,'Résultat équipe'!N$1)=1,VLOOKUP(N$1,'DB L1'!#REF!,19,FALSE),VLOOKUP('Résultat équipe'!N$1,'DB L1'!#REF!,19,FALSE))</f>
        <v>#REF!</v>
      </c>
      <c r="O13" s="3" t="e">
        <f>IF(COUNTIF('DB L1'!#REF!,'Résultat équipe'!O$1)=1,VLOOKUP(O$1,'DB L1'!#REF!,19,FALSE),VLOOKUP('Résultat équipe'!O$1,'DB L1'!#REF!,19,FALSE))</f>
        <v>#REF!</v>
      </c>
      <c r="P13" s="3" t="e">
        <f>IF(COUNTIF('DB L1'!#REF!,'Résultat équipe'!P$1)=1,VLOOKUP(P$1,'DB L1'!#REF!,19,FALSE),VLOOKUP('Résultat équipe'!P$1,'DB L1'!#REF!,19,FALSE))</f>
        <v>#REF!</v>
      </c>
      <c r="Q13" s="3" t="e">
        <f>IF(COUNTIF('DB L1'!#REF!,'Résultat équipe'!Q$1)=1,VLOOKUP(Q$1,'DB L1'!#REF!,19,FALSE),VLOOKUP('Résultat équipe'!Q$1,'DB L1'!#REF!,19,FALSE))</f>
        <v>#REF!</v>
      </c>
      <c r="R13" s="3" t="e">
        <f>IF(COUNTIF('DB L1'!#REF!,'Résultat équipe'!R$1)=1,VLOOKUP(R$1,'DB L1'!#REF!,19,FALSE),VLOOKUP('Résultat équipe'!R$1,'DB L1'!#REF!,19,FALSE))</f>
        <v>#REF!</v>
      </c>
      <c r="S13" s="3" t="e">
        <f>IF(COUNTIF('DB L1'!#REF!,'Résultat équipe'!S$1)=1,VLOOKUP(S$1,'DB L1'!#REF!,19,FALSE),VLOOKUP('Résultat équipe'!S$1,'DB L1'!#REF!,19,FALSE))</f>
        <v>#REF!</v>
      </c>
      <c r="T13" s="3" t="e">
        <f>IF(COUNTIF('DB L1'!#REF!,'Résultat équipe'!T$1)=1,VLOOKUP(T$1,'DB L1'!#REF!,19,FALSE),VLOOKUP('Résultat équipe'!T$1,'DB L1'!#REF!,19,FALSE))</f>
        <v>#REF!</v>
      </c>
      <c r="U13" s="3" t="e">
        <f>IF(COUNTIF('DB L1'!#REF!,'Résultat équipe'!U$1)=1,VLOOKUP(U$1,'DB L1'!#REF!,19,FALSE),VLOOKUP('Résultat équipe'!U$1,'DB L1'!#REF!,19,FALSE))</f>
        <v>#REF!</v>
      </c>
      <c r="W13" s="9">
        <v>12</v>
      </c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S13" s="9">
        <v>12</v>
      </c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</row>
    <row r="14" spans="1:88">
      <c r="A14" s="1">
        <v>13</v>
      </c>
      <c r="B14" s="3" t="e">
        <f>IF(COUNTIF('DB L1'!#REF!,'Résultat équipe'!B$1)=1,VLOOKUP(B$1,'DB L1'!#REF!,19,FALSE),VLOOKUP('Résultat équipe'!B$1,'DB L1'!#REF!,19,FALSE))</f>
        <v>#REF!</v>
      </c>
      <c r="C14" s="3" t="e">
        <f>IF(COUNTIF('DB L1'!#REF!,'Résultat équipe'!C$1)=1,VLOOKUP(C$1,'DB L1'!#REF!,19,FALSE),VLOOKUP('Résultat équipe'!C$1,'DB L1'!#REF!,19,FALSE))</f>
        <v>#REF!</v>
      </c>
      <c r="D14" s="3" t="e">
        <f>IF(COUNTIF('DB L1'!#REF!,'Résultat équipe'!D$1)=1,VLOOKUP(D$1,'DB L1'!#REF!,19,FALSE),VLOOKUP('Résultat équipe'!D$1,'DB L1'!#REF!,19,FALSE))</f>
        <v>#REF!</v>
      </c>
      <c r="E14" s="3" t="e">
        <f>IF(COUNTIF('DB L1'!#REF!,'Résultat équipe'!E$1)=1,VLOOKUP(E$1,'DB L1'!#REF!,19,FALSE),VLOOKUP('Résultat équipe'!E$1,'DB L1'!#REF!,19,FALSE))</f>
        <v>#REF!</v>
      </c>
      <c r="F14" s="3" t="e">
        <f>IF(COUNTIF('DB L1'!#REF!,'Résultat équipe'!F$1)=1,VLOOKUP(F$1,'DB L1'!#REF!,19,FALSE),VLOOKUP('Résultat équipe'!F$1,'DB L1'!#REF!,19,FALSE))</f>
        <v>#REF!</v>
      </c>
      <c r="G14" s="3" t="e">
        <f>IF(COUNTIF('DB L1'!#REF!,'Résultat équipe'!G$1)=1,VLOOKUP(G$1,'DB L1'!#REF!,19,FALSE),VLOOKUP('Résultat équipe'!G$1,'DB L1'!#REF!,19,FALSE))</f>
        <v>#REF!</v>
      </c>
      <c r="H14" s="3" t="e">
        <f>IF(COUNTIF('DB L1'!#REF!,'Résultat équipe'!H$1)=1,VLOOKUP(H$1,'DB L1'!#REF!,19,FALSE),VLOOKUP('Résultat équipe'!H$1,'DB L1'!#REF!,19,FALSE))</f>
        <v>#REF!</v>
      </c>
      <c r="I14" s="3" t="e">
        <f>IF(COUNTIF('DB L1'!#REF!,'Résultat équipe'!I$1)=1,VLOOKUP(I$1,'DB L1'!#REF!,19,FALSE),VLOOKUP('Résultat équipe'!I$1,'DB L1'!#REF!,19,FALSE))</f>
        <v>#REF!</v>
      </c>
      <c r="J14" s="3" t="e">
        <f>IF(COUNTIF('DB L1'!#REF!,'Résultat équipe'!J$1)=1,VLOOKUP(J$1,'DB L1'!#REF!,19,FALSE),VLOOKUP('Résultat équipe'!J$1,'DB L1'!#REF!,19,FALSE))</f>
        <v>#REF!</v>
      </c>
      <c r="K14" s="3" t="e">
        <f>IF(COUNTIF('DB L1'!#REF!,'Résultat équipe'!K$1)=1,VLOOKUP(K$1,'DB L1'!#REF!,19,FALSE),VLOOKUP('Résultat équipe'!K$1,'DB L1'!#REF!,19,FALSE))</f>
        <v>#REF!</v>
      </c>
      <c r="L14" s="3" t="e">
        <f>IF(COUNTIF('DB L1'!#REF!,'Résultat équipe'!L$1)=1,VLOOKUP(L$1,'DB L1'!#REF!,19,FALSE),VLOOKUP('Résultat équipe'!L$1,'DB L1'!#REF!,19,FALSE))</f>
        <v>#REF!</v>
      </c>
      <c r="M14" s="3" t="e">
        <f>IF(COUNTIF('DB L1'!#REF!,'Résultat équipe'!M$1)=1,VLOOKUP(M$1,'DB L1'!#REF!,19,FALSE),VLOOKUP('Résultat équipe'!M$1,'DB L1'!#REF!,19,FALSE))</f>
        <v>#REF!</v>
      </c>
      <c r="N14" s="3" t="e">
        <f>IF(COUNTIF('DB L1'!#REF!,'Résultat équipe'!N$1)=1,VLOOKUP(N$1,'DB L1'!#REF!,19,FALSE),VLOOKUP('Résultat équipe'!N$1,'DB L1'!#REF!,19,FALSE))</f>
        <v>#REF!</v>
      </c>
      <c r="O14" s="3" t="e">
        <f>IF(COUNTIF('DB L1'!#REF!,'Résultat équipe'!O$1)=1,VLOOKUP(O$1,'DB L1'!#REF!,19,FALSE),VLOOKUP('Résultat équipe'!O$1,'DB L1'!#REF!,19,FALSE))</f>
        <v>#REF!</v>
      </c>
      <c r="P14" s="3" t="e">
        <f>IF(COUNTIF('DB L1'!#REF!,'Résultat équipe'!P$1)=1,VLOOKUP(P$1,'DB L1'!#REF!,19,FALSE),VLOOKUP('Résultat équipe'!P$1,'DB L1'!#REF!,19,FALSE))</f>
        <v>#REF!</v>
      </c>
      <c r="Q14" s="3" t="e">
        <f>IF(COUNTIF('DB L1'!#REF!,'Résultat équipe'!Q$1)=1,VLOOKUP(Q$1,'DB L1'!#REF!,19,FALSE),VLOOKUP('Résultat équipe'!Q$1,'DB L1'!#REF!,19,FALSE))</f>
        <v>#REF!</v>
      </c>
      <c r="R14" s="3" t="e">
        <f>IF(COUNTIF('DB L1'!#REF!,'Résultat équipe'!R$1)=1,VLOOKUP(R$1,'DB L1'!#REF!,19,FALSE),VLOOKUP('Résultat équipe'!R$1,'DB L1'!#REF!,19,FALSE))</f>
        <v>#REF!</v>
      </c>
      <c r="S14" s="3" t="e">
        <f>IF(COUNTIF('DB L1'!#REF!,'Résultat équipe'!S$1)=1,VLOOKUP(S$1,'DB L1'!#REF!,19,FALSE),VLOOKUP('Résultat équipe'!S$1,'DB L1'!#REF!,19,FALSE))</f>
        <v>#REF!</v>
      </c>
      <c r="T14" s="3" t="e">
        <f>IF(COUNTIF('DB L1'!#REF!,'Résultat équipe'!T$1)=1,VLOOKUP(T$1,'DB L1'!#REF!,19,FALSE),VLOOKUP('Résultat équipe'!T$1,'DB L1'!#REF!,19,FALSE))</f>
        <v>#REF!</v>
      </c>
      <c r="U14" s="3" t="e">
        <f>IF(COUNTIF('DB L1'!#REF!,'Résultat équipe'!U$1)=1,VLOOKUP(U$1,'DB L1'!#REF!,19,FALSE),VLOOKUP('Résultat équipe'!U$1,'DB L1'!#REF!,19,FALSE))</f>
        <v>#REF!</v>
      </c>
      <c r="W14" s="9">
        <v>13</v>
      </c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S14" s="9">
        <v>13</v>
      </c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</row>
    <row r="15" spans="1:88">
      <c r="A15" s="1">
        <v>14</v>
      </c>
      <c r="B15" s="3" t="e">
        <f>IF(COUNTIF('DB L1'!#REF!,'Résultat équipe'!B$1)=1,VLOOKUP(B$1,'DB L1'!#REF!,19,FALSE),VLOOKUP('Résultat équipe'!B$1,'DB L1'!#REF!,19,FALSE))</f>
        <v>#REF!</v>
      </c>
      <c r="C15" s="3" t="e">
        <f>IF(COUNTIF('DB L1'!#REF!,'Résultat équipe'!C$1)=1,VLOOKUP(C$1,'DB L1'!#REF!,19,FALSE),VLOOKUP('Résultat équipe'!C$1,'DB L1'!#REF!,19,FALSE))</f>
        <v>#REF!</v>
      </c>
      <c r="D15" s="3" t="e">
        <f>IF(COUNTIF('DB L1'!#REF!,'Résultat équipe'!D$1)=1,VLOOKUP(D$1,'DB L1'!#REF!,19,FALSE),VLOOKUP('Résultat équipe'!D$1,'DB L1'!#REF!,19,FALSE))</f>
        <v>#REF!</v>
      </c>
      <c r="E15" s="3" t="e">
        <f>IF(COUNTIF('DB L1'!#REF!,'Résultat équipe'!E$1)=1,VLOOKUP(E$1,'DB L1'!#REF!,19,FALSE),VLOOKUP('Résultat équipe'!E$1,'DB L1'!#REF!,19,FALSE))</f>
        <v>#REF!</v>
      </c>
      <c r="F15" s="3" t="e">
        <f>IF(COUNTIF('DB L1'!#REF!,'Résultat équipe'!F$1)=1,VLOOKUP(F$1,'DB L1'!#REF!,19,FALSE),VLOOKUP('Résultat équipe'!F$1,'DB L1'!#REF!,19,FALSE))</f>
        <v>#REF!</v>
      </c>
      <c r="G15" s="3" t="e">
        <f>IF(COUNTIF('DB L1'!#REF!,'Résultat équipe'!G$1)=1,VLOOKUP(G$1,'DB L1'!#REF!,19,FALSE),VLOOKUP('Résultat équipe'!G$1,'DB L1'!#REF!,19,FALSE))</f>
        <v>#REF!</v>
      </c>
      <c r="H15" s="3" t="e">
        <f>IF(COUNTIF('DB L1'!#REF!,'Résultat équipe'!H$1)=1,VLOOKUP(H$1,'DB L1'!#REF!,19,FALSE),VLOOKUP('Résultat équipe'!H$1,'DB L1'!#REF!,19,FALSE))</f>
        <v>#REF!</v>
      </c>
      <c r="I15" s="3" t="e">
        <f>IF(COUNTIF('DB L1'!#REF!,'Résultat équipe'!I$1)=1,VLOOKUP(I$1,'DB L1'!#REF!,19,FALSE),VLOOKUP('Résultat équipe'!I$1,'DB L1'!#REF!,19,FALSE))</f>
        <v>#REF!</v>
      </c>
      <c r="J15" s="3" t="e">
        <f>IF(COUNTIF('DB L1'!#REF!,'Résultat équipe'!J$1)=1,VLOOKUP(J$1,'DB L1'!#REF!,19,FALSE),VLOOKUP('Résultat équipe'!J$1,'DB L1'!#REF!,19,FALSE))</f>
        <v>#REF!</v>
      </c>
      <c r="K15" s="3" t="e">
        <f>IF(COUNTIF('DB L1'!#REF!,'Résultat équipe'!K$1)=1,VLOOKUP(K$1,'DB L1'!#REF!,19,FALSE),VLOOKUP('Résultat équipe'!K$1,'DB L1'!#REF!,19,FALSE))</f>
        <v>#REF!</v>
      </c>
      <c r="L15" s="3" t="e">
        <f>IF(COUNTIF('DB L1'!#REF!,'Résultat équipe'!L$1)=1,VLOOKUP(L$1,'DB L1'!#REF!,19,FALSE),VLOOKUP('Résultat équipe'!L$1,'DB L1'!#REF!,19,FALSE))</f>
        <v>#REF!</v>
      </c>
      <c r="M15" s="3" t="e">
        <f>IF(COUNTIF('DB L1'!#REF!,'Résultat équipe'!M$1)=1,VLOOKUP(M$1,'DB L1'!#REF!,19,FALSE),VLOOKUP('Résultat équipe'!M$1,'DB L1'!#REF!,19,FALSE))</f>
        <v>#REF!</v>
      </c>
      <c r="N15" s="3" t="e">
        <f>IF(COUNTIF('DB L1'!#REF!,'Résultat équipe'!N$1)=1,VLOOKUP(N$1,'DB L1'!#REF!,19,FALSE),VLOOKUP('Résultat équipe'!N$1,'DB L1'!#REF!,19,FALSE))</f>
        <v>#REF!</v>
      </c>
      <c r="O15" s="3" t="e">
        <f>IF(COUNTIF('DB L1'!#REF!,'Résultat équipe'!O$1)=1,VLOOKUP(O$1,'DB L1'!#REF!,19,FALSE),VLOOKUP('Résultat équipe'!O$1,'DB L1'!#REF!,19,FALSE))</f>
        <v>#REF!</v>
      </c>
      <c r="P15" s="3" t="e">
        <f>IF(COUNTIF('DB L1'!#REF!,'Résultat équipe'!P$1)=1,VLOOKUP(P$1,'DB L1'!#REF!,19,FALSE),VLOOKUP('Résultat équipe'!P$1,'DB L1'!#REF!,19,FALSE))</f>
        <v>#REF!</v>
      </c>
      <c r="Q15" s="3" t="e">
        <f>IF(COUNTIF('DB L1'!#REF!,'Résultat équipe'!Q$1)=1,VLOOKUP(Q$1,'DB L1'!#REF!,19,FALSE),VLOOKUP('Résultat équipe'!Q$1,'DB L1'!#REF!,19,FALSE))</f>
        <v>#REF!</v>
      </c>
      <c r="R15" s="3" t="e">
        <f>IF(COUNTIF('DB L1'!#REF!,'Résultat équipe'!R$1)=1,VLOOKUP(R$1,'DB L1'!#REF!,19,FALSE),VLOOKUP('Résultat équipe'!R$1,'DB L1'!#REF!,19,FALSE))</f>
        <v>#REF!</v>
      </c>
      <c r="S15" s="3" t="e">
        <f>IF(COUNTIF('DB L1'!#REF!,'Résultat équipe'!S$1)=1,VLOOKUP(S$1,'DB L1'!#REF!,19,FALSE),VLOOKUP('Résultat équipe'!S$1,'DB L1'!#REF!,19,FALSE))</f>
        <v>#REF!</v>
      </c>
      <c r="T15" s="3" t="e">
        <f>IF(COUNTIF('DB L1'!#REF!,'Résultat équipe'!T$1)=1,VLOOKUP(T$1,'DB L1'!#REF!,19,FALSE),VLOOKUP('Résultat équipe'!T$1,'DB L1'!#REF!,19,FALSE))</f>
        <v>#REF!</v>
      </c>
      <c r="U15" s="3" t="e">
        <f>IF(COUNTIF('DB L1'!#REF!,'Résultat équipe'!U$1)=1,VLOOKUP(U$1,'DB L1'!#REF!,19,FALSE),VLOOKUP('Résultat équipe'!U$1,'DB L1'!#REF!,19,FALSE))</f>
        <v>#REF!</v>
      </c>
      <c r="W15" s="9">
        <v>14</v>
      </c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S15" s="9">
        <v>14</v>
      </c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</row>
    <row r="16" spans="1:88">
      <c r="A16" s="1">
        <v>15</v>
      </c>
      <c r="B16" s="3" t="e">
        <f>IF(COUNTIF('DB L1'!#REF!,'Résultat équipe'!B$1)=1,VLOOKUP(B$1,'DB L1'!#REF!,19,FALSE),VLOOKUP('Résultat équipe'!B$1,'DB L1'!#REF!,19,FALSE))</f>
        <v>#REF!</v>
      </c>
      <c r="C16" s="3" t="e">
        <f>IF(COUNTIF('DB L1'!#REF!,'Résultat équipe'!C$1)=1,VLOOKUP(C$1,'DB L1'!#REF!,19,FALSE),VLOOKUP('Résultat équipe'!C$1,'DB L1'!#REF!,19,FALSE))</f>
        <v>#REF!</v>
      </c>
      <c r="D16" s="3" t="e">
        <f>IF(COUNTIF('DB L1'!#REF!,'Résultat équipe'!D$1)=1,VLOOKUP(D$1,'DB L1'!#REF!,19,FALSE),VLOOKUP('Résultat équipe'!D$1,'DB L1'!#REF!,19,FALSE))</f>
        <v>#REF!</v>
      </c>
      <c r="E16" s="3" t="e">
        <f>IF(COUNTIF('DB L1'!#REF!,'Résultat équipe'!E$1)=1,VLOOKUP(E$1,'DB L1'!#REF!,19,FALSE),VLOOKUP('Résultat équipe'!E$1,'DB L1'!#REF!,19,FALSE))</f>
        <v>#REF!</v>
      </c>
      <c r="F16" s="3" t="e">
        <f>IF(COUNTIF('DB L1'!#REF!,'Résultat équipe'!F$1)=1,VLOOKUP(F$1,'DB L1'!#REF!,19,FALSE),VLOOKUP('Résultat équipe'!F$1,'DB L1'!#REF!,19,FALSE))</f>
        <v>#REF!</v>
      </c>
      <c r="G16" s="3" t="e">
        <f>IF(COUNTIF('DB L1'!#REF!,'Résultat équipe'!G$1)=1,VLOOKUP(G$1,'DB L1'!#REF!,19,FALSE),VLOOKUP('Résultat équipe'!G$1,'DB L1'!#REF!,19,FALSE))</f>
        <v>#REF!</v>
      </c>
      <c r="H16" s="3" t="e">
        <f>IF(COUNTIF('DB L1'!#REF!,'Résultat équipe'!H$1)=1,VLOOKUP(H$1,'DB L1'!#REF!,19,FALSE),VLOOKUP('Résultat équipe'!H$1,'DB L1'!#REF!,19,FALSE))</f>
        <v>#REF!</v>
      </c>
      <c r="I16" s="3" t="e">
        <f>IF(COUNTIF('DB L1'!#REF!,'Résultat équipe'!I$1)=1,VLOOKUP(I$1,'DB L1'!#REF!,19,FALSE),VLOOKUP('Résultat équipe'!I$1,'DB L1'!#REF!,19,FALSE))</f>
        <v>#REF!</v>
      </c>
      <c r="J16" s="3" t="e">
        <f>IF(COUNTIF('DB L1'!#REF!,'Résultat équipe'!J$1)=1,VLOOKUP(J$1,'DB L1'!#REF!,19,FALSE),VLOOKUP('Résultat équipe'!J$1,'DB L1'!#REF!,19,FALSE))</f>
        <v>#REF!</v>
      </c>
      <c r="K16" s="3" t="e">
        <f>IF(COUNTIF('DB L1'!#REF!,'Résultat équipe'!K$1)=1,VLOOKUP(K$1,'DB L1'!#REF!,19,FALSE),VLOOKUP('Résultat équipe'!K$1,'DB L1'!#REF!,19,FALSE))</f>
        <v>#REF!</v>
      </c>
      <c r="L16" s="3" t="e">
        <f>IF(COUNTIF('DB L1'!#REF!,'Résultat équipe'!L$1)=1,VLOOKUP(L$1,'DB L1'!#REF!,19,FALSE),VLOOKUP('Résultat équipe'!L$1,'DB L1'!#REF!,19,FALSE))</f>
        <v>#REF!</v>
      </c>
      <c r="M16" s="3" t="e">
        <f>IF(COUNTIF('DB L1'!#REF!,'Résultat équipe'!M$1)=1,VLOOKUP(M$1,'DB L1'!#REF!,19,FALSE),VLOOKUP('Résultat équipe'!M$1,'DB L1'!#REF!,19,FALSE))</f>
        <v>#REF!</v>
      </c>
      <c r="N16" s="3" t="e">
        <f>IF(COUNTIF('DB L1'!#REF!,'Résultat équipe'!N$1)=1,VLOOKUP(N$1,'DB L1'!#REF!,19,FALSE),VLOOKUP('Résultat équipe'!N$1,'DB L1'!#REF!,19,FALSE))</f>
        <v>#REF!</v>
      </c>
      <c r="O16" s="3" t="e">
        <f>IF(COUNTIF('DB L1'!#REF!,'Résultat équipe'!O$1)=1,VLOOKUP(O$1,'DB L1'!#REF!,19,FALSE),VLOOKUP('Résultat équipe'!O$1,'DB L1'!#REF!,19,FALSE))</f>
        <v>#REF!</v>
      </c>
      <c r="P16" s="3" t="e">
        <f>IF(COUNTIF('DB L1'!#REF!,'Résultat équipe'!P$1)=1,VLOOKUP(P$1,'DB L1'!#REF!,19,FALSE),VLOOKUP('Résultat équipe'!P$1,'DB L1'!#REF!,19,FALSE))</f>
        <v>#REF!</v>
      </c>
      <c r="Q16" s="3" t="e">
        <f>IF(COUNTIF('DB L1'!#REF!,'Résultat équipe'!Q$1)=1,VLOOKUP(Q$1,'DB L1'!#REF!,19,FALSE),VLOOKUP('Résultat équipe'!Q$1,'DB L1'!#REF!,19,FALSE))</f>
        <v>#REF!</v>
      </c>
      <c r="R16" s="3" t="e">
        <f>IF(COUNTIF('DB L1'!#REF!,'Résultat équipe'!R$1)=1,VLOOKUP(R$1,'DB L1'!#REF!,19,FALSE),VLOOKUP('Résultat équipe'!R$1,'DB L1'!#REF!,19,FALSE))</f>
        <v>#REF!</v>
      </c>
      <c r="S16" s="3" t="e">
        <f>IF(COUNTIF('DB L1'!#REF!,'Résultat équipe'!S$1)=1,VLOOKUP(S$1,'DB L1'!#REF!,19,FALSE),VLOOKUP('Résultat équipe'!S$1,'DB L1'!#REF!,19,FALSE))</f>
        <v>#REF!</v>
      </c>
      <c r="T16" s="3" t="e">
        <f>IF(COUNTIF('DB L1'!#REF!,'Résultat équipe'!T$1)=1,VLOOKUP(T$1,'DB L1'!#REF!,19,FALSE),VLOOKUP('Résultat équipe'!T$1,'DB L1'!#REF!,19,FALSE))</f>
        <v>#REF!</v>
      </c>
      <c r="U16" s="3" t="e">
        <f>IF(COUNTIF('DB L1'!#REF!,'Résultat équipe'!U$1)=1,VLOOKUP(U$1,'DB L1'!#REF!,19,FALSE),VLOOKUP('Résultat équipe'!U$1,'DB L1'!#REF!,19,FALSE))</f>
        <v>#REF!</v>
      </c>
      <c r="W16" s="9">
        <v>15</v>
      </c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S16" s="9">
        <v>15</v>
      </c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</row>
    <row r="17" spans="1:65">
      <c r="A17" s="1">
        <v>16</v>
      </c>
      <c r="B17" s="3" t="e">
        <f>IF(COUNTIF('DB L1'!#REF!,'Résultat équipe'!B$1)=1,VLOOKUP(B$1,'DB L1'!#REF!,19,FALSE),VLOOKUP('Résultat équipe'!B$1,'DB L1'!#REF!,19,FALSE))</f>
        <v>#REF!</v>
      </c>
      <c r="C17" s="3" t="e">
        <f>IF(COUNTIF('DB L1'!#REF!,'Résultat équipe'!C$1)=1,VLOOKUP(C$1,'DB L1'!#REF!,19,FALSE),VLOOKUP('Résultat équipe'!C$1,'DB L1'!#REF!,19,FALSE))</f>
        <v>#REF!</v>
      </c>
      <c r="D17" s="3" t="e">
        <f>IF(COUNTIF('DB L1'!#REF!,'Résultat équipe'!D$1)=1,VLOOKUP(D$1,'DB L1'!#REF!,19,FALSE),VLOOKUP('Résultat équipe'!D$1,'DB L1'!#REF!,19,FALSE))</f>
        <v>#REF!</v>
      </c>
      <c r="E17" s="3" t="e">
        <f>IF(COUNTIF('DB L1'!#REF!,'Résultat équipe'!E$1)=1,VLOOKUP(E$1,'DB L1'!#REF!,19,FALSE),VLOOKUP('Résultat équipe'!E$1,'DB L1'!#REF!,19,FALSE))</f>
        <v>#REF!</v>
      </c>
      <c r="F17" s="3" t="e">
        <f>IF(COUNTIF('DB L1'!#REF!,'Résultat équipe'!F$1)=1,VLOOKUP(F$1,'DB L1'!#REF!,19,FALSE),VLOOKUP('Résultat équipe'!F$1,'DB L1'!#REF!,19,FALSE))</f>
        <v>#REF!</v>
      </c>
      <c r="G17" s="3" t="e">
        <f>IF(COUNTIF('DB L1'!#REF!,'Résultat équipe'!G$1)=1,VLOOKUP(G$1,'DB L1'!#REF!,19,FALSE),VLOOKUP('Résultat équipe'!G$1,'DB L1'!#REF!,19,FALSE))</f>
        <v>#REF!</v>
      </c>
      <c r="H17" s="3" t="e">
        <f>IF(COUNTIF('DB L1'!#REF!,'Résultat équipe'!H$1)=1,VLOOKUP(H$1,'DB L1'!#REF!,19,FALSE),VLOOKUP('Résultat équipe'!H$1,'DB L1'!#REF!,19,FALSE))</f>
        <v>#REF!</v>
      </c>
      <c r="I17" s="3" t="e">
        <f>IF(COUNTIF('DB L1'!#REF!,'Résultat équipe'!I$1)=1,VLOOKUP(I$1,'DB L1'!#REF!,19,FALSE),VLOOKUP('Résultat équipe'!I$1,'DB L1'!#REF!,19,FALSE))</f>
        <v>#REF!</v>
      </c>
      <c r="J17" s="3" t="e">
        <f>IF(COUNTIF('DB L1'!#REF!,'Résultat équipe'!J$1)=1,VLOOKUP(J$1,'DB L1'!#REF!,19,FALSE),VLOOKUP('Résultat équipe'!J$1,'DB L1'!#REF!,19,FALSE))</f>
        <v>#REF!</v>
      </c>
      <c r="K17" s="3" t="e">
        <f>IF(COUNTIF('DB L1'!#REF!,'Résultat équipe'!K$1)=1,VLOOKUP(K$1,'DB L1'!#REF!,19,FALSE),VLOOKUP('Résultat équipe'!K$1,'DB L1'!#REF!,19,FALSE))</f>
        <v>#REF!</v>
      </c>
      <c r="L17" s="3" t="e">
        <f>IF(COUNTIF('DB L1'!#REF!,'Résultat équipe'!L$1)=1,VLOOKUP(L$1,'DB L1'!#REF!,19,FALSE),VLOOKUP('Résultat équipe'!L$1,'DB L1'!#REF!,19,FALSE))</f>
        <v>#REF!</v>
      </c>
      <c r="M17" s="3" t="e">
        <f>IF(COUNTIF('DB L1'!#REF!,'Résultat équipe'!M$1)=1,VLOOKUP(M$1,'DB L1'!#REF!,19,FALSE),VLOOKUP('Résultat équipe'!M$1,'DB L1'!#REF!,19,FALSE))</f>
        <v>#REF!</v>
      </c>
      <c r="N17" s="3" t="e">
        <f>IF(COUNTIF('DB L1'!#REF!,'Résultat équipe'!N$1)=1,VLOOKUP(N$1,'DB L1'!#REF!,19,FALSE),VLOOKUP('Résultat équipe'!N$1,'DB L1'!#REF!,19,FALSE))</f>
        <v>#REF!</v>
      </c>
      <c r="O17" s="3" t="e">
        <f>IF(COUNTIF('DB L1'!#REF!,'Résultat équipe'!O$1)=1,VLOOKUP(O$1,'DB L1'!#REF!,19,FALSE),VLOOKUP('Résultat équipe'!O$1,'DB L1'!#REF!,19,FALSE))</f>
        <v>#REF!</v>
      </c>
      <c r="P17" s="3" t="e">
        <f>IF(COUNTIF('DB L1'!#REF!,'Résultat équipe'!P$1)=1,VLOOKUP(P$1,'DB L1'!#REF!,19,FALSE),VLOOKUP('Résultat équipe'!P$1,'DB L1'!#REF!,19,FALSE))</f>
        <v>#REF!</v>
      </c>
      <c r="Q17" s="3" t="e">
        <f>IF(COUNTIF('DB L1'!#REF!,'Résultat équipe'!Q$1)=1,VLOOKUP(Q$1,'DB L1'!#REF!,19,FALSE),VLOOKUP('Résultat équipe'!Q$1,'DB L1'!#REF!,19,FALSE))</f>
        <v>#REF!</v>
      </c>
      <c r="R17" s="3" t="e">
        <f>IF(COUNTIF('DB L1'!#REF!,'Résultat équipe'!R$1)=1,VLOOKUP(R$1,'DB L1'!#REF!,19,FALSE),VLOOKUP('Résultat équipe'!R$1,'DB L1'!#REF!,19,FALSE))</f>
        <v>#REF!</v>
      </c>
      <c r="S17" s="3" t="e">
        <f>IF(COUNTIF('DB L1'!#REF!,'Résultat équipe'!S$1)=1,VLOOKUP(S$1,'DB L1'!#REF!,19,FALSE),VLOOKUP('Résultat équipe'!S$1,'DB L1'!#REF!,19,FALSE))</f>
        <v>#REF!</v>
      </c>
      <c r="T17" s="3" t="e">
        <f>IF(COUNTIF('DB L1'!#REF!,'Résultat équipe'!T$1)=1,VLOOKUP(T$1,'DB L1'!#REF!,19,FALSE),VLOOKUP('Résultat équipe'!T$1,'DB L1'!#REF!,19,FALSE))</f>
        <v>#REF!</v>
      </c>
      <c r="U17" s="3" t="e">
        <f>IF(COUNTIF('DB L1'!#REF!,'Résultat équipe'!U$1)=1,VLOOKUP(U$1,'DB L1'!#REF!,19,FALSE),VLOOKUP('Résultat équipe'!U$1,'DB L1'!#REF!,19,FALSE))</f>
        <v>#REF!</v>
      </c>
      <c r="W17" s="9">
        <v>16</v>
      </c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S17" s="9">
        <v>16</v>
      </c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</row>
    <row r="18" spans="1:65">
      <c r="A18" s="1">
        <v>17</v>
      </c>
      <c r="B18" s="3" t="e">
        <f>IF(COUNTIF('DB L1'!#REF!,'Résultat équipe'!B$1)=1,VLOOKUP(B$1,'DB L1'!#REF!,19,FALSE),VLOOKUP('Résultat équipe'!B$1,'DB L1'!#REF!,19,FALSE))</f>
        <v>#REF!</v>
      </c>
      <c r="C18" s="3" t="e">
        <f>IF(COUNTIF('DB L1'!#REF!,'Résultat équipe'!C$1)=1,VLOOKUP(C$1,'DB L1'!#REF!,19,FALSE),VLOOKUP('Résultat équipe'!C$1,'DB L1'!#REF!,19,FALSE))</f>
        <v>#REF!</v>
      </c>
      <c r="D18" s="3" t="e">
        <f>IF(COUNTIF('DB L1'!#REF!,'Résultat équipe'!D$1)=1,VLOOKUP(D$1,'DB L1'!#REF!,19,FALSE),VLOOKUP('Résultat équipe'!D$1,'DB L1'!#REF!,19,FALSE))</f>
        <v>#REF!</v>
      </c>
      <c r="E18" s="3" t="e">
        <f>IF(COUNTIF('DB L1'!#REF!,'Résultat équipe'!E$1)=1,VLOOKUP(E$1,'DB L1'!#REF!,19,FALSE),VLOOKUP('Résultat équipe'!E$1,'DB L1'!#REF!,19,FALSE))</f>
        <v>#REF!</v>
      </c>
      <c r="F18" s="3" t="e">
        <f>IF(COUNTIF('DB L1'!#REF!,'Résultat équipe'!F$1)=1,VLOOKUP(F$1,'DB L1'!#REF!,19,FALSE),VLOOKUP('Résultat équipe'!F$1,'DB L1'!#REF!,19,FALSE))</f>
        <v>#REF!</v>
      </c>
      <c r="G18" s="3" t="e">
        <f>IF(COUNTIF('DB L1'!#REF!,'Résultat équipe'!G$1)=1,VLOOKUP(G$1,'DB L1'!#REF!,19,FALSE),VLOOKUP('Résultat équipe'!G$1,'DB L1'!#REF!,19,FALSE))</f>
        <v>#REF!</v>
      </c>
      <c r="H18" s="3" t="e">
        <f>IF(COUNTIF('DB L1'!#REF!,'Résultat équipe'!H$1)=1,VLOOKUP(H$1,'DB L1'!#REF!,19,FALSE),VLOOKUP('Résultat équipe'!H$1,'DB L1'!#REF!,19,FALSE))</f>
        <v>#REF!</v>
      </c>
      <c r="I18" s="3" t="e">
        <f>IF(COUNTIF('DB L1'!#REF!,'Résultat équipe'!I$1)=1,VLOOKUP(I$1,'DB L1'!#REF!,19,FALSE),VLOOKUP('Résultat équipe'!I$1,'DB L1'!#REF!,19,FALSE))</f>
        <v>#REF!</v>
      </c>
      <c r="J18" s="3" t="e">
        <f>IF(COUNTIF('DB L1'!#REF!,'Résultat équipe'!J$1)=1,VLOOKUP(J$1,'DB L1'!#REF!,19,FALSE),VLOOKUP('Résultat équipe'!J$1,'DB L1'!#REF!,19,FALSE))</f>
        <v>#REF!</v>
      </c>
      <c r="K18" s="3" t="e">
        <f>IF(COUNTIF('DB L1'!#REF!,'Résultat équipe'!K$1)=1,VLOOKUP(K$1,'DB L1'!#REF!,19,FALSE),VLOOKUP('Résultat équipe'!K$1,'DB L1'!#REF!,19,FALSE))</f>
        <v>#REF!</v>
      </c>
      <c r="L18" s="3" t="e">
        <f>IF(COUNTIF('DB L1'!#REF!,'Résultat équipe'!L$1)=1,VLOOKUP(L$1,'DB L1'!#REF!,19,FALSE),VLOOKUP('Résultat équipe'!L$1,'DB L1'!#REF!,19,FALSE))</f>
        <v>#REF!</v>
      </c>
      <c r="M18" s="3" t="e">
        <f>IF(COUNTIF('DB L1'!#REF!,'Résultat équipe'!M$1)=1,VLOOKUP(M$1,'DB L1'!#REF!,19,FALSE),VLOOKUP('Résultat équipe'!M$1,'DB L1'!#REF!,19,FALSE))</f>
        <v>#REF!</v>
      </c>
      <c r="N18" s="3" t="e">
        <f>IF(COUNTIF('DB L1'!#REF!,'Résultat équipe'!N$1)=1,VLOOKUP(N$1,'DB L1'!#REF!,19,FALSE),VLOOKUP('Résultat équipe'!N$1,'DB L1'!#REF!,19,FALSE))</f>
        <v>#REF!</v>
      </c>
      <c r="O18" s="3" t="e">
        <f>IF(COUNTIF('DB L1'!#REF!,'Résultat équipe'!O$1)=1,VLOOKUP(O$1,'DB L1'!#REF!,19,FALSE),VLOOKUP('Résultat équipe'!O$1,'DB L1'!#REF!,19,FALSE))</f>
        <v>#REF!</v>
      </c>
      <c r="P18" s="3" t="e">
        <f>IF(COUNTIF('DB L1'!#REF!,'Résultat équipe'!P$1)=1,VLOOKUP(P$1,'DB L1'!#REF!,19,FALSE),VLOOKUP('Résultat équipe'!P$1,'DB L1'!#REF!,19,FALSE))</f>
        <v>#REF!</v>
      </c>
      <c r="Q18" s="3" t="e">
        <f>IF(COUNTIF('DB L1'!#REF!,'Résultat équipe'!Q$1)=1,VLOOKUP(Q$1,'DB L1'!#REF!,19,FALSE),VLOOKUP('Résultat équipe'!Q$1,'DB L1'!#REF!,19,FALSE))</f>
        <v>#REF!</v>
      </c>
      <c r="R18" s="3" t="e">
        <f>IF(COUNTIF('DB L1'!#REF!,'Résultat équipe'!R$1)=1,VLOOKUP(R$1,'DB L1'!#REF!,19,FALSE),VLOOKUP('Résultat équipe'!R$1,'DB L1'!#REF!,19,FALSE))</f>
        <v>#REF!</v>
      </c>
      <c r="S18" s="3" t="e">
        <f>IF(COUNTIF('DB L1'!#REF!,'Résultat équipe'!S$1)=1,VLOOKUP(S$1,'DB L1'!#REF!,19,FALSE),VLOOKUP('Résultat équipe'!S$1,'DB L1'!#REF!,19,FALSE))</f>
        <v>#REF!</v>
      </c>
      <c r="T18" s="3" t="e">
        <f>IF(COUNTIF('DB L1'!#REF!,'Résultat équipe'!T$1)=1,VLOOKUP(T$1,'DB L1'!#REF!,19,FALSE),VLOOKUP('Résultat équipe'!T$1,'DB L1'!#REF!,19,FALSE))</f>
        <v>#REF!</v>
      </c>
      <c r="U18" s="3" t="e">
        <f>IF(COUNTIF('DB L1'!#REF!,'Résultat équipe'!U$1)=1,VLOOKUP(U$1,'DB L1'!#REF!,19,FALSE),VLOOKUP('Résultat équipe'!U$1,'DB L1'!#REF!,19,FALSE))</f>
        <v>#REF!</v>
      </c>
      <c r="W18" s="9">
        <v>17</v>
      </c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S18" s="9">
        <v>17</v>
      </c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</row>
    <row r="19" spans="1:65">
      <c r="A19" s="1">
        <v>18</v>
      </c>
      <c r="B19" s="3" t="e">
        <f>IF(COUNTIF('DB L1'!#REF!,'Résultat équipe'!B$1)=1,VLOOKUP(B$1,'DB L1'!#REF!,19,FALSE),VLOOKUP('Résultat équipe'!B$1,'DB L1'!#REF!,19,FALSE))</f>
        <v>#REF!</v>
      </c>
      <c r="C19" s="3" t="e">
        <f>IF(COUNTIF('DB L1'!#REF!,'Résultat équipe'!C$1)=1,VLOOKUP(C$1,'DB L1'!#REF!,19,FALSE),VLOOKUP('Résultat équipe'!C$1,'DB L1'!#REF!,19,FALSE))</f>
        <v>#REF!</v>
      </c>
      <c r="D19" s="3" t="e">
        <f>IF(COUNTIF('DB L1'!#REF!,'Résultat équipe'!D$1)=1,VLOOKUP(D$1,'DB L1'!#REF!,19,FALSE),VLOOKUP('Résultat équipe'!D$1,'DB L1'!#REF!,19,FALSE))</f>
        <v>#REF!</v>
      </c>
      <c r="E19" s="3" t="e">
        <f>IF(COUNTIF('DB L1'!#REF!,'Résultat équipe'!E$1)=1,VLOOKUP(E$1,'DB L1'!#REF!,19,FALSE),VLOOKUP('Résultat équipe'!E$1,'DB L1'!#REF!,19,FALSE))</f>
        <v>#REF!</v>
      </c>
      <c r="F19" s="3" t="e">
        <f>IF(COUNTIF('DB L1'!#REF!,'Résultat équipe'!F$1)=1,VLOOKUP(F$1,'DB L1'!#REF!,19,FALSE),VLOOKUP('Résultat équipe'!F$1,'DB L1'!#REF!,19,FALSE))</f>
        <v>#REF!</v>
      </c>
      <c r="G19" s="3" t="e">
        <f>IF(COUNTIF('DB L1'!#REF!,'Résultat équipe'!G$1)=1,VLOOKUP(G$1,'DB L1'!#REF!,19,FALSE),VLOOKUP('Résultat équipe'!G$1,'DB L1'!#REF!,19,FALSE))</f>
        <v>#REF!</v>
      </c>
      <c r="H19" s="3" t="e">
        <f>IF(COUNTIF('DB L1'!#REF!,'Résultat équipe'!H$1)=1,VLOOKUP(H$1,'DB L1'!#REF!,19,FALSE),VLOOKUP('Résultat équipe'!H$1,'DB L1'!#REF!,19,FALSE))</f>
        <v>#REF!</v>
      </c>
      <c r="I19" s="3" t="e">
        <f>IF(COUNTIF('DB L1'!#REF!,'Résultat équipe'!I$1)=1,VLOOKUP(I$1,'DB L1'!#REF!,19,FALSE),VLOOKUP('Résultat équipe'!I$1,'DB L1'!#REF!,19,FALSE))</f>
        <v>#REF!</v>
      </c>
      <c r="J19" s="3" t="e">
        <f>IF(COUNTIF('DB L1'!#REF!,'Résultat équipe'!J$1)=1,VLOOKUP(J$1,'DB L1'!#REF!,19,FALSE),VLOOKUP('Résultat équipe'!J$1,'DB L1'!#REF!,19,FALSE))</f>
        <v>#REF!</v>
      </c>
      <c r="K19" s="3" t="e">
        <f>IF(COUNTIF('DB L1'!#REF!,'Résultat équipe'!K$1)=1,VLOOKUP(K$1,'DB L1'!#REF!,19,FALSE),VLOOKUP('Résultat équipe'!K$1,'DB L1'!#REF!,19,FALSE))</f>
        <v>#REF!</v>
      </c>
      <c r="L19" s="3" t="e">
        <f>IF(COUNTIF('DB L1'!#REF!,'Résultat équipe'!L$1)=1,VLOOKUP(L$1,'DB L1'!#REF!,19,FALSE),VLOOKUP('Résultat équipe'!L$1,'DB L1'!#REF!,19,FALSE))</f>
        <v>#REF!</v>
      </c>
      <c r="M19" s="3" t="e">
        <f>IF(COUNTIF('DB L1'!#REF!,'Résultat équipe'!M$1)=1,VLOOKUP(M$1,'DB L1'!#REF!,19,FALSE),VLOOKUP('Résultat équipe'!M$1,'DB L1'!#REF!,19,FALSE))</f>
        <v>#REF!</v>
      </c>
      <c r="N19" s="3" t="e">
        <f>IF(COUNTIF('DB L1'!#REF!,'Résultat équipe'!N$1)=1,VLOOKUP(N$1,'DB L1'!#REF!,19,FALSE),VLOOKUP('Résultat équipe'!N$1,'DB L1'!#REF!,19,FALSE))</f>
        <v>#REF!</v>
      </c>
      <c r="O19" s="3" t="e">
        <f>IF(COUNTIF('DB L1'!#REF!,'Résultat équipe'!O$1)=1,VLOOKUP(O$1,'DB L1'!#REF!,19,FALSE),VLOOKUP('Résultat équipe'!O$1,'DB L1'!#REF!,19,FALSE))</f>
        <v>#REF!</v>
      </c>
      <c r="P19" s="3" t="e">
        <f>IF(COUNTIF('DB L1'!#REF!,'Résultat équipe'!P$1)=1,VLOOKUP(P$1,'DB L1'!#REF!,19,FALSE),VLOOKUP('Résultat équipe'!P$1,'DB L1'!#REF!,19,FALSE))</f>
        <v>#REF!</v>
      </c>
      <c r="Q19" s="3" t="e">
        <f>IF(COUNTIF('DB L1'!#REF!,'Résultat équipe'!Q$1)=1,VLOOKUP(Q$1,'DB L1'!#REF!,19,FALSE),VLOOKUP('Résultat équipe'!Q$1,'DB L1'!#REF!,19,FALSE))</f>
        <v>#REF!</v>
      </c>
      <c r="R19" s="3" t="e">
        <f>IF(COUNTIF('DB L1'!#REF!,'Résultat équipe'!R$1)=1,VLOOKUP(R$1,'DB L1'!#REF!,19,FALSE),VLOOKUP('Résultat équipe'!R$1,'DB L1'!#REF!,19,FALSE))</f>
        <v>#REF!</v>
      </c>
      <c r="S19" s="3" t="e">
        <f>IF(COUNTIF('DB L1'!#REF!,'Résultat équipe'!S$1)=1,VLOOKUP(S$1,'DB L1'!#REF!,19,FALSE),VLOOKUP('Résultat équipe'!S$1,'DB L1'!#REF!,19,FALSE))</f>
        <v>#REF!</v>
      </c>
      <c r="T19" s="3" t="e">
        <f>IF(COUNTIF('DB L1'!#REF!,'Résultat équipe'!T$1)=1,VLOOKUP(T$1,'DB L1'!#REF!,19,FALSE),VLOOKUP('Résultat équipe'!T$1,'DB L1'!#REF!,19,FALSE))</f>
        <v>#REF!</v>
      </c>
      <c r="U19" s="3" t="e">
        <f>IF(COUNTIF('DB L1'!#REF!,'Résultat équipe'!U$1)=1,VLOOKUP(U$1,'DB L1'!#REF!,19,FALSE),VLOOKUP('Résultat équipe'!U$1,'DB L1'!#REF!,19,FALSE))</f>
        <v>#REF!</v>
      </c>
      <c r="W19" s="9">
        <v>18</v>
      </c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S19" s="9">
        <v>18</v>
      </c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</row>
    <row r="20" spans="1:65">
      <c r="A20" s="1">
        <v>19</v>
      </c>
      <c r="B20" s="3" t="e">
        <f>IF(COUNTIF('DB L1'!#REF!,'Résultat équipe'!B$1)=1,VLOOKUP(B$1,'DB L1'!#REF!,19,FALSE),VLOOKUP('Résultat équipe'!B$1,'DB L1'!#REF!,19,FALSE))</f>
        <v>#REF!</v>
      </c>
      <c r="C20" s="3" t="e">
        <f>IF(COUNTIF('DB L1'!#REF!,'Résultat équipe'!C$1)=1,VLOOKUP(C$1,'DB L1'!#REF!,19,FALSE),VLOOKUP('Résultat équipe'!C$1,'DB L1'!#REF!,19,FALSE))</f>
        <v>#REF!</v>
      </c>
      <c r="D20" s="3" t="e">
        <f>IF(COUNTIF('DB L1'!#REF!,'Résultat équipe'!D$1)=1,VLOOKUP(D$1,'DB L1'!#REF!,19,FALSE),VLOOKUP('Résultat équipe'!D$1,'DB L1'!#REF!,19,FALSE))</f>
        <v>#REF!</v>
      </c>
      <c r="E20" s="3" t="e">
        <f>IF(COUNTIF('DB L1'!#REF!,'Résultat équipe'!E$1)=1,VLOOKUP(E$1,'DB L1'!#REF!,19,FALSE),VLOOKUP('Résultat équipe'!E$1,'DB L1'!#REF!,19,FALSE))</f>
        <v>#REF!</v>
      </c>
      <c r="F20" s="3" t="e">
        <f>IF(COUNTIF('DB L1'!#REF!,'Résultat équipe'!F$1)=1,VLOOKUP(F$1,'DB L1'!#REF!,19,FALSE),VLOOKUP('Résultat équipe'!F$1,'DB L1'!#REF!,19,FALSE))</f>
        <v>#REF!</v>
      </c>
      <c r="G20" s="3" t="e">
        <f>IF(COUNTIF('DB L1'!#REF!,'Résultat équipe'!G$1)=1,VLOOKUP(G$1,'DB L1'!#REF!,19,FALSE),VLOOKUP('Résultat équipe'!G$1,'DB L1'!#REF!,19,FALSE))</f>
        <v>#REF!</v>
      </c>
      <c r="H20" s="3" t="e">
        <f>IF(COUNTIF('DB L1'!#REF!,'Résultat équipe'!H$1)=1,VLOOKUP(H$1,'DB L1'!#REF!,19,FALSE),VLOOKUP('Résultat équipe'!H$1,'DB L1'!#REF!,19,FALSE))</f>
        <v>#REF!</v>
      </c>
      <c r="I20" s="3" t="e">
        <f>IF(COUNTIF('DB L1'!#REF!,'Résultat équipe'!I$1)=1,VLOOKUP(I$1,'DB L1'!#REF!,19,FALSE),VLOOKUP('Résultat équipe'!I$1,'DB L1'!#REF!,19,FALSE))</f>
        <v>#REF!</v>
      </c>
      <c r="J20" s="3" t="e">
        <f>IF(COUNTIF('DB L1'!#REF!,'Résultat équipe'!J$1)=1,VLOOKUP(J$1,'DB L1'!#REF!,19,FALSE),VLOOKUP('Résultat équipe'!J$1,'DB L1'!#REF!,19,FALSE))</f>
        <v>#REF!</v>
      </c>
      <c r="K20" s="3" t="e">
        <f>IF(COUNTIF('DB L1'!#REF!,'Résultat équipe'!K$1)=1,VLOOKUP(K$1,'DB L1'!#REF!,19,FALSE),VLOOKUP('Résultat équipe'!K$1,'DB L1'!#REF!,19,FALSE))</f>
        <v>#REF!</v>
      </c>
      <c r="L20" s="3" t="e">
        <f>IF(COUNTIF('DB L1'!#REF!,'Résultat équipe'!L$1)=1,VLOOKUP(L$1,'DB L1'!#REF!,19,FALSE),VLOOKUP('Résultat équipe'!L$1,'DB L1'!#REF!,19,FALSE))</f>
        <v>#REF!</v>
      </c>
      <c r="M20" s="3" t="e">
        <f>IF(COUNTIF('DB L1'!#REF!,'Résultat équipe'!M$1)=1,VLOOKUP(M$1,'DB L1'!#REF!,19,FALSE),VLOOKUP('Résultat équipe'!M$1,'DB L1'!#REF!,19,FALSE))</f>
        <v>#REF!</v>
      </c>
      <c r="N20" s="3" t="e">
        <f>IF(COUNTIF('DB L1'!#REF!,'Résultat équipe'!N$1)=1,VLOOKUP(N$1,'DB L1'!#REF!,19,FALSE),VLOOKUP('Résultat équipe'!N$1,'DB L1'!#REF!,19,FALSE))</f>
        <v>#REF!</v>
      </c>
      <c r="O20" s="3" t="e">
        <f>IF(COUNTIF('DB L1'!#REF!,'Résultat équipe'!O$1)=1,VLOOKUP(O$1,'DB L1'!#REF!,19,FALSE),VLOOKUP('Résultat équipe'!O$1,'DB L1'!#REF!,19,FALSE))</f>
        <v>#REF!</v>
      </c>
      <c r="P20" s="3" t="e">
        <f>IF(COUNTIF('DB L1'!#REF!,'Résultat équipe'!P$1)=1,VLOOKUP(P$1,'DB L1'!#REF!,19,FALSE),VLOOKUP('Résultat équipe'!P$1,'DB L1'!#REF!,19,FALSE))</f>
        <v>#REF!</v>
      </c>
      <c r="Q20" s="3" t="e">
        <f>IF(COUNTIF('DB L1'!#REF!,'Résultat équipe'!Q$1)=1,VLOOKUP(Q$1,'DB L1'!#REF!,19,FALSE),VLOOKUP('Résultat équipe'!Q$1,'DB L1'!#REF!,19,FALSE))</f>
        <v>#REF!</v>
      </c>
      <c r="R20" s="3" t="e">
        <f>IF(COUNTIF('DB L1'!#REF!,'Résultat équipe'!R$1)=1,VLOOKUP(R$1,'DB L1'!#REF!,19,FALSE),VLOOKUP('Résultat équipe'!R$1,'DB L1'!#REF!,19,FALSE))</f>
        <v>#REF!</v>
      </c>
      <c r="S20" s="3" t="e">
        <f>IF(COUNTIF('DB L1'!#REF!,'Résultat équipe'!S$1)=1,VLOOKUP(S$1,'DB L1'!#REF!,19,FALSE),VLOOKUP('Résultat équipe'!S$1,'DB L1'!#REF!,19,FALSE))</f>
        <v>#REF!</v>
      </c>
      <c r="T20" s="3" t="e">
        <f>IF(COUNTIF('DB L1'!#REF!,'Résultat équipe'!T$1)=1,VLOOKUP(T$1,'DB L1'!#REF!,19,FALSE),VLOOKUP('Résultat équipe'!T$1,'DB L1'!#REF!,19,FALSE))</f>
        <v>#REF!</v>
      </c>
      <c r="U20" s="3" t="e">
        <f>IF(COUNTIF('DB L1'!#REF!,'Résultat équipe'!U$1)=1,VLOOKUP(U$1,'DB L1'!#REF!,19,FALSE),VLOOKUP('Résultat équipe'!U$1,'DB L1'!#REF!,19,FALSE))</f>
        <v>#REF!</v>
      </c>
      <c r="W20" s="9">
        <v>19</v>
      </c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S20" s="9">
        <v>19</v>
      </c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</row>
    <row r="21" spans="1:65">
      <c r="A21" s="1">
        <v>20</v>
      </c>
      <c r="B21" s="3" t="e">
        <f>IF(COUNTIF('DB L1'!#REF!,'Résultat équipe'!B$1)=1,VLOOKUP(B$1,'DB L1'!#REF!,19,FALSE),VLOOKUP('Résultat équipe'!B$1,'DB L1'!#REF!,19,FALSE))</f>
        <v>#REF!</v>
      </c>
      <c r="C21" s="3" t="e">
        <f>IF(COUNTIF('DB L1'!#REF!,'Résultat équipe'!C$1)=1,VLOOKUP(C$1,'DB L1'!#REF!,19,FALSE),VLOOKUP('Résultat équipe'!C$1,'DB L1'!#REF!,19,FALSE))</f>
        <v>#REF!</v>
      </c>
      <c r="D21" s="3" t="e">
        <f>IF(COUNTIF('DB L1'!#REF!,'Résultat équipe'!D$1)=1,VLOOKUP(D$1,'DB L1'!#REF!,19,FALSE),VLOOKUP('Résultat équipe'!D$1,'DB L1'!#REF!,19,FALSE))</f>
        <v>#REF!</v>
      </c>
      <c r="E21" s="3" t="e">
        <f>IF(COUNTIF('DB L1'!#REF!,'Résultat équipe'!E$1)=1,VLOOKUP(E$1,'DB L1'!#REF!,19,FALSE),VLOOKUP('Résultat équipe'!E$1,'DB L1'!#REF!,19,FALSE))</f>
        <v>#REF!</v>
      </c>
      <c r="F21" s="3" t="e">
        <f>IF(COUNTIF('DB L1'!#REF!,'Résultat équipe'!F$1)=1,VLOOKUP(F$1,'DB L1'!#REF!,19,FALSE),VLOOKUP('Résultat équipe'!F$1,'DB L1'!#REF!,19,FALSE))</f>
        <v>#REF!</v>
      </c>
      <c r="G21" s="3" t="e">
        <f>IF(COUNTIF('DB L1'!#REF!,'Résultat équipe'!G$1)=1,VLOOKUP(G$1,'DB L1'!#REF!,19,FALSE),VLOOKUP('Résultat équipe'!G$1,'DB L1'!#REF!,19,FALSE))</f>
        <v>#REF!</v>
      </c>
      <c r="H21" s="3" t="e">
        <f>IF(COUNTIF('DB L1'!#REF!,'Résultat équipe'!H$1)=1,VLOOKUP(H$1,'DB L1'!#REF!,19,FALSE),VLOOKUP('Résultat équipe'!H$1,'DB L1'!#REF!,19,FALSE))</f>
        <v>#REF!</v>
      </c>
      <c r="I21" s="3" t="e">
        <f>IF(COUNTIF('DB L1'!#REF!,'Résultat équipe'!I$1)=1,VLOOKUP(I$1,'DB L1'!#REF!,19,FALSE),VLOOKUP('Résultat équipe'!I$1,'DB L1'!#REF!,19,FALSE))</f>
        <v>#REF!</v>
      </c>
      <c r="J21" s="3" t="e">
        <f>IF(COUNTIF('DB L1'!#REF!,'Résultat équipe'!J$1)=1,VLOOKUP(J$1,'DB L1'!#REF!,19,FALSE),VLOOKUP('Résultat équipe'!J$1,'DB L1'!#REF!,19,FALSE))</f>
        <v>#REF!</v>
      </c>
      <c r="K21" s="3" t="e">
        <f>IF(COUNTIF('DB L1'!#REF!,'Résultat équipe'!K$1)=1,VLOOKUP(K$1,'DB L1'!#REF!,19,FALSE),VLOOKUP('Résultat équipe'!K$1,'DB L1'!#REF!,19,FALSE))</f>
        <v>#REF!</v>
      </c>
      <c r="L21" s="3" t="e">
        <f>IF(COUNTIF('DB L1'!#REF!,'Résultat équipe'!L$1)=1,VLOOKUP(L$1,'DB L1'!#REF!,19,FALSE),VLOOKUP('Résultat équipe'!L$1,'DB L1'!#REF!,19,FALSE))</f>
        <v>#REF!</v>
      </c>
      <c r="M21" s="3" t="e">
        <f>IF(COUNTIF('DB L1'!#REF!,'Résultat équipe'!M$1)=1,VLOOKUP(M$1,'DB L1'!#REF!,19,FALSE),VLOOKUP('Résultat équipe'!M$1,'DB L1'!#REF!,19,FALSE))</f>
        <v>#REF!</v>
      </c>
      <c r="N21" s="3" t="e">
        <f>IF(COUNTIF('DB L1'!#REF!,'Résultat équipe'!N$1)=1,VLOOKUP(N$1,'DB L1'!#REF!,19,FALSE),VLOOKUP('Résultat équipe'!N$1,'DB L1'!#REF!,19,FALSE))</f>
        <v>#REF!</v>
      </c>
      <c r="O21" s="3" t="e">
        <f>IF(COUNTIF('DB L1'!#REF!,'Résultat équipe'!O$1)=1,VLOOKUP(O$1,'DB L1'!#REF!,19,FALSE),VLOOKUP('Résultat équipe'!O$1,'DB L1'!#REF!,19,FALSE))</f>
        <v>#REF!</v>
      </c>
      <c r="P21" s="3" t="e">
        <f>IF(COUNTIF('DB L1'!#REF!,'Résultat équipe'!P$1)=1,VLOOKUP(P$1,'DB L1'!#REF!,19,FALSE),VLOOKUP('Résultat équipe'!P$1,'DB L1'!#REF!,19,FALSE))</f>
        <v>#REF!</v>
      </c>
      <c r="Q21" s="3" t="e">
        <f>IF(COUNTIF('DB L1'!#REF!,'Résultat équipe'!Q$1)=1,VLOOKUP(Q$1,'DB L1'!#REF!,19,FALSE),VLOOKUP('Résultat équipe'!Q$1,'DB L1'!#REF!,19,FALSE))</f>
        <v>#REF!</v>
      </c>
      <c r="R21" s="3" t="e">
        <f>IF(COUNTIF('DB L1'!#REF!,'Résultat équipe'!R$1)=1,VLOOKUP(R$1,'DB L1'!#REF!,19,FALSE),VLOOKUP('Résultat équipe'!R$1,'DB L1'!#REF!,19,FALSE))</f>
        <v>#REF!</v>
      </c>
      <c r="S21" s="3" t="e">
        <f>IF(COUNTIF('DB L1'!#REF!,'Résultat équipe'!S$1)=1,VLOOKUP(S$1,'DB L1'!#REF!,19,FALSE),VLOOKUP('Résultat équipe'!S$1,'DB L1'!#REF!,19,FALSE))</f>
        <v>#REF!</v>
      </c>
      <c r="T21" s="3" t="e">
        <f>IF(COUNTIF('DB L1'!#REF!,'Résultat équipe'!T$1)=1,VLOOKUP(T$1,'DB L1'!#REF!,19,FALSE),VLOOKUP('Résultat équipe'!T$1,'DB L1'!#REF!,19,FALSE))</f>
        <v>#REF!</v>
      </c>
      <c r="U21" s="3" t="e">
        <f>IF(COUNTIF('DB L1'!#REF!,'Résultat équipe'!U$1)=1,VLOOKUP(U$1,'DB L1'!#REF!,19,FALSE),VLOOKUP('Résultat équipe'!U$1,'DB L1'!#REF!,19,FALSE))</f>
        <v>#REF!</v>
      </c>
      <c r="W21" s="9">
        <v>20</v>
      </c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S21" s="9">
        <v>20</v>
      </c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</row>
    <row r="22" spans="1:65">
      <c r="A22" s="1">
        <v>21</v>
      </c>
      <c r="B22" s="3" t="e">
        <f>IF(COUNTIF('DB L1'!#REF!,'Résultat équipe'!B$1)=1,VLOOKUP(B$1,'DB L1'!#REF!,19,FALSE),VLOOKUP('Résultat équipe'!B$1,'DB L1'!#REF!,19,FALSE))</f>
        <v>#REF!</v>
      </c>
      <c r="C22" s="3" t="e">
        <f>IF(COUNTIF('DB L1'!#REF!,'Résultat équipe'!C$1)=1,VLOOKUP(C$1,'DB L1'!#REF!,19,FALSE),VLOOKUP('Résultat équipe'!C$1,'DB L1'!#REF!,19,FALSE))</f>
        <v>#REF!</v>
      </c>
      <c r="D22" s="3" t="e">
        <f>IF(COUNTIF('DB L1'!#REF!,'Résultat équipe'!D$1)=1,VLOOKUP(D$1,'DB L1'!#REF!,19,FALSE),VLOOKUP('Résultat équipe'!D$1,'DB L1'!#REF!,19,FALSE))</f>
        <v>#REF!</v>
      </c>
      <c r="E22" s="3" t="e">
        <f>IF(COUNTIF('DB L1'!#REF!,'Résultat équipe'!E$1)=1,VLOOKUP(E$1,'DB L1'!#REF!,19,FALSE),VLOOKUP('Résultat équipe'!E$1,'DB L1'!#REF!,19,FALSE))</f>
        <v>#REF!</v>
      </c>
      <c r="F22" s="3" t="e">
        <f>IF(COUNTIF('DB L1'!#REF!,'Résultat équipe'!F$1)=1,VLOOKUP(F$1,'DB L1'!#REF!,19,FALSE),VLOOKUP('Résultat équipe'!F$1,'DB L1'!#REF!,19,FALSE))</f>
        <v>#REF!</v>
      </c>
      <c r="G22" s="3" t="e">
        <f>IF(COUNTIF('DB L1'!#REF!,'Résultat équipe'!G$1)=1,VLOOKUP(G$1,'DB L1'!#REF!,19,FALSE),VLOOKUP('Résultat équipe'!G$1,'DB L1'!#REF!,19,FALSE))</f>
        <v>#REF!</v>
      </c>
      <c r="H22" s="3" t="e">
        <f>IF(COUNTIF('DB L1'!#REF!,'Résultat équipe'!H$1)=1,VLOOKUP(H$1,'DB L1'!#REF!,19,FALSE),VLOOKUP('Résultat équipe'!H$1,'DB L1'!#REF!,19,FALSE))</f>
        <v>#REF!</v>
      </c>
      <c r="I22" s="3" t="e">
        <f>IF(COUNTIF('DB L1'!#REF!,'Résultat équipe'!I$1)=1,VLOOKUP(I$1,'DB L1'!#REF!,19,FALSE),VLOOKUP('Résultat équipe'!I$1,'DB L1'!#REF!,19,FALSE))</f>
        <v>#REF!</v>
      </c>
      <c r="J22" s="3" t="e">
        <f>IF(COUNTIF('DB L1'!#REF!,'Résultat équipe'!J$1)=1,VLOOKUP(J$1,'DB L1'!#REF!,19,FALSE),VLOOKUP('Résultat équipe'!J$1,'DB L1'!#REF!,19,FALSE))</f>
        <v>#REF!</v>
      </c>
      <c r="K22" s="3" t="e">
        <f>IF(COUNTIF('DB L1'!#REF!,'Résultat équipe'!K$1)=1,VLOOKUP(K$1,'DB L1'!#REF!,19,FALSE),VLOOKUP('Résultat équipe'!K$1,'DB L1'!#REF!,19,FALSE))</f>
        <v>#REF!</v>
      </c>
      <c r="L22" s="3" t="e">
        <f>IF(COUNTIF('DB L1'!#REF!,'Résultat équipe'!L$1)=1,VLOOKUP(L$1,'DB L1'!#REF!,19,FALSE),VLOOKUP('Résultat équipe'!L$1,'DB L1'!#REF!,19,FALSE))</f>
        <v>#REF!</v>
      </c>
      <c r="M22" s="3" t="e">
        <f>IF(COUNTIF('DB L1'!#REF!,'Résultat équipe'!M$1)=1,VLOOKUP(M$1,'DB L1'!#REF!,19,FALSE),VLOOKUP('Résultat équipe'!M$1,'DB L1'!#REF!,19,FALSE))</f>
        <v>#REF!</v>
      </c>
      <c r="N22" s="3" t="e">
        <f>IF(COUNTIF('DB L1'!#REF!,'Résultat équipe'!N$1)=1,VLOOKUP(N$1,'DB L1'!#REF!,19,FALSE),VLOOKUP('Résultat équipe'!N$1,'DB L1'!#REF!,19,FALSE))</f>
        <v>#REF!</v>
      </c>
      <c r="O22" s="3" t="e">
        <f>IF(COUNTIF('DB L1'!#REF!,'Résultat équipe'!O$1)=1,VLOOKUP(O$1,'DB L1'!#REF!,19,FALSE),VLOOKUP('Résultat équipe'!O$1,'DB L1'!#REF!,19,FALSE))</f>
        <v>#REF!</v>
      </c>
      <c r="P22" s="3" t="e">
        <f>IF(COUNTIF('DB L1'!#REF!,'Résultat équipe'!P$1)=1,VLOOKUP(P$1,'DB L1'!#REF!,19,FALSE),VLOOKUP('Résultat équipe'!P$1,'DB L1'!#REF!,19,FALSE))</f>
        <v>#REF!</v>
      </c>
      <c r="Q22" s="3" t="e">
        <f>IF(COUNTIF('DB L1'!#REF!,'Résultat équipe'!Q$1)=1,VLOOKUP(Q$1,'DB L1'!#REF!,19,FALSE),VLOOKUP('Résultat équipe'!Q$1,'DB L1'!#REF!,19,FALSE))</f>
        <v>#REF!</v>
      </c>
      <c r="R22" s="3" t="e">
        <f>IF(COUNTIF('DB L1'!#REF!,'Résultat équipe'!R$1)=1,VLOOKUP(R$1,'DB L1'!#REF!,19,FALSE),VLOOKUP('Résultat équipe'!R$1,'DB L1'!#REF!,19,FALSE))</f>
        <v>#REF!</v>
      </c>
      <c r="S22" s="3" t="e">
        <f>IF(COUNTIF('DB L1'!#REF!,'Résultat équipe'!S$1)=1,VLOOKUP(S$1,'DB L1'!#REF!,19,FALSE),VLOOKUP('Résultat équipe'!S$1,'DB L1'!#REF!,19,FALSE))</f>
        <v>#REF!</v>
      </c>
      <c r="T22" s="3" t="e">
        <f>IF(COUNTIF('DB L1'!#REF!,'Résultat équipe'!T$1)=1,VLOOKUP(T$1,'DB L1'!#REF!,19,FALSE),VLOOKUP('Résultat équipe'!T$1,'DB L1'!#REF!,19,FALSE))</f>
        <v>#REF!</v>
      </c>
      <c r="U22" s="3" t="e">
        <f>IF(COUNTIF('DB L1'!#REF!,'Résultat équipe'!U$1)=1,VLOOKUP(U$1,'DB L1'!#REF!,19,FALSE),VLOOKUP('Résultat équipe'!U$1,'DB L1'!#REF!,19,FALSE))</f>
        <v>#REF!</v>
      </c>
      <c r="W22" s="9">
        <v>21</v>
      </c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S22" s="9">
        <v>21</v>
      </c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</row>
    <row r="23" spans="1:65">
      <c r="A23" s="1">
        <v>22</v>
      </c>
      <c r="B23" s="3" t="e">
        <f>IF(COUNTIF('DB L1'!#REF!,'Résultat équipe'!B$1)=1,VLOOKUP(B$1,'DB L1'!#REF!,19,FALSE),VLOOKUP('Résultat équipe'!B$1,'DB L1'!#REF!,19,FALSE))</f>
        <v>#REF!</v>
      </c>
      <c r="C23" s="3" t="e">
        <f>IF(COUNTIF('DB L1'!#REF!,'Résultat équipe'!C$1)=1,VLOOKUP(C$1,'DB L1'!#REF!,19,FALSE),VLOOKUP('Résultat équipe'!C$1,'DB L1'!#REF!,19,FALSE))</f>
        <v>#REF!</v>
      </c>
      <c r="D23" s="3" t="e">
        <f>IF(COUNTIF('DB L1'!#REF!,'Résultat équipe'!D$1)=1,VLOOKUP(D$1,'DB L1'!#REF!,19,FALSE),VLOOKUP('Résultat équipe'!D$1,'DB L1'!#REF!,19,FALSE))</f>
        <v>#REF!</v>
      </c>
      <c r="E23" s="3" t="e">
        <f>IF(COUNTIF('DB L1'!#REF!,'Résultat équipe'!E$1)=1,VLOOKUP(E$1,'DB L1'!#REF!,19,FALSE),VLOOKUP('Résultat équipe'!E$1,'DB L1'!#REF!,19,FALSE))</f>
        <v>#REF!</v>
      </c>
      <c r="F23" s="3" t="e">
        <f>IF(COUNTIF('DB L1'!#REF!,'Résultat équipe'!F$1)=1,VLOOKUP(F$1,'DB L1'!#REF!,19,FALSE),VLOOKUP('Résultat équipe'!F$1,'DB L1'!#REF!,19,FALSE))</f>
        <v>#REF!</v>
      </c>
      <c r="G23" s="3" t="e">
        <f>IF(COUNTIF('DB L1'!#REF!,'Résultat équipe'!G$1)=1,VLOOKUP(G$1,'DB L1'!#REF!,19,FALSE),VLOOKUP('Résultat équipe'!G$1,'DB L1'!#REF!,19,FALSE))</f>
        <v>#REF!</v>
      </c>
      <c r="H23" s="3" t="e">
        <f>IF(COUNTIF('DB L1'!#REF!,'Résultat équipe'!H$1)=1,VLOOKUP(H$1,'DB L1'!#REF!,19,FALSE),VLOOKUP('Résultat équipe'!H$1,'DB L1'!#REF!,19,FALSE))</f>
        <v>#REF!</v>
      </c>
      <c r="I23" s="3" t="e">
        <f>IF(COUNTIF('DB L1'!#REF!,'Résultat équipe'!I$1)=1,VLOOKUP(I$1,'DB L1'!#REF!,19,FALSE),VLOOKUP('Résultat équipe'!I$1,'DB L1'!#REF!,19,FALSE))</f>
        <v>#REF!</v>
      </c>
      <c r="J23" s="3" t="e">
        <f>IF(COUNTIF('DB L1'!#REF!,'Résultat équipe'!J$1)=1,VLOOKUP(J$1,'DB L1'!#REF!,19,FALSE),VLOOKUP('Résultat équipe'!J$1,'DB L1'!#REF!,19,FALSE))</f>
        <v>#REF!</v>
      </c>
      <c r="K23" s="3" t="e">
        <f>IF(COUNTIF('DB L1'!#REF!,'Résultat équipe'!K$1)=1,VLOOKUP(K$1,'DB L1'!#REF!,19,FALSE),VLOOKUP('Résultat équipe'!K$1,'DB L1'!#REF!,19,FALSE))</f>
        <v>#REF!</v>
      </c>
      <c r="L23" s="3" t="e">
        <f>IF(COUNTIF('DB L1'!#REF!,'Résultat équipe'!L$1)=1,VLOOKUP(L$1,'DB L1'!#REF!,19,FALSE),VLOOKUP('Résultat équipe'!L$1,'DB L1'!#REF!,19,FALSE))</f>
        <v>#REF!</v>
      </c>
      <c r="M23" s="3" t="e">
        <f>IF(COUNTIF('DB L1'!#REF!,'Résultat équipe'!M$1)=1,VLOOKUP(M$1,'DB L1'!#REF!,19,FALSE),VLOOKUP('Résultat équipe'!M$1,'DB L1'!#REF!,19,FALSE))</f>
        <v>#REF!</v>
      </c>
      <c r="N23" s="3" t="e">
        <f>IF(COUNTIF('DB L1'!#REF!,'Résultat équipe'!N$1)=1,VLOOKUP(N$1,'DB L1'!#REF!,19,FALSE),VLOOKUP('Résultat équipe'!N$1,'DB L1'!#REF!,19,FALSE))</f>
        <v>#REF!</v>
      </c>
      <c r="O23" s="3" t="e">
        <f>IF(COUNTIF('DB L1'!#REF!,'Résultat équipe'!O$1)=1,VLOOKUP(O$1,'DB L1'!#REF!,19,FALSE),VLOOKUP('Résultat équipe'!O$1,'DB L1'!#REF!,19,FALSE))</f>
        <v>#REF!</v>
      </c>
      <c r="P23" s="3" t="e">
        <f>IF(COUNTIF('DB L1'!#REF!,'Résultat équipe'!P$1)=1,VLOOKUP(P$1,'DB L1'!#REF!,19,FALSE),VLOOKUP('Résultat équipe'!P$1,'DB L1'!#REF!,19,FALSE))</f>
        <v>#REF!</v>
      </c>
      <c r="Q23" s="3" t="e">
        <f>IF(COUNTIF('DB L1'!#REF!,'Résultat équipe'!Q$1)=1,VLOOKUP(Q$1,'DB L1'!#REF!,19,FALSE),VLOOKUP('Résultat équipe'!Q$1,'DB L1'!#REF!,19,FALSE))</f>
        <v>#REF!</v>
      </c>
      <c r="R23" s="3" t="e">
        <f>IF(COUNTIF('DB L1'!#REF!,'Résultat équipe'!R$1)=1,VLOOKUP(R$1,'DB L1'!#REF!,19,FALSE),VLOOKUP('Résultat équipe'!R$1,'DB L1'!#REF!,19,FALSE))</f>
        <v>#REF!</v>
      </c>
      <c r="S23" s="3" t="e">
        <f>IF(COUNTIF('DB L1'!#REF!,'Résultat équipe'!S$1)=1,VLOOKUP(S$1,'DB L1'!#REF!,19,FALSE),VLOOKUP('Résultat équipe'!S$1,'DB L1'!#REF!,19,FALSE))</f>
        <v>#REF!</v>
      </c>
      <c r="T23" s="3" t="e">
        <f>IF(COUNTIF('DB L1'!#REF!,'Résultat équipe'!T$1)=1,VLOOKUP(T$1,'DB L1'!#REF!,19,FALSE),VLOOKUP('Résultat équipe'!T$1,'DB L1'!#REF!,19,FALSE))</f>
        <v>#REF!</v>
      </c>
      <c r="U23" s="3" t="e">
        <f>IF(COUNTIF('DB L1'!#REF!,'Résultat équipe'!U$1)=1,VLOOKUP(U$1,'DB L1'!#REF!,19,FALSE),VLOOKUP('Résultat équipe'!U$1,'DB L1'!#REF!,19,FALSE))</f>
        <v>#REF!</v>
      </c>
      <c r="W23" s="9">
        <v>22</v>
      </c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S23" s="9">
        <v>22</v>
      </c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</row>
    <row r="24" spans="1:65">
      <c r="A24" s="1">
        <v>23</v>
      </c>
      <c r="B24" s="3" t="e">
        <f>IF(COUNTIF('DB L1'!#REF!,'Résultat équipe'!B$1)=1,VLOOKUP(B$1,'DB L1'!#REF!,19,FALSE),VLOOKUP('Résultat équipe'!B$1,'DB L1'!#REF!,19,FALSE))</f>
        <v>#REF!</v>
      </c>
      <c r="C24" s="3" t="e">
        <f>IF(COUNTIF('DB L1'!#REF!,'Résultat équipe'!C$1)=1,VLOOKUP(C$1,'DB L1'!#REF!,19,FALSE),VLOOKUP('Résultat équipe'!C$1,'DB L1'!#REF!,19,FALSE))</f>
        <v>#REF!</v>
      </c>
      <c r="D24" s="3" t="e">
        <f>IF(COUNTIF('DB L1'!#REF!,'Résultat équipe'!D$1)=1,VLOOKUP(D$1,'DB L1'!#REF!,19,FALSE),VLOOKUP('Résultat équipe'!D$1,'DB L1'!#REF!,19,FALSE))</f>
        <v>#REF!</v>
      </c>
      <c r="E24" s="3" t="e">
        <f>IF(COUNTIF('DB L1'!#REF!,'Résultat équipe'!E$1)=1,VLOOKUP(E$1,'DB L1'!#REF!,19,FALSE),VLOOKUP('Résultat équipe'!E$1,'DB L1'!#REF!,19,FALSE))</f>
        <v>#REF!</v>
      </c>
      <c r="F24" s="3" t="e">
        <f>IF(COUNTIF('DB L1'!#REF!,'Résultat équipe'!F$1)=1,VLOOKUP(F$1,'DB L1'!#REF!,19,FALSE),VLOOKUP('Résultat équipe'!F$1,'DB L1'!#REF!,19,FALSE))</f>
        <v>#REF!</v>
      </c>
      <c r="G24" s="3" t="e">
        <f>IF(COUNTIF('DB L1'!#REF!,'Résultat équipe'!G$1)=1,VLOOKUP(G$1,'DB L1'!#REF!,19,FALSE),VLOOKUP('Résultat équipe'!G$1,'DB L1'!#REF!,19,FALSE))</f>
        <v>#REF!</v>
      </c>
      <c r="H24" s="3" t="e">
        <f>IF(COUNTIF('DB L1'!#REF!,'Résultat équipe'!H$1)=1,VLOOKUP(H$1,'DB L1'!#REF!,19,FALSE),VLOOKUP('Résultat équipe'!H$1,'DB L1'!#REF!,19,FALSE))</f>
        <v>#REF!</v>
      </c>
      <c r="I24" s="3" t="e">
        <f>IF(COUNTIF('DB L1'!#REF!,'Résultat équipe'!I$1)=1,VLOOKUP(I$1,'DB L1'!#REF!,19,FALSE),VLOOKUP('Résultat équipe'!I$1,'DB L1'!#REF!,19,FALSE))</f>
        <v>#REF!</v>
      </c>
      <c r="J24" s="3" t="e">
        <f>IF(COUNTIF('DB L1'!#REF!,'Résultat équipe'!J$1)=1,VLOOKUP(J$1,'DB L1'!#REF!,19,FALSE),VLOOKUP('Résultat équipe'!J$1,'DB L1'!#REF!,19,FALSE))</f>
        <v>#REF!</v>
      </c>
      <c r="K24" s="3" t="e">
        <f>IF(COUNTIF('DB L1'!#REF!,'Résultat équipe'!K$1)=1,VLOOKUP(K$1,'DB L1'!#REF!,19,FALSE),VLOOKUP('Résultat équipe'!K$1,'DB L1'!#REF!,19,FALSE))</f>
        <v>#REF!</v>
      </c>
      <c r="L24" s="3" t="e">
        <f>IF(COUNTIF('DB L1'!#REF!,'Résultat équipe'!L$1)=1,VLOOKUP(L$1,'DB L1'!#REF!,19,FALSE),VLOOKUP('Résultat équipe'!L$1,'DB L1'!#REF!,19,FALSE))</f>
        <v>#REF!</v>
      </c>
      <c r="M24" s="3" t="e">
        <f>IF(COUNTIF('DB L1'!#REF!,'Résultat équipe'!M$1)=1,VLOOKUP(M$1,'DB L1'!#REF!,19,FALSE),VLOOKUP('Résultat équipe'!M$1,'DB L1'!#REF!,19,FALSE))</f>
        <v>#REF!</v>
      </c>
      <c r="N24" s="3" t="e">
        <f>IF(COUNTIF('DB L1'!#REF!,'Résultat équipe'!N$1)=1,VLOOKUP(N$1,'DB L1'!#REF!,19,FALSE),VLOOKUP('Résultat équipe'!N$1,'DB L1'!#REF!,19,FALSE))</f>
        <v>#REF!</v>
      </c>
      <c r="O24" s="3" t="e">
        <f>IF(COUNTIF('DB L1'!#REF!,'Résultat équipe'!O$1)=1,VLOOKUP(O$1,'DB L1'!#REF!,19,FALSE),VLOOKUP('Résultat équipe'!O$1,'DB L1'!#REF!,19,FALSE))</f>
        <v>#REF!</v>
      </c>
      <c r="P24" s="3" t="e">
        <f>IF(COUNTIF('DB L1'!#REF!,'Résultat équipe'!P$1)=1,VLOOKUP(P$1,'DB L1'!#REF!,19,FALSE),VLOOKUP('Résultat équipe'!P$1,'DB L1'!#REF!,19,FALSE))</f>
        <v>#REF!</v>
      </c>
      <c r="Q24" s="3" t="e">
        <f>IF(COUNTIF('DB L1'!#REF!,'Résultat équipe'!Q$1)=1,VLOOKUP(Q$1,'DB L1'!#REF!,19,FALSE),VLOOKUP('Résultat équipe'!Q$1,'DB L1'!#REF!,19,FALSE))</f>
        <v>#REF!</v>
      </c>
      <c r="R24" s="3" t="e">
        <f>IF(COUNTIF('DB L1'!#REF!,'Résultat équipe'!R$1)=1,VLOOKUP(R$1,'DB L1'!#REF!,19,FALSE),VLOOKUP('Résultat équipe'!R$1,'DB L1'!#REF!,19,FALSE))</f>
        <v>#REF!</v>
      </c>
      <c r="S24" s="3" t="e">
        <f>IF(COUNTIF('DB L1'!#REF!,'Résultat équipe'!S$1)=1,VLOOKUP(S$1,'DB L1'!#REF!,19,FALSE),VLOOKUP('Résultat équipe'!S$1,'DB L1'!#REF!,19,FALSE))</f>
        <v>#REF!</v>
      </c>
      <c r="T24" s="3" t="e">
        <f>IF(COUNTIF('DB L1'!#REF!,'Résultat équipe'!T$1)=1,VLOOKUP(T$1,'DB L1'!#REF!,19,FALSE),VLOOKUP('Résultat équipe'!T$1,'DB L1'!#REF!,19,FALSE))</f>
        <v>#REF!</v>
      </c>
      <c r="U24" s="3" t="e">
        <f>IF(COUNTIF('DB L1'!#REF!,'Résultat équipe'!U$1)=1,VLOOKUP(U$1,'DB L1'!#REF!,19,FALSE),VLOOKUP('Résultat équipe'!U$1,'DB L1'!#REF!,19,FALSE))</f>
        <v>#REF!</v>
      </c>
      <c r="W24" s="9">
        <v>23</v>
      </c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S24" s="9">
        <v>23</v>
      </c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</row>
    <row r="25" spans="1:65">
      <c r="A25" s="1">
        <v>24</v>
      </c>
      <c r="B25" s="3" t="e">
        <f>IF(COUNTIF('DB L1'!#REF!,'Résultat équipe'!B$1)=1,VLOOKUP(B$1,'DB L1'!#REF!,19,FALSE),VLOOKUP('Résultat équipe'!B$1,'DB L1'!#REF!,19,FALSE))</f>
        <v>#REF!</v>
      </c>
      <c r="C25" s="3" t="e">
        <f>IF(COUNTIF('DB L1'!#REF!,'Résultat équipe'!C$1)=1,VLOOKUP(C$1,'DB L1'!#REF!,19,FALSE),VLOOKUP('Résultat équipe'!C$1,'DB L1'!#REF!,19,FALSE))</f>
        <v>#REF!</v>
      </c>
      <c r="D25" s="3" t="e">
        <f>IF(COUNTIF('DB L1'!#REF!,'Résultat équipe'!D$1)=1,VLOOKUP(D$1,'DB L1'!#REF!,19,FALSE),VLOOKUP('Résultat équipe'!D$1,'DB L1'!#REF!,19,FALSE))</f>
        <v>#REF!</v>
      </c>
      <c r="E25" s="3" t="e">
        <f>IF(COUNTIF('DB L1'!#REF!,'Résultat équipe'!E$1)=1,VLOOKUP(E$1,'DB L1'!#REF!,19,FALSE),VLOOKUP('Résultat équipe'!E$1,'DB L1'!#REF!,19,FALSE))</f>
        <v>#REF!</v>
      </c>
      <c r="F25" s="3" t="e">
        <f>IF(COUNTIF('DB L1'!#REF!,'Résultat équipe'!F$1)=1,VLOOKUP(F$1,'DB L1'!#REF!,19,FALSE),VLOOKUP('Résultat équipe'!F$1,'DB L1'!#REF!,19,FALSE))</f>
        <v>#REF!</v>
      </c>
      <c r="G25" s="3" t="e">
        <f>IF(COUNTIF('DB L1'!#REF!,'Résultat équipe'!G$1)=1,VLOOKUP(G$1,'DB L1'!#REF!,19,FALSE),VLOOKUP('Résultat équipe'!G$1,'DB L1'!#REF!,19,FALSE))</f>
        <v>#REF!</v>
      </c>
      <c r="H25" s="3" t="e">
        <f>IF(COUNTIF('DB L1'!#REF!,'Résultat équipe'!H$1)=1,VLOOKUP(H$1,'DB L1'!#REF!,19,FALSE),VLOOKUP('Résultat équipe'!H$1,'DB L1'!#REF!,19,FALSE))</f>
        <v>#REF!</v>
      </c>
      <c r="I25" s="3" t="e">
        <f>IF(COUNTIF('DB L1'!#REF!,'Résultat équipe'!I$1)=1,VLOOKUP(I$1,'DB L1'!#REF!,19,FALSE),VLOOKUP('Résultat équipe'!I$1,'DB L1'!#REF!,19,FALSE))</f>
        <v>#REF!</v>
      </c>
      <c r="J25" s="3" t="e">
        <f>IF(COUNTIF('DB L1'!#REF!,'Résultat équipe'!J$1)=1,VLOOKUP(J$1,'DB L1'!#REF!,19,FALSE),VLOOKUP('Résultat équipe'!J$1,'DB L1'!#REF!,19,FALSE))</f>
        <v>#REF!</v>
      </c>
      <c r="K25" s="3" t="e">
        <f>IF(COUNTIF('DB L1'!#REF!,'Résultat équipe'!K$1)=1,VLOOKUP(K$1,'DB L1'!#REF!,19,FALSE),VLOOKUP('Résultat équipe'!K$1,'DB L1'!#REF!,19,FALSE))</f>
        <v>#REF!</v>
      </c>
      <c r="L25" s="3" t="e">
        <f>IF(COUNTIF('DB L1'!#REF!,'Résultat équipe'!L$1)=1,VLOOKUP(L$1,'DB L1'!#REF!,19,FALSE),VLOOKUP('Résultat équipe'!L$1,'DB L1'!#REF!,19,FALSE))</f>
        <v>#REF!</v>
      </c>
      <c r="M25" s="3" t="e">
        <f>IF(COUNTIF('DB L1'!#REF!,'Résultat équipe'!M$1)=1,VLOOKUP(M$1,'DB L1'!#REF!,19,FALSE),VLOOKUP('Résultat équipe'!M$1,'DB L1'!#REF!,19,FALSE))</f>
        <v>#REF!</v>
      </c>
      <c r="N25" s="3" t="e">
        <f>IF(COUNTIF('DB L1'!#REF!,'Résultat équipe'!N$1)=1,VLOOKUP(N$1,'DB L1'!#REF!,19,FALSE),VLOOKUP('Résultat équipe'!N$1,'DB L1'!#REF!,19,FALSE))</f>
        <v>#REF!</v>
      </c>
      <c r="O25" s="3" t="e">
        <f>IF(COUNTIF('DB L1'!#REF!,'Résultat équipe'!O$1)=1,VLOOKUP(O$1,'DB L1'!#REF!,19,FALSE),VLOOKUP('Résultat équipe'!O$1,'DB L1'!#REF!,19,FALSE))</f>
        <v>#REF!</v>
      </c>
      <c r="P25" s="3" t="e">
        <f>IF(COUNTIF('DB L1'!#REF!,'Résultat équipe'!P$1)=1,VLOOKUP(P$1,'DB L1'!#REF!,19,FALSE),VLOOKUP('Résultat équipe'!P$1,'DB L1'!#REF!,19,FALSE))</f>
        <v>#REF!</v>
      </c>
      <c r="Q25" s="3" t="e">
        <f>IF(COUNTIF('DB L1'!#REF!,'Résultat équipe'!Q$1)=1,VLOOKUP(Q$1,'DB L1'!#REF!,19,FALSE),VLOOKUP('Résultat équipe'!Q$1,'DB L1'!#REF!,19,FALSE))</f>
        <v>#REF!</v>
      </c>
      <c r="R25" s="3" t="e">
        <f>IF(COUNTIF('DB L1'!#REF!,'Résultat équipe'!R$1)=1,VLOOKUP(R$1,'DB L1'!#REF!,19,FALSE),VLOOKUP('Résultat équipe'!R$1,'DB L1'!#REF!,19,FALSE))</f>
        <v>#REF!</v>
      </c>
      <c r="S25" s="3" t="e">
        <f>IF(COUNTIF('DB L1'!#REF!,'Résultat équipe'!S$1)=1,VLOOKUP(S$1,'DB L1'!#REF!,19,FALSE),VLOOKUP('Résultat équipe'!S$1,'DB L1'!#REF!,19,FALSE))</f>
        <v>#REF!</v>
      </c>
      <c r="T25" s="3" t="e">
        <f>IF(COUNTIF('DB L1'!#REF!,'Résultat équipe'!T$1)=1,VLOOKUP(T$1,'DB L1'!#REF!,19,FALSE),VLOOKUP('Résultat équipe'!T$1,'DB L1'!#REF!,19,FALSE))</f>
        <v>#REF!</v>
      </c>
      <c r="U25" s="3" t="e">
        <f>IF(COUNTIF('DB L1'!#REF!,'Résultat équipe'!U$1)=1,VLOOKUP(U$1,'DB L1'!#REF!,19,FALSE),VLOOKUP('Résultat équipe'!U$1,'DB L1'!#REF!,19,FALSE))</f>
        <v>#REF!</v>
      </c>
      <c r="W25" s="9">
        <v>24</v>
      </c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S25" s="9">
        <v>24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</row>
    <row r="26" spans="1:65">
      <c r="A26" s="1">
        <v>25</v>
      </c>
      <c r="B26" s="3" t="e">
        <f>IF(COUNTIF('DB L1'!#REF!,'Résultat équipe'!B$1)=1,VLOOKUP(B$1,'DB L1'!#REF!,19,FALSE),VLOOKUP('Résultat équipe'!B$1,'DB L1'!#REF!,19,FALSE))</f>
        <v>#REF!</v>
      </c>
      <c r="C26" s="3" t="e">
        <f>IF(COUNTIF('DB L1'!#REF!,'Résultat équipe'!C$1)=1,VLOOKUP(C$1,'DB L1'!#REF!,19,FALSE),VLOOKUP('Résultat équipe'!C$1,'DB L1'!#REF!,19,FALSE))</f>
        <v>#REF!</v>
      </c>
      <c r="D26" s="3" t="e">
        <f>IF(COUNTIF('DB L1'!#REF!,'Résultat équipe'!D$1)=1,VLOOKUP(D$1,'DB L1'!#REF!,19,FALSE),VLOOKUP('Résultat équipe'!D$1,'DB L1'!#REF!,19,FALSE))</f>
        <v>#REF!</v>
      </c>
      <c r="E26" s="3" t="e">
        <f>IF(COUNTIF('DB L1'!#REF!,'Résultat équipe'!E$1)=1,VLOOKUP(E$1,'DB L1'!#REF!,19,FALSE),VLOOKUP('Résultat équipe'!E$1,'DB L1'!#REF!,19,FALSE))</f>
        <v>#REF!</v>
      </c>
      <c r="F26" s="3" t="e">
        <f>IF(COUNTIF('DB L1'!#REF!,'Résultat équipe'!F$1)=1,VLOOKUP(F$1,'DB L1'!#REF!,19,FALSE),VLOOKUP('Résultat équipe'!F$1,'DB L1'!#REF!,19,FALSE))</f>
        <v>#REF!</v>
      </c>
      <c r="G26" s="3" t="e">
        <f>IF(COUNTIF('DB L1'!#REF!,'Résultat équipe'!G$1)=1,VLOOKUP(G$1,'DB L1'!#REF!,19,FALSE),VLOOKUP('Résultat équipe'!G$1,'DB L1'!#REF!,19,FALSE))</f>
        <v>#REF!</v>
      </c>
      <c r="H26" s="3" t="e">
        <f>IF(COUNTIF('DB L1'!#REF!,'Résultat équipe'!H$1)=1,VLOOKUP(H$1,'DB L1'!#REF!,19,FALSE),VLOOKUP('Résultat équipe'!H$1,'DB L1'!#REF!,19,FALSE))</f>
        <v>#REF!</v>
      </c>
      <c r="I26" s="3" t="e">
        <f>IF(COUNTIF('DB L1'!#REF!,'Résultat équipe'!I$1)=1,VLOOKUP(I$1,'DB L1'!#REF!,19,FALSE),VLOOKUP('Résultat équipe'!I$1,'DB L1'!#REF!,19,FALSE))</f>
        <v>#REF!</v>
      </c>
      <c r="J26" s="3" t="e">
        <f>IF(COUNTIF('DB L1'!#REF!,'Résultat équipe'!J$1)=1,VLOOKUP(J$1,'DB L1'!#REF!,19,FALSE),VLOOKUP('Résultat équipe'!J$1,'DB L1'!#REF!,19,FALSE))</f>
        <v>#REF!</v>
      </c>
      <c r="K26" s="3" t="e">
        <f>IF(COUNTIF('DB L1'!#REF!,'Résultat équipe'!K$1)=1,VLOOKUP(K$1,'DB L1'!#REF!,19,FALSE),VLOOKUP('Résultat équipe'!K$1,'DB L1'!#REF!,19,FALSE))</f>
        <v>#REF!</v>
      </c>
      <c r="L26" s="3" t="e">
        <f>IF(COUNTIF('DB L1'!#REF!,'Résultat équipe'!L$1)=1,VLOOKUP(L$1,'DB L1'!#REF!,19,FALSE),VLOOKUP('Résultat équipe'!L$1,'DB L1'!#REF!,19,FALSE))</f>
        <v>#REF!</v>
      </c>
      <c r="M26" s="3" t="e">
        <f>IF(COUNTIF('DB L1'!#REF!,'Résultat équipe'!M$1)=1,VLOOKUP(M$1,'DB L1'!#REF!,19,FALSE),VLOOKUP('Résultat équipe'!M$1,'DB L1'!#REF!,19,FALSE))</f>
        <v>#REF!</v>
      </c>
      <c r="N26" s="3" t="e">
        <f>IF(COUNTIF('DB L1'!#REF!,'Résultat équipe'!N$1)=1,VLOOKUP(N$1,'DB L1'!#REF!,19,FALSE),VLOOKUP('Résultat équipe'!N$1,'DB L1'!#REF!,19,FALSE))</f>
        <v>#REF!</v>
      </c>
      <c r="O26" s="3" t="e">
        <f>IF(COUNTIF('DB L1'!#REF!,'Résultat équipe'!O$1)=1,VLOOKUP(O$1,'DB L1'!#REF!,19,FALSE),VLOOKUP('Résultat équipe'!O$1,'DB L1'!#REF!,19,FALSE))</f>
        <v>#REF!</v>
      </c>
      <c r="P26" s="3" t="e">
        <f>IF(COUNTIF('DB L1'!#REF!,'Résultat équipe'!P$1)=1,VLOOKUP(P$1,'DB L1'!#REF!,19,FALSE),VLOOKUP('Résultat équipe'!P$1,'DB L1'!#REF!,19,FALSE))</f>
        <v>#REF!</v>
      </c>
      <c r="Q26" s="3" t="e">
        <f>IF(COUNTIF('DB L1'!#REF!,'Résultat équipe'!Q$1)=1,VLOOKUP(Q$1,'DB L1'!#REF!,19,FALSE),VLOOKUP('Résultat équipe'!Q$1,'DB L1'!#REF!,19,FALSE))</f>
        <v>#REF!</v>
      </c>
      <c r="R26" s="3" t="e">
        <f>IF(COUNTIF('DB L1'!#REF!,'Résultat équipe'!R$1)=1,VLOOKUP(R$1,'DB L1'!#REF!,19,FALSE),VLOOKUP('Résultat équipe'!R$1,'DB L1'!#REF!,19,FALSE))</f>
        <v>#REF!</v>
      </c>
      <c r="S26" s="3" t="e">
        <f>IF(COUNTIF('DB L1'!#REF!,'Résultat équipe'!S$1)=1,VLOOKUP(S$1,'DB L1'!#REF!,19,FALSE),VLOOKUP('Résultat équipe'!S$1,'DB L1'!#REF!,19,FALSE))</f>
        <v>#REF!</v>
      </c>
      <c r="T26" s="3" t="e">
        <f>IF(COUNTIF('DB L1'!#REF!,'Résultat équipe'!T$1)=1,VLOOKUP(T$1,'DB L1'!#REF!,19,FALSE),VLOOKUP('Résultat équipe'!T$1,'DB L1'!#REF!,19,FALSE))</f>
        <v>#REF!</v>
      </c>
      <c r="U26" s="3" t="e">
        <f>IF(COUNTIF('DB L1'!#REF!,'Résultat équipe'!U$1)=1,VLOOKUP(U$1,'DB L1'!#REF!,19,FALSE),VLOOKUP('Résultat équipe'!U$1,'DB L1'!#REF!,19,FALSE))</f>
        <v>#REF!</v>
      </c>
      <c r="W26" s="9">
        <v>25</v>
      </c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S26" s="9">
        <v>25</v>
      </c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</row>
    <row r="27" spans="1:65">
      <c r="A27" s="1">
        <v>26</v>
      </c>
      <c r="B27" s="3" t="e">
        <f>IF(COUNTIF('DB L1'!#REF!,'Résultat équipe'!B$1)=1,VLOOKUP(B$1,'DB L1'!#REF!,19,FALSE),VLOOKUP('Résultat équipe'!B$1,'DB L1'!#REF!,19,FALSE))</f>
        <v>#REF!</v>
      </c>
      <c r="C27" s="3" t="e">
        <f>IF(COUNTIF('DB L1'!#REF!,'Résultat équipe'!C$1)=1,VLOOKUP(C$1,'DB L1'!#REF!,19,FALSE),VLOOKUP('Résultat équipe'!C$1,'DB L1'!#REF!,19,FALSE))</f>
        <v>#REF!</v>
      </c>
      <c r="D27" s="3" t="e">
        <f>IF(COUNTIF('DB L1'!#REF!,'Résultat équipe'!D$1)=1,VLOOKUP(D$1,'DB L1'!#REF!,19,FALSE),VLOOKUP('Résultat équipe'!D$1,'DB L1'!#REF!,19,FALSE))</f>
        <v>#REF!</v>
      </c>
      <c r="E27" s="3" t="e">
        <f>IF(COUNTIF('DB L1'!#REF!,'Résultat équipe'!E$1)=1,VLOOKUP(E$1,'DB L1'!#REF!,19,FALSE),VLOOKUP('Résultat équipe'!E$1,'DB L1'!#REF!,19,FALSE))</f>
        <v>#REF!</v>
      </c>
      <c r="F27" s="3" t="e">
        <f>IF(COUNTIF('DB L1'!#REF!,'Résultat équipe'!F$1)=1,VLOOKUP(F$1,'DB L1'!#REF!,19,FALSE),VLOOKUP('Résultat équipe'!F$1,'DB L1'!#REF!,19,FALSE))</f>
        <v>#REF!</v>
      </c>
      <c r="G27" s="3" t="e">
        <f>IF(COUNTIF('DB L1'!#REF!,'Résultat équipe'!G$1)=1,VLOOKUP(G$1,'DB L1'!#REF!,19,FALSE),VLOOKUP('Résultat équipe'!G$1,'DB L1'!#REF!,19,FALSE))</f>
        <v>#REF!</v>
      </c>
      <c r="H27" s="3" t="e">
        <f>IF(COUNTIF('DB L1'!#REF!,'Résultat équipe'!H$1)=1,VLOOKUP(H$1,'DB L1'!#REF!,19,FALSE),VLOOKUP('Résultat équipe'!H$1,'DB L1'!#REF!,19,FALSE))</f>
        <v>#REF!</v>
      </c>
      <c r="I27" s="3" t="e">
        <f>IF(COUNTIF('DB L1'!#REF!,'Résultat équipe'!I$1)=1,VLOOKUP(I$1,'DB L1'!#REF!,19,FALSE),VLOOKUP('Résultat équipe'!I$1,'DB L1'!#REF!,19,FALSE))</f>
        <v>#REF!</v>
      </c>
      <c r="J27" s="3" t="e">
        <f>IF(COUNTIF('DB L1'!#REF!,'Résultat équipe'!J$1)=1,VLOOKUP(J$1,'DB L1'!#REF!,19,FALSE),VLOOKUP('Résultat équipe'!J$1,'DB L1'!#REF!,19,FALSE))</f>
        <v>#REF!</v>
      </c>
      <c r="K27" s="3" t="e">
        <f>IF(COUNTIF('DB L1'!#REF!,'Résultat équipe'!K$1)=1,VLOOKUP(K$1,'DB L1'!#REF!,19,FALSE),VLOOKUP('Résultat équipe'!K$1,'DB L1'!#REF!,19,FALSE))</f>
        <v>#REF!</v>
      </c>
      <c r="L27" s="3" t="e">
        <f>IF(COUNTIF('DB L1'!#REF!,'Résultat équipe'!L$1)=1,VLOOKUP(L$1,'DB L1'!#REF!,19,FALSE),VLOOKUP('Résultat équipe'!L$1,'DB L1'!#REF!,19,FALSE))</f>
        <v>#REF!</v>
      </c>
      <c r="M27" s="3" t="e">
        <f>IF(COUNTIF('DB L1'!#REF!,'Résultat équipe'!M$1)=1,VLOOKUP(M$1,'DB L1'!#REF!,19,FALSE),VLOOKUP('Résultat équipe'!M$1,'DB L1'!#REF!,19,FALSE))</f>
        <v>#REF!</v>
      </c>
      <c r="N27" s="3" t="e">
        <f>IF(COUNTIF('DB L1'!#REF!,'Résultat équipe'!N$1)=1,VLOOKUP(N$1,'DB L1'!#REF!,19,FALSE),VLOOKUP('Résultat équipe'!N$1,'DB L1'!#REF!,19,FALSE))</f>
        <v>#REF!</v>
      </c>
      <c r="O27" s="3" t="e">
        <f>IF(COUNTIF('DB L1'!#REF!,'Résultat équipe'!O$1)=1,VLOOKUP(O$1,'DB L1'!#REF!,19,FALSE),VLOOKUP('Résultat équipe'!O$1,'DB L1'!#REF!,19,FALSE))</f>
        <v>#REF!</v>
      </c>
      <c r="P27" s="3" t="e">
        <f>IF(COUNTIF('DB L1'!#REF!,'Résultat équipe'!P$1)=1,VLOOKUP(P$1,'DB L1'!#REF!,19,FALSE),VLOOKUP('Résultat équipe'!P$1,'DB L1'!#REF!,19,FALSE))</f>
        <v>#REF!</v>
      </c>
      <c r="Q27" s="3" t="e">
        <f>IF(COUNTIF('DB L1'!#REF!,'Résultat équipe'!Q$1)=1,VLOOKUP(Q$1,'DB L1'!#REF!,19,FALSE),VLOOKUP('Résultat équipe'!Q$1,'DB L1'!#REF!,19,FALSE))</f>
        <v>#REF!</v>
      </c>
      <c r="R27" s="3" t="e">
        <f>IF(COUNTIF('DB L1'!#REF!,'Résultat équipe'!R$1)=1,VLOOKUP(R$1,'DB L1'!#REF!,19,FALSE),VLOOKUP('Résultat équipe'!R$1,'DB L1'!#REF!,19,FALSE))</f>
        <v>#REF!</v>
      </c>
      <c r="S27" s="3" t="e">
        <f>IF(COUNTIF('DB L1'!#REF!,'Résultat équipe'!S$1)=1,VLOOKUP(S$1,'DB L1'!#REF!,19,FALSE),VLOOKUP('Résultat équipe'!S$1,'DB L1'!#REF!,19,FALSE))</f>
        <v>#REF!</v>
      </c>
      <c r="T27" s="3" t="e">
        <f>IF(COUNTIF('DB L1'!#REF!,'Résultat équipe'!T$1)=1,VLOOKUP(T$1,'DB L1'!#REF!,19,FALSE),VLOOKUP('Résultat équipe'!T$1,'DB L1'!#REF!,19,FALSE))</f>
        <v>#REF!</v>
      </c>
      <c r="U27" s="3" t="e">
        <f>IF(COUNTIF('DB L1'!#REF!,'Résultat équipe'!U$1)=1,VLOOKUP(U$1,'DB L1'!#REF!,19,FALSE),VLOOKUP('Résultat équipe'!U$1,'DB L1'!#REF!,19,FALSE))</f>
        <v>#REF!</v>
      </c>
      <c r="W27" s="9">
        <v>26</v>
      </c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S27" s="9">
        <v>26</v>
      </c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</row>
    <row r="28" spans="1:65">
      <c r="A28" s="1">
        <v>27</v>
      </c>
      <c r="B28" s="3" t="e">
        <f>IF(COUNTIF('DB L1'!#REF!,'Résultat équipe'!B$1)=1,VLOOKUP(B$1,'DB L1'!#REF!,19,FALSE),VLOOKUP('Résultat équipe'!B$1,'DB L1'!#REF!,19,FALSE))</f>
        <v>#REF!</v>
      </c>
      <c r="C28" s="3" t="e">
        <f>IF(COUNTIF('DB L1'!#REF!,'Résultat équipe'!C$1)=1,VLOOKUP(C$1,'DB L1'!#REF!,19,FALSE),VLOOKUP('Résultat équipe'!C$1,'DB L1'!#REF!,19,FALSE))</f>
        <v>#REF!</v>
      </c>
      <c r="D28" s="3" t="e">
        <f>IF(COUNTIF('DB L1'!#REF!,'Résultat équipe'!D$1)=1,VLOOKUP(D$1,'DB L1'!#REF!,19,FALSE),VLOOKUP('Résultat équipe'!D$1,'DB L1'!#REF!,19,FALSE))</f>
        <v>#REF!</v>
      </c>
      <c r="E28" s="3" t="e">
        <f>IF(COUNTIF('DB L1'!#REF!,'Résultat équipe'!E$1)=1,VLOOKUP(E$1,'DB L1'!#REF!,19,FALSE),VLOOKUP('Résultat équipe'!E$1,'DB L1'!#REF!,19,FALSE))</f>
        <v>#REF!</v>
      </c>
      <c r="F28" s="3" t="e">
        <f>IF(COUNTIF('DB L1'!#REF!,'Résultat équipe'!F$1)=1,VLOOKUP(F$1,'DB L1'!#REF!,19,FALSE),VLOOKUP('Résultat équipe'!F$1,'DB L1'!#REF!,19,FALSE))</f>
        <v>#REF!</v>
      </c>
      <c r="G28" s="3" t="e">
        <f>IF(COUNTIF('DB L1'!#REF!,'Résultat équipe'!G$1)=1,VLOOKUP(G$1,'DB L1'!#REF!,19,FALSE),VLOOKUP('Résultat équipe'!G$1,'DB L1'!#REF!,19,FALSE))</f>
        <v>#REF!</v>
      </c>
      <c r="H28" s="3" t="e">
        <f>IF(COUNTIF('DB L1'!#REF!,'Résultat équipe'!H$1)=1,VLOOKUP(H$1,'DB L1'!#REF!,19,FALSE),VLOOKUP('Résultat équipe'!H$1,'DB L1'!#REF!,19,FALSE))</f>
        <v>#REF!</v>
      </c>
      <c r="I28" s="3" t="e">
        <f>IF(COUNTIF('DB L1'!#REF!,'Résultat équipe'!I$1)=1,VLOOKUP(I$1,'DB L1'!#REF!,19,FALSE),VLOOKUP('Résultat équipe'!I$1,'DB L1'!#REF!,19,FALSE))</f>
        <v>#REF!</v>
      </c>
      <c r="J28" s="3" t="e">
        <f>IF(COUNTIF('DB L1'!#REF!,'Résultat équipe'!J$1)=1,VLOOKUP(J$1,'DB L1'!#REF!,19,FALSE),VLOOKUP('Résultat équipe'!J$1,'DB L1'!#REF!,19,FALSE))</f>
        <v>#REF!</v>
      </c>
      <c r="K28" s="3" t="e">
        <f>IF(COUNTIF('DB L1'!#REF!,'Résultat équipe'!K$1)=1,VLOOKUP(K$1,'DB L1'!#REF!,19,FALSE),VLOOKUP('Résultat équipe'!K$1,'DB L1'!#REF!,19,FALSE))</f>
        <v>#REF!</v>
      </c>
      <c r="L28" s="3" t="e">
        <f>IF(COUNTIF('DB L1'!#REF!,'Résultat équipe'!L$1)=1,VLOOKUP(L$1,'DB L1'!#REF!,19,FALSE),VLOOKUP('Résultat équipe'!L$1,'DB L1'!#REF!,19,FALSE))</f>
        <v>#REF!</v>
      </c>
      <c r="M28" s="3" t="e">
        <f>IF(COUNTIF('DB L1'!#REF!,'Résultat équipe'!M$1)=1,VLOOKUP(M$1,'DB L1'!#REF!,19,FALSE),VLOOKUP('Résultat équipe'!M$1,'DB L1'!#REF!,19,FALSE))</f>
        <v>#REF!</v>
      </c>
      <c r="N28" s="3" t="e">
        <f>IF(COUNTIF('DB L1'!#REF!,'Résultat équipe'!N$1)=1,VLOOKUP(N$1,'DB L1'!#REF!,19,FALSE),VLOOKUP('Résultat équipe'!N$1,'DB L1'!#REF!,19,FALSE))</f>
        <v>#REF!</v>
      </c>
      <c r="O28" s="3" t="e">
        <f>IF(COUNTIF('DB L1'!#REF!,'Résultat équipe'!O$1)=1,VLOOKUP(O$1,'DB L1'!#REF!,19,FALSE),VLOOKUP('Résultat équipe'!O$1,'DB L1'!#REF!,19,FALSE))</f>
        <v>#REF!</v>
      </c>
      <c r="P28" s="3" t="e">
        <f>IF(COUNTIF('DB L1'!#REF!,'Résultat équipe'!P$1)=1,VLOOKUP(P$1,'DB L1'!#REF!,19,FALSE),VLOOKUP('Résultat équipe'!P$1,'DB L1'!#REF!,19,FALSE))</f>
        <v>#REF!</v>
      </c>
      <c r="Q28" s="3" t="e">
        <f>IF(COUNTIF('DB L1'!#REF!,'Résultat équipe'!Q$1)=1,VLOOKUP(Q$1,'DB L1'!#REF!,19,FALSE),VLOOKUP('Résultat équipe'!Q$1,'DB L1'!#REF!,19,FALSE))</f>
        <v>#REF!</v>
      </c>
      <c r="R28" s="3" t="e">
        <f>IF(COUNTIF('DB L1'!#REF!,'Résultat équipe'!R$1)=1,VLOOKUP(R$1,'DB L1'!#REF!,19,FALSE),VLOOKUP('Résultat équipe'!R$1,'DB L1'!#REF!,19,FALSE))</f>
        <v>#REF!</v>
      </c>
      <c r="S28" s="3" t="e">
        <f>IF(COUNTIF('DB L1'!#REF!,'Résultat équipe'!S$1)=1,VLOOKUP(S$1,'DB L1'!#REF!,19,FALSE),VLOOKUP('Résultat équipe'!S$1,'DB L1'!#REF!,19,FALSE))</f>
        <v>#REF!</v>
      </c>
      <c r="T28" s="3" t="e">
        <f>IF(COUNTIF('DB L1'!#REF!,'Résultat équipe'!T$1)=1,VLOOKUP(T$1,'DB L1'!#REF!,19,FALSE),VLOOKUP('Résultat équipe'!T$1,'DB L1'!#REF!,19,FALSE))</f>
        <v>#REF!</v>
      </c>
      <c r="U28" s="3" t="e">
        <f>IF(COUNTIF('DB L1'!#REF!,'Résultat équipe'!U$1)=1,VLOOKUP(U$1,'DB L1'!#REF!,19,FALSE),VLOOKUP('Résultat équipe'!U$1,'DB L1'!#REF!,19,FALSE))</f>
        <v>#REF!</v>
      </c>
      <c r="W28" s="9">
        <v>27</v>
      </c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S28" s="9">
        <v>27</v>
      </c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</row>
    <row r="29" spans="1:65">
      <c r="A29" s="1">
        <v>28</v>
      </c>
      <c r="B29" s="3" t="e">
        <f>IF(COUNTIF('DB L1'!#REF!,'Résultat équipe'!B$1)=1,VLOOKUP(B$1,'DB L1'!#REF!,19,FALSE),VLOOKUP('Résultat équipe'!B$1,'DB L1'!#REF!,19,FALSE))</f>
        <v>#REF!</v>
      </c>
      <c r="C29" s="3" t="e">
        <f>IF(COUNTIF('DB L1'!#REF!,'Résultat équipe'!C$1)=1,VLOOKUP(C$1,'DB L1'!#REF!,19,FALSE),VLOOKUP('Résultat équipe'!C$1,'DB L1'!#REF!,19,FALSE))</f>
        <v>#REF!</v>
      </c>
      <c r="D29" s="3" t="e">
        <f>IF(COUNTIF('DB L1'!#REF!,'Résultat équipe'!D$1)=1,VLOOKUP(D$1,'DB L1'!#REF!,19,FALSE),VLOOKUP('Résultat équipe'!D$1,'DB L1'!#REF!,19,FALSE))</f>
        <v>#REF!</v>
      </c>
      <c r="E29" s="3" t="e">
        <f>IF(COUNTIF('DB L1'!#REF!,'Résultat équipe'!E$1)=1,VLOOKUP(E$1,'DB L1'!#REF!,19,FALSE),VLOOKUP('Résultat équipe'!E$1,'DB L1'!#REF!,19,FALSE))</f>
        <v>#REF!</v>
      </c>
      <c r="F29" s="3" t="e">
        <f>IF(COUNTIF('DB L1'!#REF!,'Résultat équipe'!F$1)=1,VLOOKUP(F$1,'DB L1'!#REF!,19,FALSE),VLOOKUP('Résultat équipe'!F$1,'DB L1'!#REF!,19,FALSE))</f>
        <v>#REF!</v>
      </c>
      <c r="G29" s="3" t="e">
        <f>IF(COUNTIF('DB L1'!#REF!,'Résultat équipe'!G$1)=1,VLOOKUP(G$1,'DB L1'!#REF!,19,FALSE),VLOOKUP('Résultat équipe'!G$1,'DB L1'!#REF!,19,FALSE))</f>
        <v>#REF!</v>
      </c>
      <c r="H29" s="3" t="e">
        <f>IF(COUNTIF('DB L1'!#REF!,'Résultat équipe'!H$1)=1,VLOOKUP(H$1,'DB L1'!#REF!,19,FALSE),VLOOKUP('Résultat équipe'!H$1,'DB L1'!#REF!,19,FALSE))</f>
        <v>#REF!</v>
      </c>
      <c r="I29" s="3" t="e">
        <f>IF(COUNTIF('DB L1'!#REF!,'Résultat équipe'!I$1)=1,VLOOKUP(I$1,'DB L1'!#REF!,19,FALSE),VLOOKUP('Résultat équipe'!I$1,'DB L1'!#REF!,19,FALSE))</f>
        <v>#REF!</v>
      </c>
      <c r="J29" s="3" t="e">
        <f>IF(COUNTIF('DB L1'!#REF!,'Résultat équipe'!J$1)=1,VLOOKUP(J$1,'DB L1'!#REF!,19,FALSE),VLOOKUP('Résultat équipe'!J$1,'DB L1'!#REF!,19,FALSE))</f>
        <v>#REF!</v>
      </c>
      <c r="K29" s="3" t="e">
        <f>IF(COUNTIF('DB L1'!#REF!,'Résultat équipe'!K$1)=1,VLOOKUP(K$1,'DB L1'!#REF!,19,FALSE),VLOOKUP('Résultat équipe'!K$1,'DB L1'!#REF!,19,FALSE))</f>
        <v>#REF!</v>
      </c>
      <c r="L29" s="3" t="e">
        <f>IF(COUNTIF('DB L1'!#REF!,'Résultat équipe'!L$1)=1,VLOOKUP(L$1,'DB L1'!#REF!,19,FALSE),VLOOKUP('Résultat équipe'!L$1,'DB L1'!#REF!,19,FALSE))</f>
        <v>#REF!</v>
      </c>
      <c r="M29" s="3" t="e">
        <f>IF(COUNTIF('DB L1'!#REF!,'Résultat équipe'!M$1)=1,VLOOKUP(M$1,'DB L1'!#REF!,19,FALSE),VLOOKUP('Résultat équipe'!M$1,'DB L1'!#REF!,19,FALSE))</f>
        <v>#REF!</v>
      </c>
      <c r="N29" s="3" t="e">
        <f>IF(COUNTIF('DB L1'!#REF!,'Résultat équipe'!N$1)=1,VLOOKUP(N$1,'DB L1'!#REF!,19,FALSE),VLOOKUP('Résultat équipe'!N$1,'DB L1'!#REF!,19,FALSE))</f>
        <v>#REF!</v>
      </c>
      <c r="O29" s="3" t="e">
        <f>IF(COUNTIF('DB L1'!#REF!,'Résultat équipe'!O$1)=1,VLOOKUP(O$1,'DB L1'!#REF!,19,FALSE),VLOOKUP('Résultat équipe'!O$1,'DB L1'!#REF!,19,FALSE))</f>
        <v>#REF!</v>
      </c>
      <c r="P29" s="3" t="e">
        <f>IF(COUNTIF('DB L1'!#REF!,'Résultat équipe'!P$1)=1,VLOOKUP(P$1,'DB L1'!#REF!,19,FALSE),VLOOKUP('Résultat équipe'!P$1,'DB L1'!#REF!,19,FALSE))</f>
        <v>#REF!</v>
      </c>
      <c r="Q29" s="3" t="e">
        <f>IF(COUNTIF('DB L1'!#REF!,'Résultat équipe'!Q$1)=1,VLOOKUP(Q$1,'DB L1'!#REF!,19,FALSE),VLOOKUP('Résultat équipe'!Q$1,'DB L1'!#REF!,19,FALSE))</f>
        <v>#REF!</v>
      </c>
      <c r="R29" s="3" t="e">
        <f>IF(COUNTIF('DB L1'!#REF!,'Résultat équipe'!R$1)=1,VLOOKUP(R$1,'DB L1'!#REF!,19,FALSE),VLOOKUP('Résultat équipe'!R$1,'DB L1'!#REF!,19,FALSE))</f>
        <v>#REF!</v>
      </c>
      <c r="S29" s="3" t="e">
        <f>IF(COUNTIF('DB L1'!#REF!,'Résultat équipe'!S$1)=1,VLOOKUP(S$1,'DB L1'!#REF!,19,FALSE),VLOOKUP('Résultat équipe'!S$1,'DB L1'!#REF!,19,FALSE))</f>
        <v>#REF!</v>
      </c>
      <c r="T29" s="3" t="e">
        <f>IF(COUNTIF('DB L1'!#REF!,'Résultat équipe'!T$1)=1,VLOOKUP(T$1,'DB L1'!#REF!,19,FALSE),VLOOKUP('Résultat équipe'!T$1,'DB L1'!#REF!,19,FALSE))</f>
        <v>#REF!</v>
      </c>
      <c r="U29" s="3" t="e">
        <f>IF(COUNTIF('DB L1'!#REF!,'Résultat équipe'!U$1)=1,VLOOKUP(U$1,'DB L1'!#REF!,19,FALSE),VLOOKUP('Résultat équipe'!U$1,'DB L1'!#REF!,19,FALSE))</f>
        <v>#REF!</v>
      </c>
      <c r="W29" s="9">
        <v>28</v>
      </c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S29" s="9">
        <v>28</v>
      </c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</row>
    <row r="30" spans="1:65">
      <c r="A30" s="1">
        <v>29</v>
      </c>
      <c r="B30" s="3" t="e">
        <f>IF(COUNTIF('DB L1'!#REF!,'Résultat équipe'!B$1)=1,VLOOKUP(B$1,'DB L1'!#REF!,19,FALSE),VLOOKUP('Résultat équipe'!B$1,'DB L1'!#REF!,19,FALSE))</f>
        <v>#REF!</v>
      </c>
      <c r="C30" s="3" t="e">
        <f>IF(COUNTIF('DB L1'!#REF!,'Résultat équipe'!C$1)=1,VLOOKUP(C$1,'DB L1'!#REF!,19,FALSE),VLOOKUP('Résultat équipe'!C$1,'DB L1'!#REF!,19,FALSE))</f>
        <v>#REF!</v>
      </c>
      <c r="D30" s="3" t="e">
        <f>IF(COUNTIF('DB L1'!#REF!,'Résultat équipe'!D$1)=1,VLOOKUP(D$1,'DB L1'!#REF!,19,FALSE),VLOOKUP('Résultat équipe'!D$1,'DB L1'!#REF!,19,FALSE))</f>
        <v>#REF!</v>
      </c>
      <c r="E30" s="3" t="e">
        <f>IF(COUNTIF('DB L1'!#REF!,'Résultat équipe'!E$1)=1,VLOOKUP(E$1,'DB L1'!#REF!,19,FALSE),VLOOKUP('Résultat équipe'!E$1,'DB L1'!#REF!,19,FALSE))</f>
        <v>#REF!</v>
      </c>
      <c r="F30" s="3" t="e">
        <f>IF(COUNTIF('DB L1'!#REF!,'Résultat équipe'!F$1)=1,VLOOKUP(F$1,'DB L1'!#REF!,19,FALSE),VLOOKUP('Résultat équipe'!F$1,'DB L1'!#REF!,19,FALSE))</f>
        <v>#REF!</v>
      </c>
      <c r="G30" s="3" t="e">
        <f>IF(COUNTIF('DB L1'!#REF!,'Résultat équipe'!G$1)=1,VLOOKUP(G$1,'DB L1'!#REF!,19,FALSE),VLOOKUP('Résultat équipe'!G$1,'DB L1'!#REF!,19,FALSE))</f>
        <v>#REF!</v>
      </c>
      <c r="H30" s="3" t="e">
        <f>IF(COUNTIF('DB L1'!#REF!,'Résultat équipe'!H$1)=1,VLOOKUP(H$1,'DB L1'!#REF!,19,FALSE),VLOOKUP('Résultat équipe'!H$1,'DB L1'!#REF!,19,FALSE))</f>
        <v>#REF!</v>
      </c>
      <c r="I30" s="3" t="e">
        <f>IF(COUNTIF('DB L1'!#REF!,'Résultat équipe'!I$1)=1,VLOOKUP(I$1,'DB L1'!#REF!,19,FALSE),VLOOKUP('Résultat équipe'!I$1,'DB L1'!#REF!,19,FALSE))</f>
        <v>#REF!</v>
      </c>
      <c r="J30" s="3" t="e">
        <f>IF(COUNTIF('DB L1'!#REF!,'Résultat équipe'!J$1)=1,VLOOKUP(J$1,'DB L1'!#REF!,19,FALSE),VLOOKUP('Résultat équipe'!J$1,'DB L1'!#REF!,19,FALSE))</f>
        <v>#REF!</v>
      </c>
      <c r="K30" s="3" t="e">
        <f>IF(COUNTIF('DB L1'!#REF!,'Résultat équipe'!K$1)=1,VLOOKUP(K$1,'DB L1'!#REF!,19,FALSE),VLOOKUP('Résultat équipe'!K$1,'DB L1'!#REF!,19,FALSE))</f>
        <v>#REF!</v>
      </c>
      <c r="L30" s="3" t="e">
        <f>IF(COUNTIF('DB L1'!#REF!,'Résultat équipe'!L$1)=1,VLOOKUP(L$1,'DB L1'!#REF!,19,FALSE),VLOOKUP('Résultat équipe'!L$1,'DB L1'!#REF!,19,FALSE))</f>
        <v>#REF!</v>
      </c>
      <c r="M30" s="3" t="e">
        <f>IF(COUNTIF('DB L1'!#REF!,'Résultat équipe'!M$1)=1,VLOOKUP(M$1,'DB L1'!#REF!,19,FALSE),VLOOKUP('Résultat équipe'!M$1,'DB L1'!#REF!,19,FALSE))</f>
        <v>#REF!</v>
      </c>
      <c r="N30" s="3" t="e">
        <f>IF(COUNTIF('DB L1'!#REF!,'Résultat équipe'!N$1)=1,VLOOKUP(N$1,'DB L1'!#REF!,19,FALSE),VLOOKUP('Résultat équipe'!N$1,'DB L1'!#REF!,19,FALSE))</f>
        <v>#REF!</v>
      </c>
      <c r="O30" s="3" t="e">
        <f>IF(COUNTIF('DB L1'!#REF!,'Résultat équipe'!O$1)=1,VLOOKUP(O$1,'DB L1'!#REF!,19,FALSE),VLOOKUP('Résultat équipe'!O$1,'DB L1'!#REF!,19,FALSE))</f>
        <v>#REF!</v>
      </c>
      <c r="P30" s="3" t="e">
        <f>IF(COUNTIF('DB L1'!#REF!,'Résultat équipe'!P$1)=1,VLOOKUP(P$1,'DB L1'!#REF!,19,FALSE),VLOOKUP('Résultat équipe'!P$1,'DB L1'!#REF!,19,FALSE))</f>
        <v>#REF!</v>
      </c>
      <c r="Q30" s="3" t="e">
        <f>IF(COUNTIF('DB L1'!#REF!,'Résultat équipe'!Q$1)=1,VLOOKUP(Q$1,'DB L1'!#REF!,19,FALSE),VLOOKUP('Résultat équipe'!Q$1,'DB L1'!#REF!,19,FALSE))</f>
        <v>#REF!</v>
      </c>
      <c r="R30" s="3" t="e">
        <f>IF(COUNTIF('DB L1'!#REF!,'Résultat équipe'!R$1)=1,VLOOKUP(R$1,'DB L1'!#REF!,19,FALSE),VLOOKUP('Résultat équipe'!R$1,'DB L1'!#REF!,19,FALSE))</f>
        <v>#REF!</v>
      </c>
      <c r="S30" s="3" t="e">
        <f>IF(COUNTIF('DB L1'!#REF!,'Résultat équipe'!S$1)=1,VLOOKUP(S$1,'DB L1'!#REF!,19,FALSE),VLOOKUP('Résultat équipe'!S$1,'DB L1'!#REF!,19,FALSE))</f>
        <v>#REF!</v>
      </c>
      <c r="T30" s="3" t="e">
        <f>IF(COUNTIF('DB L1'!#REF!,'Résultat équipe'!T$1)=1,VLOOKUP(T$1,'DB L1'!#REF!,19,FALSE),VLOOKUP('Résultat équipe'!T$1,'DB L1'!#REF!,19,FALSE))</f>
        <v>#REF!</v>
      </c>
      <c r="U30" s="3" t="e">
        <f>IF(COUNTIF('DB L1'!#REF!,'Résultat équipe'!U$1)=1,VLOOKUP(U$1,'DB L1'!#REF!,19,FALSE),VLOOKUP('Résultat équipe'!U$1,'DB L1'!#REF!,19,FALSE))</f>
        <v>#REF!</v>
      </c>
      <c r="W30" s="9">
        <v>29</v>
      </c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S30" s="9">
        <v>29</v>
      </c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</row>
    <row r="31" spans="1:65">
      <c r="A31" s="1">
        <v>30</v>
      </c>
      <c r="B31" s="3" t="e">
        <f>IF(COUNTIF('DB L1'!#REF!,'Résultat équipe'!B$1)=1,VLOOKUP(B$1,'DB L1'!#REF!,19,FALSE),VLOOKUP('Résultat équipe'!B$1,'DB L1'!#REF!,19,FALSE))</f>
        <v>#REF!</v>
      </c>
      <c r="C31" s="3" t="e">
        <f>IF(COUNTIF('DB L1'!#REF!,'Résultat équipe'!C$1)=1,VLOOKUP(C$1,'DB L1'!#REF!,19,FALSE),VLOOKUP('Résultat équipe'!C$1,'DB L1'!#REF!,19,FALSE))</f>
        <v>#REF!</v>
      </c>
      <c r="D31" s="3" t="e">
        <f>IF(COUNTIF('DB L1'!#REF!,'Résultat équipe'!D$1)=1,VLOOKUP(D$1,'DB L1'!#REF!,19,FALSE),VLOOKUP('Résultat équipe'!D$1,'DB L1'!#REF!,19,FALSE))</f>
        <v>#REF!</v>
      </c>
      <c r="E31" s="3" t="e">
        <f>IF(COUNTIF('DB L1'!#REF!,'Résultat équipe'!E$1)=1,VLOOKUP(E$1,'DB L1'!#REF!,19,FALSE),VLOOKUP('Résultat équipe'!E$1,'DB L1'!#REF!,19,FALSE))</f>
        <v>#REF!</v>
      </c>
      <c r="F31" s="3" t="e">
        <f>IF(COUNTIF('DB L1'!#REF!,'Résultat équipe'!F$1)=1,VLOOKUP(F$1,'DB L1'!#REF!,19,FALSE),VLOOKUP('Résultat équipe'!F$1,'DB L1'!#REF!,19,FALSE))</f>
        <v>#REF!</v>
      </c>
      <c r="G31" s="3" t="e">
        <f>IF(COUNTIF('DB L1'!#REF!,'Résultat équipe'!G$1)=1,VLOOKUP(G$1,'DB L1'!#REF!,19,FALSE),VLOOKUP('Résultat équipe'!G$1,'DB L1'!#REF!,19,FALSE))</f>
        <v>#REF!</v>
      </c>
      <c r="H31" s="3" t="e">
        <f>IF(COUNTIF('DB L1'!#REF!,'Résultat équipe'!H$1)=1,VLOOKUP(H$1,'DB L1'!#REF!,19,FALSE),VLOOKUP('Résultat équipe'!H$1,'DB L1'!#REF!,19,FALSE))</f>
        <v>#REF!</v>
      </c>
      <c r="I31" s="3" t="e">
        <f>IF(COUNTIF('DB L1'!#REF!,'Résultat équipe'!I$1)=1,VLOOKUP(I$1,'DB L1'!#REF!,19,FALSE),VLOOKUP('Résultat équipe'!I$1,'DB L1'!#REF!,19,FALSE))</f>
        <v>#REF!</v>
      </c>
      <c r="J31" s="3" t="e">
        <f>IF(COUNTIF('DB L1'!#REF!,'Résultat équipe'!J$1)=1,VLOOKUP(J$1,'DB L1'!#REF!,19,FALSE),VLOOKUP('Résultat équipe'!J$1,'DB L1'!#REF!,19,FALSE))</f>
        <v>#REF!</v>
      </c>
      <c r="K31" s="3" t="e">
        <f>IF(COUNTIF('DB L1'!#REF!,'Résultat équipe'!K$1)=1,VLOOKUP(K$1,'DB L1'!#REF!,19,FALSE),VLOOKUP('Résultat équipe'!K$1,'DB L1'!#REF!,19,FALSE))</f>
        <v>#REF!</v>
      </c>
      <c r="L31" s="3" t="e">
        <f>IF(COUNTIF('DB L1'!#REF!,'Résultat équipe'!L$1)=1,VLOOKUP(L$1,'DB L1'!#REF!,19,FALSE),VLOOKUP('Résultat équipe'!L$1,'DB L1'!#REF!,19,FALSE))</f>
        <v>#REF!</v>
      </c>
      <c r="M31" s="3" t="e">
        <f>IF(COUNTIF('DB L1'!#REF!,'Résultat équipe'!M$1)=1,VLOOKUP(M$1,'DB L1'!#REF!,19,FALSE),VLOOKUP('Résultat équipe'!M$1,'DB L1'!#REF!,19,FALSE))</f>
        <v>#REF!</v>
      </c>
      <c r="N31" s="3" t="e">
        <f>IF(COUNTIF('DB L1'!#REF!,'Résultat équipe'!N$1)=1,VLOOKUP(N$1,'DB L1'!#REF!,19,FALSE),VLOOKUP('Résultat équipe'!N$1,'DB L1'!#REF!,19,FALSE))</f>
        <v>#REF!</v>
      </c>
      <c r="O31" s="3" t="e">
        <f>IF(COUNTIF('DB L1'!#REF!,'Résultat équipe'!O$1)=1,VLOOKUP(O$1,'DB L1'!#REF!,19,FALSE),VLOOKUP('Résultat équipe'!O$1,'DB L1'!#REF!,19,FALSE))</f>
        <v>#REF!</v>
      </c>
      <c r="P31" s="3" t="e">
        <f>IF(COUNTIF('DB L1'!#REF!,'Résultat équipe'!P$1)=1,VLOOKUP(P$1,'DB L1'!#REF!,19,FALSE),VLOOKUP('Résultat équipe'!P$1,'DB L1'!#REF!,19,FALSE))</f>
        <v>#REF!</v>
      </c>
      <c r="Q31" s="3" t="e">
        <f>IF(COUNTIF('DB L1'!#REF!,'Résultat équipe'!Q$1)=1,VLOOKUP(Q$1,'DB L1'!#REF!,19,FALSE),VLOOKUP('Résultat équipe'!Q$1,'DB L1'!#REF!,19,FALSE))</f>
        <v>#REF!</v>
      </c>
      <c r="R31" s="3" t="e">
        <f>IF(COUNTIF('DB L1'!#REF!,'Résultat équipe'!R$1)=1,VLOOKUP(R$1,'DB L1'!#REF!,19,FALSE),VLOOKUP('Résultat équipe'!R$1,'DB L1'!#REF!,19,FALSE))</f>
        <v>#REF!</v>
      </c>
      <c r="S31" s="3" t="e">
        <f>IF(COUNTIF('DB L1'!#REF!,'Résultat équipe'!S$1)=1,VLOOKUP(S$1,'DB L1'!#REF!,19,FALSE),VLOOKUP('Résultat équipe'!S$1,'DB L1'!#REF!,19,FALSE))</f>
        <v>#REF!</v>
      </c>
      <c r="T31" s="3" t="e">
        <f>IF(COUNTIF('DB L1'!#REF!,'Résultat équipe'!T$1)=1,VLOOKUP(T$1,'DB L1'!#REF!,19,FALSE),VLOOKUP('Résultat équipe'!T$1,'DB L1'!#REF!,19,FALSE))</f>
        <v>#REF!</v>
      </c>
      <c r="U31" s="3" t="e">
        <f>IF(COUNTIF('DB L1'!#REF!,'Résultat équipe'!U$1)=1,VLOOKUP(U$1,'DB L1'!#REF!,19,FALSE),VLOOKUP('Résultat équipe'!U$1,'DB L1'!#REF!,19,FALSE))</f>
        <v>#REF!</v>
      </c>
      <c r="W31" s="9">
        <v>30</v>
      </c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S31" s="9">
        <v>30</v>
      </c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</row>
    <row r="32" spans="1:65">
      <c r="A32" s="1">
        <v>31</v>
      </c>
      <c r="B32" s="3" t="e">
        <f>IF(COUNTIF('DB L1'!#REF!,'Résultat équipe'!B$1)=1,VLOOKUP(B$1,'DB L1'!#REF!,19,FALSE),VLOOKUP('Résultat équipe'!B$1,'DB L1'!#REF!,19,FALSE))</f>
        <v>#REF!</v>
      </c>
      <c r="C32" s="3" t="e">
        <f>IF(COUNTIF('DB L1'!#REF!,'Résultat équipe'!C$1)=1,VLOOKUP(C$1,'DB L1'!#REF!,19,FALSE),VLOOKUP('Résultat équipe'!C$1,'DB L1'!#REF!,19,FALSE))</f>
        <v>#REF!</v>
      </c>
      <c r="D32" s="3" t="e">
        <f>IF(COUNTIF('DB L1'!#REF!,'Résultat équipe'!D$1)=1,VLOOKUP(D$1,'DB L1'!#REF!,19,FALSE),VLOOKUP('Résultat équipe'!D$1,'DB L1'!#REF!,19,FALSE))</f>
        <v>#REF!</v>
      </c>
      <c r="E32" s="3" t="e">
        <f>IF(COUNTIF('DB L1'!#REF!,'Résultat équipe'!E$1)=1,VLOOKUP(E$1,'DB L1'!#REF!,19,FALSE),VLOOKUP('Résultat équipe'!E$1,'DB L1'!#REF!,19,FALSE))</f>
        <v>#REF!</v>
      </c>
      <c r="F32" s="3" t="e">
        <f>IF(COUNTIF('DB L1'!#REF!,'Résultat équipe'!F$1)=1,VLOOKUP(F$1,'DB L1'!#REF!,19,FALSE),VLOOKUP('Résultat équipe'!F$1,'DB L1'!#REF!,19,FALSE))</f>
        <v>#REF!</v>
      </c>
      <c r="G32" s="3" t="e">
        <f>IF(COUNTIF('DB L1'!#REF!,'Résultat équipe'!G$1)=1,VLOOKUP(G$1,'DB L1'!#REF!,19,FALSE),VLOOKUP('Résultat équipe'!G$1,'DB L1'!#REF!,19,FALSE))</f>
        <v>#REF!</v>
      </c>
      <c r="H32" s="3" t="e">
        <f>IF(COUNTIF('DB L1'!#REF!,'Résultat équipe'!H$1)=1,VLOOKUP(H$1,'DB L1'!#REF!,19,FALSE),VLOOKUP('Résultat équipe'!H$1,'DB L1'!#REF!,19,FALSE))</f>
        <v>#REF!</v>
      </c>
      <c r="I32" s="3" t="e">
        <f>IF(COUNTIF('DB L1'!#REF!,'Résultat équipe'!I$1)=1,VLOOKUP(I$1,'DB L1'!#REF!,19,FALSE),VLOOKUP('Résultat équipe'!I$1,'DB L1'!#REF!,19,FALSE))</f>
        <v>#REF!</v>
      </c>
      <c r="J32" s="3" t="e">
        <f>IF(COUNTIF('DB L1'!#REF!,'Résultat équipe'!J$1)=1,VLOOKUP(J$1,'DB L1'!#REF!,19,FALSE),VLOOKUP('Résultat équipe'!J$1,'DB L1'!#REF!,19,FALSE))</f>
        <v>#REF!</v>
      </c>
      <c r="K32" s="3" t="e">
        <f>IF(COUNTIF('DB L1'!#REF!,'Résultat équipe'!K$1)=1,VLOOKUP(K$1,'DB L1'!#REF!,19,FALSE),VLOOKUP('Résultat équipe'!K$1,'DB L1'!#REF!,19,FALSE))</f>
        <v>#REF!</v>
      </c>
      <c r="L32" s="3" t="e">
        <f>IF(COUNTIF('DB L1'!#REF!,'Résultat équipe'!L$1)=1,VLOOKUP(L$1,'DB L1'!#REF!,19,FALSE),VLOOKUP('Résultat équipe'!L$1,'DB L1'!#REF!,19,FALSE))</f>
        <v>#REF!</v>
      </c>
      <c r="M32" s="3" t="e">
        <f>IF(COUNTIF('DB L1'!#REF!,'Résultat équipe'!M$1)=1,VLOOKUP(M$1,'DB L1'!#REF!,19,FALSE),VLOOKUP('Résultat équipe'!M$1,'DB L1'!#REF!,19,FALSE))</f>
        <v>#REF!</v>
      </c>
      <c r="N32" s="3" t="e">
        <f>IF(COUNTIF('DB L1'!#REF!,'Résultat équipe'!N$1)=1,VLOOKUP(N$1,'DB L1'!#REF!,19,FALSE),VLOOKUP('Résultat équipe'!N$1,'DB L1'!#REF!,19,FALSE))</f>
        <v>#REF!</v>
      </c>
      <c r="O32" s="3" t="e">
        <f>IF(COUNTIF('DB L1'!#REF!,'Résultat équipe'!O$1)=1,VLOOKUP(O$1,'DB L1'!#REF!,19,FALSE),VLOOKUP('Résultat équipe'!O$1,'DB L1'!#REF!,19,FALSE))</f>
        <v>#REF!</v>
      </c>
      <c r="P32" s="3" t="e">
        <f>IF(COUNTIF('DB L1'!#REF!,'Résultat équipe'!P$1)=1,VLOOKUP(P$1,'DB L1'!#REF!,19,FALSE),VLOOKUP('Résultat équipe'!P$1,'DB L1'!#REF!,19,FALSE))</f>
        <v>#REF!</v>
      </c>
      <c r="Q32" s="3" t="e">
        <f>IF(COUNTIF('DB L1'!#REF!,'Résultat équipe'!Q$1)=1,VLOOKUP(Q$1,'DB L1'!#REF!,19,FALSE),VLOOKUP('Résultat équipe'!Q$1,'DB L1'!#REF!,19,FALSE))</f>
        <v>#REF!</v>
      </c>
      <c r="R32" s="3" t="e">
        <f>IF(COUNTIF('DB L1'!#REF!,'Résultat équipe'!R$1)=1,VLOOKUP(R$1,'DB L1'!#REF!,19,FALSE),VLOOKUP('Résultat équipe'!R$1,'DB L1'!#REF!,19,FALSE))</f>
        <v>#REF!</v>
      </c>
      <c r="S32" s="3" t="e">
        <f>IF(COUNTIF('DB L1'!#REF!,'Résultat équipe'!S$1)=1,VLOOKUP(S$1,'DB L1'!#REF!,19,FALSE),VLOOKUP('Résultat équipe'!S$1,'DB L1'!#REF!,19,FALSE))</f>
        <v>#REF!</v>
      </c>
      <c r="T32" s="3" t="e">
        <f>IF(COUNTIF('DB L1'!#REF!,'Résultat équipe'!T$1)=1,VLOOKUP(T$1,'DB L1'!#REF!,19,FALSE),VLOOKUP('Résultat équipe'!T$1,'DB L1'!#REF!,19,FALSE))</f>
        <v>#REF!</v>
      </c>
      <c r="U32" s="3" t="e">
        <f>IF(COUNTIF('DB L1'!#REF!,'Résultat équipe'!U$1)=1,VLOOKUP(U$1,'DB L1'!#REF!,19,FALSE),VLOOKUP('Résultat équipe'!U$1,'DB L1'!#REF!,19,FALSE))</f>
        <v>#REF!</v>
      </c>
      <c r="W32" s="9">
        <v>31</v>
      </c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S32" s="9">
        <v>31</v>
      </c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</row>
    <row r="33" spans="1:65">
      <c r="A33" s="1">
        <v>32</v>
      </c>
      <c r="B33" s="3" t="e">
        <f>IF(COUNTIF('DB L1'!#REF!,'Résultat équipe'!B$1)=1,VLOOKUP(B$1,'DB L1'!#REF!,19,FALSE),VLOOKUP('Résultat équipe'!B$1,'DB L1'!#REF!,19,FALSE))</f>
        <v>#REF!</v>
      </c>
      <c r="C33" s="3" t="e">
        <f>IF(COUNTIF('DB L1'!#REF!,'Résultat équipe'!C$1)=1,VLOOKUP(C$1,'DB L1'!#REF!,19,FALSE),VLOOKUP('Résultat équipe'!C$1,'DB L1'!#REF!,19,FALSE))</f>
        <v>#REF!</v>
      </c>
      <c r="D33" s="3" t="e">
        <f>IF(COUNTIF('DB L1'!#REF!,'Résultat équipe'!D$1)=1,VLOOKUP(D$1,'DB L1'!#REF!,19,FALSE),VLOOKUP('Résultat équipe'!D$1,'DB L1'!#REF!,19,FALSE))</f>
        <v>#REF!</v>
      </c>
      <c r="E33" s="3" t="e">
        <f>IF(COUNTIF('DB L1'!#REF!,'Résultat équipe'!E$1)=1,VLOOKUP(E$1,'DB L1'!#REF!,19,FALSE),VLOOKUP('Résultat équipe'!E$1,'DB L1'!#REF!,19,FALSE))</f>
        <v>#REF!</v>
      </c>
      <c r="F33" s="3" t="e">
        <f>IF(COUNTIF('DB L1'!#REF!,'Résultat équipe'!F$1)=1,VLOOKUP(F$1,'DB L1'!#REF!,19,FALSE),VLOOKUP('Résultat équipe'!F$1,'DB L1'!#REF!,19,FALSE))</f>
        <v>#REF!</v>
      </c>
      <c r="G33" s="3" t="e">
        <f>IF(COUNTIF('DB L1'!#REF!,'Résultat équipe'!G$1)=1,VLOOKUP(G$1,'DB L1'!#REF!,19,FALSE),VLOOKUP('Résultat équipe'!G$1,'DB L1'!#REF!,19,FALSE))</f>
        <v>#REF!</v>
      </c>
      <c r="H33" s="3" t="e">
        <f>IF(COUNTIF('DB L1'!#REF!,'Résultat équipe'!H$1)=1,VLOOKUP(H$1,'DB L1'!#REF!,19,FALSE),VLOOKUP('Résultat équipe'!H$1,'DB L1'!#REF!,19,FALSE))</f>
        <v>#REF!</v>
      </c>
      <c r="I33" s="3" t="e">
        <f>IF(COUNTIF('DB L1'!#REF!,'Résultat équipe'!I$1)=1,VLOOKUP(I$1,'DB L1'!#REF!,19,FALSE),VLOOKUP('Résultat équipe'!I$1,'DB L1'!#REF!,19,FALSE))</f>
        <v>#REF!</v>
      </c>
      <c r="J33" s="3" t="e">
        <f>IF(COUNTIF('DB L1'!#REF!,'Résultat équipe'!J$1)=1,VLOOKUP(J$1,'DB L1'!#REF!,19,FALSE),VLOOKUP('Résultat équipe'!J$1,'DB L1'!#REF!,19,FALSE))</f>
        <v>#REF!</v>
      </c>
      <c r="K33" s="3" t="e">
        <f>IF(COUNTIF('DB L1'!#REF!,'Résultat équipe'!K$1)=1,VLOOKUP(K$1,'DB L1'!#REF!,19,FALSE),VLOOKUP('Résultat équipe'!K$1,'DB L1'!#REF!,19,FALSE))</f>
        <v>#REF!</v>
      </c>
      <c r="L33" s="3" t="e">
        <f>IF(COUNTIF('DB L1'!#REF!,'Résultat équipe'!L$1)=1,VLOOKUP(L$1,'DB L1'!#REF!,19,FALSE),VLOOKUP('Résultat équipe'!L$1,'DB L1'!#REF!,19,FALSE))</f>
        <v>#REF!</v>
      </c>
      <c r="M33" s="3" t="e">
        <f>IF(COUNTIF('DB L1'!#REF!,'Résultat équipe'!M$1)=1,VLOOKUP(M$1,'DB L1'!#REF!,19,FALSE),VLOOKUP('Résultat équipe'!M$1,'DB L1'!#REF!,19,FALSE))</f>
        <v>#REF!</v>
      </c>
      <c r="N33" s="3" t="e">
        <f>IF(COUNTIF('DB L1'!#REF!,'Résultat équipe'!N$1)=1,VLOOKUP(N$1,'DB L1'!#REF!,19,FALSE),VLOOKUP('Résultat équipe'!N$1,'DB L1'!#REF!,19,FALSE))</f>
        <v>#REF!</v>
      </c>
      <c r="O33" s="3" t="e">
        <f>IF(COUNTIF('DB L1'!#REF!,'Résultat équipe'!O$1)=1,VLOOKUP(O$1,'DB L1'!#REF!,19,FALSE),VLOOKUP('Résultat équipe'!O$1,'DB L1'!#REF!,19,FALSE))</f>
        <v>#REF!</v>
      </c>
      <c r="P33" s="3" t="e">
        <f>IF(COUNTIF('DB L1'!#REF!,'Résultat équipe'!P$1)=1,VLOOKUP(P$1,'DB L1'!#REF!,19,FALSE),VLOOKUP('Résultat équipe'!P$1,'DB L1'!#REF!,19,FALSE))</f>
        <v>#REF!</v>
      </c>
      <c r="Q33" s="3" t="e">
        <f>IF(COUNTIF('DB L1'!#REF!,'Résultat équipe'!Q$1)=1,VLOOKUP(Q$1,'DB L1'!#REF!,19,FALSE),VLOOKUP('Résultat équipe'!Q$1,'DB L1'!#REF!,19,FALSE))</f>
        <v>#REF!</v>
      </c>
      <c r="R33" s="3" t="e">
        <f>IF(COUNTIF('DB L1'!#REF!,'Résultat équipe'!R$1)=1,VLOOKUP(R$1,'DB L1'!#REF!,19,FALSE),VLOOKUP('Résultat équipe'!R$1,'DB L1'!#REF!,19,FALSE))</f>
        <v>#REF!</v>
      </c>
      <c r="S33" s="3" t="e">
        <f>IF(COUNTIF('DB L1'!#REF!,'Résultat équipe'!S$1)=1,VLOOKUP(S$1,'DB L1'!#REF!,19,FALSE),VLOOKUP('Résultat équipe'!S$1,'DB L1'!#REF!,19,FALSE))</f>
        <v>#REF!</v>
      </c>
      <c r="T33" s="3" t="e">
        <f>IF(COUNTIF('DB L1'!#REF!,'Résultat équipe'!T$1)=1,VLOOKUP(T$1,'DB L1'!#REF!,19,FALSE),VLOOKUP('Résultat équipe'!T$1,'DB L1'!#REF!,19,FALSE))</f>
        <v>#REF!</v>
      </c>
      <c r="U33" s="3" t="e">
        <f>IF(COUNTIF('DB L1'!#REF!,'Résultat équipe'!U$1)=1,VLOOKUP(U$1,'DB L1'!#REF!,19,FALSE),VLOOKUP('Résultat équipe'!U$1,'DB L1'!#REF!,19,FALSE))</f>
        <v>#REF!</v>
      </c>
      <c r="W33" s="9">
        <v>32</v>
      </c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S33" s="9">
        <v>32</v>
      </c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</row>
    <row r="34" spans="1:65">
      <c r="A34" s="1">
        <v>33</v>
      </c>
      <c r="B34" s="3" t="e">
        <f>IF(COUNTIF('DB L1'!$B36:$B37,'Résultat équipe'!B$1)=1,VLOOKUP(B$1,'DB L1'!$B36:$U37,19,FALSE),VLOOKUP('Résultat équipe'!B$1,'DB L1'!$C36:$U37,19,FALSE))</f>
        <v>#N/A</v>
      </c>
      <c r="C34" s="3" t="e">
        <f>IF(COUNTIF('DB L1'!$B36:$B37,'Résultat équipe'!C$1)=1,VLOOKUP(C$1,'DB L1'!$B36:$U37,19,FALSE),VLOOKUP('Résultat équipe'!C$1,'DB L1'!$C36:$U37,19,FALSE))</f>
        <v>#N/A</v>
      </c>
      <c r="D34" s="3" t="e">
        <f>IF(COUNTIF('DB L1'!$B36:$B37,'Résultat équipe'!D$1)=1,VLOOKUP(D$1,'DB L1'!$B36:$U37,19,FALSE),VLOOKUP('Résultat équipe'!D$1,'DB L1'!$C36:$U37,19,FALSE))</f>
        <v>#N/A</v>
      </c>
      <c r="E34" s="3" t="e">
        <f>IF(COUNTIF('DB L1'!$B36:$B37,'Résultat équipe'!E$1)=1,VLOOKUP(E$1,'DB L1'!$B36:$U37,19,FALSE),VLOOKUP('Résultat équipe'!E$1,'DB L1'!$C36:$U37,19,FALSE))</f>
        <v>#N/A</v>
      </c>
      <c r="F34" s="3" t="e">
        <f>IF(COUNTIF('DB L1'!$B36:$B37,'Résultat équipe'!F$1)=1,VLOOKUP(F$1,'DB L1'!$B36:$U37,19,FALSE),VLOOKUP('Résultat équipe'!F$1,'DB L1'!$C36:$U37,19,FALSE))</f>
        <v>#N/A</v>
      </c>
      <c r="G34" s="3" t="e">
        <f>IF(COUNTIF('DB L1'!$B36:$B37,'Résultat équipe'!G$1)=1,VLOOKUP(G$1,'DB L1'!$B36:$U37,19,FALSE),VLOOKUP('Résultat équipe'!G$1,'DB L1'!$C36:$U37,19,FALSE))</f>
        <v>#N/A</v>
      </c>
      <c r="H34" s="3" t="e">
        <f>IF(COUNTIF('DB L1'!$B36:$B37,'Résultat équipe'!H$1)=1,VLOOKUP(H$1,'DB L1'!$B36:$U37,19,FALSE),VLOOKUP('Résultat équipe'!H$1,'DB L1'!$C36:$U37,19,FALSE))</f>
        <v>#N/A</v>
      </c>
      <c r="I34" s="3" t="e">
        <f>IF(COUNTIF('DB L1'!$B36:$B37,'Résultat équipe'!I$1)=1,VLOOKUP(I$1,'DB L1'!$B36:$U37,19,FALSE),VLOOKUP('Résultat équipe'!I$1,'DB L1'!$C36:$U37,19,FALSE))</f>
        <v>#N/A</v>
      </c>
      <c r="J34" s="3" t="e">
        <f>IF(COUNTIF('DB L1'!$B36:$B37,'Résultat équipe'!J$1)=1,VLOOKUP(J$1,'DB L1'!$B36:$U37,19,FALSE),VLOOKUP('Résultat équipe'!J$1,'DB L1'!$C36:$U37,19,FALSE))</f>
        <v>#N/A</v>
      </c>
      <c r="K34" s="3" t="e">
        <f>IF(COUNTIF('DB L1'!$B36:$B37,'Résultat équipe'!K$1)=1,VLOOKUP(K$1,'DB L1'!$B36:$U37,19,FALSE),VLOOKUP('Résultat équipe'!K$1,'DB L1'!$C36:$U37,19,FALSE))</f>
        <v>#N/A</v>
      </c>
      <c r="L34" s="3" t="e">
        <f>IF(COUNTIF('DB L1'!$B36:$B37,'Résultat équipe'!L$1)=1,VLOOKUP(L$1,'DB L1'!$B36:$U37,19,FALSE),VLOOKUP('Résultat équipe'!L$1,'DB L1'!$C36:$U37,19,FALSE))</f>
        <v>#N/A</v>
      </c>
      <c r="M34" s="3" t="e">
        <f>IF(COUNTIF('DB L1'!$B36:$B37,'Résultat équipe'!M$1)=1,VLOOKUP(M$1,'DB L1'!$B36:$U37,19,FALSE),VLOOKUP('Résultat équipe'!M$1,'DB L1'!$C36:$U37,19,FALSE))</f>
        <v>#N/A</v>
      </c>
      <c r="N34" s="3" t="e">
        <f>IF(COUNTIF('DB L1'!$B36:$B37,'Résultat équipe'!N$1)=1,VLOOKUP(N$1,'DB L1'!$B36:$U37,19,FALSE),VLOOKUP('Résultat équipe'!N$1,'DB L1'!$C36:$U37,19,FALSE))</f>
        <v>#N/A</v>
      </c>
      <c r="O34" s="3" t="e">
        <f>IF(COUNTIF('DB L1'!$B36:$B37,'Résultat équipe'!O$1)=1,VLOOKUP(O$1,'DB L1'!$B36:$U37,19,FALSE),VLOOKUP('Résultat équipe'!O$1,'DB L1'!$C36:$U37,19,FALSE))</f>
        <v>#N/A</v>
      </c>
      <c r="P34" s="3" t="e">
        <f>IF(COUNTIF('DB L1'!$B36:$B37,'Résultat équipe'!P$1)=1,VLOOKUP(P$1,'DB L1'!$B36:$U37,19,FALSE),VLOOKUP('Résultat équipe'!P$1,'DB L1'!$C36:$U37,19,FALSE))</f>
        <v>#N/A</v>
      </c>
      <c r="Q34" s="3" t="e">
        <f>IF(COUNTIF('DB L1'!$B36:$B37,'Résultat équipe'!Q$1)=1,VLOOKUP(Q$1,'DB L1'!$B36:$U37,19,FALSE),VLOOKUP('Résultat équipe'!Q$1,'DB L1'!$C36:$U37,19,FALSE))</f>
        <v>#N/A</v>
      </c>
      <c r="R34" s="3" t="e">
        <f>IF(COUNTIF('DB L1'!$B36:$B37,'Résultat équipe'!R$1)=1,VLOOKUP(R$1,'DB L1'!$B36:$U37,19,FALSE),VLOOKUP('Résultat équipe'!R$1,'DB L1'!$C36:$U37,19,FALSE))</f>
        <v>#N/A</v>
      </c>
      <c r="S34" s="3" t="e">
        <f>IF(COUNTIF('DB L1'!$B36:$B37,'Résultat équipe'!S$1)=1,VLOOKUP(S$1,'DB L1'!$B36:$U37,19,FALSE),VLOOKUP('Résultat équipe'!S$1,'DB L1'!$C36:$U37,19,FALSE))</f>
        <v>#N/A</v>
      </c>
      <c r="T34" s="3" t="e">
        <f>IF(COUNTIF('DB L1'!$B36:$B37,'Résultat équipe'!T$1)=1,VLOOKUP(T$1,'DB L1'!$B36:$U37,19,FALSE),VLOOKUP('Résultat équipe'!T$1,'DB L1'!$C36:$U37,19,FALSE))</f>
        <v>#N/A</v>
      </c>
      <c r="U34" s="3" t="e">
        <f>IF(COUNTIF('DB L1'!$B36:$B37,'Résultat équipe'!U$1)=1,VLOOKUP(U$1,'DB L1'!$B36:$U37,19,FALSE),VLOOKUP('Résultat équipe'!U$1,'DB L1'!$C36:$U37,19,FALSE))</f>
        <v>#N/A</v>
      </c>
      <c r="W34" s="9">
        <v>33</v>
      </c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S34" s="9">
        <v>33</v>
      </c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</row>
    <row r="35" spans="1:65">
      <c r="A35" s="1">
        <v>34</v>
      </c>
      <c r="B35" s="3" t="e">
        <f>IF(COUNTIF('DB L1'!$B38:$B47,'Résultat équipe'!B$1)=1,VLOOKUP(B$1,'DB L1'!$B38:$U47,19,FALSE),VLOOKUP('Résultat équipe'!B$1,'DB L1'!$C37:$U48,19,FALSE))</f>
        <v>#N/A</v>
      </c>
      <c r="C35" s="3" t="e">
        <f>IF(COUNTIF('DB L1'!$B38:$B47,'Résultat équipe'!C$1)=1,VLOOKUP(C$1,'DB L1'!$B38:$U47,19,FALSE),VLOOKUP('Résultat équipe'!C$1,'DB L1'!$C37:$U48,19,FALSE))</f>
        <v>#N/A</v>
      </c>
      <c r="D35" s="3" t="e">
        <f>IF(COUNTIF('DB L1'!$B38:$B47,'Résultat équipe'!D$1)=1,VLOOKUP(D$1,'DB L1'!$B38:$U47,19,FALSE),VLOOKUP('Résultat équipe'!D$1,'DB L1'!$C37:$U48,19,FALSE))</f>
        <v>#N/A</v>
      </c>
      <c r="E35" s="3" t="e">
        <f>IF(COUNTIF('DB L1'!$B38:$B47,'Résultat équipe'!E$1)=1,VLOOKUP(E$1,'DB L1'!$B38:$U47,19,FALSE),VLOOKUP('Résultat équipe'!E$1,'DB L1'!$C37:$U48,19,FALSE))</f>
        <v>#N/A</v>
      </c>
      <c r="F35" s="3" t="e">
        <f>IF(COUNTIF('DB L1'!$B38:$B47,'Résultat équipe'!F$1)=1,VLOOKUP(F$1,'DB L1'!$B38:$U47,19,FALSE),VLOOKUP('Résultat équipe'!F$1,'DB L1'!$C37:$U48,19,FALSE))</f>
        <v>#N/A</v>
      </c>
      <c r="G35" s="3" t="e">
        <f>IF(COUNTIF('DB L1'!$B38:$B47,'Résultat équipe'!G$1)=1,VLOOKUP(G$1,'DB L1'!$B38:$U47,19,FALSE),VLOOKUP('Résultat équipe'!G$1,'DB L1'!$C37:$U48,19,FALSE))</f>
        <v>#N/A</v>
      </c>
      <c r="H35" s="3" t="e">
        <f>IF(COUNTIF('DB L1'!$B38:$B47,'Résultat équipe'!H$1)=1,VLOOKUP(H$1,'DB L1'!$B38:$U47,19,FALSE),VLOOKUP('Résultat équipe'!H$1,'DB L1'!$C37:$U48,19,FALSE))</f>
        <v>#N/A</v>
      </c>
      <c r="I35" s="3" t="e">
        <f>IF(COUNTIF('DB L1'!$B38:$B47,'Résultat équipe'!I$1)=1,VLOOKUP(I$1,'DB L1'!$B38:$U47,19,FALSE),VLOOKUP('Résultat équipe'!I$1,'DB L1'!$C37:$U48,19,FALSE))</f>
        <v>#N/A</v>
      </c>
      <c r="J35" s="3" t="e">
        <f>IF(COUNTIF('DB L1'!$B38:$B47,'Résultat équipe'!J$1)=1,VLOOKUP(J$1,'DB L1'!$B38:$U47,19,FALSE),VLOOKUP('Résultat équipe'!J$1,'DB L1'!$C37:$U48,19,FALSE))</f>
        <v>#N/A</v>
      </c>
      <c r="K35" s="3" t="e">
        <f>IF(COUNTIF('DB L1'!$B38:$B47,'Résultat équipe'!K$1)=1,VLOOKUP(K$1,'DB L1'!$B38:$U47,19,FALSE),VLOOKUP('Résultat équipe'!K$1,'DB L1'!$C37:$U48,19,FALSE))</f>
        <v>#N/A</v>
      </c>
      <c r="L35" s="3" t="e">
        <f>IF(COUNTIF('DB L1'!$B38:$B47,'Résultat équipe'!L$1)=1,VLOOKUP(L$1,'DB L1'!$B38:$U47,19,FALSE),VLOOKUP('Résultat équipe'!L$1,'DB L1'!$C37:$U48,19,FALSE))</f>
        <v>#N/A</v>
      </c>
      <c r="M35" s="3" t="e">
        <f>IF(COUNTIF('DB L1'!$B38:$B47,'Résultat équipe'!M$1)=1,VLOOKUP(M$1,'DB L1'!$B38:$U47,19,FALSE),VLOOKUP('Résultat équipe'!M$1,'DB L1'!$C37:$U48,19,FALSE))</f>
        <v>#N/A</v>
      </c>
      <c r="N35" s="3" t="e">
        <f>IF(COUNTIF('DB L1'!$B38:$B47,'Résultat équipe'!N$1)=1,VLOOKUP(N$1,'DB L1'!$B38:$U47,19,FALSE),VLOOKUP('Résultat équipe'!N$1,'DB L1'!$C37:$U48,19,FALSE))</f>
        <v>#N/A</v>
      </c>
      <c r="O35" s="3" t="e">
        <f>IF(COUNTIF('DB L1'!$B38:$B47,'Résultat équipe'!O$1)=1,VLOOKUP(O$1,'DB L1'!$B38:$U47,19,FALSE),VLOOKUP('Résultat équipe'!O$1,'DB L1'!$C37:$U48,19,FALSE))</f>
        <v>#N/A</v>
      </c>
      <c r="P35" s="3" t="e">
        <f>IF(COUNTIF('DB L1'!$B38:$B47,'Résultat équipe'!P$1)=1,VLOOKUP(P$1,'DB L1'!$B38:$U47,19,FALSE),VLOOKUP('Résultat équipe'!P$1,'DB L1'!$C37:$U48,19,FALSE))</f>
        <v>#N/A</v>
      </c>
      <c r="Q35" s="3" t="e">
        <f>IF(COUNTIF('DB L1'!$B38:$B47,'Résultat équipe'!Q$1)=1,VLOOKUP(Q$1,'DB L1'!$B38:$U47,19,FALSE),VLOOKUP('Résultat équipe'!Q$1,'DB L1'!$C37:$U48,19,FALSE))</f>
        <v>#N/A</v>
      </c>
      <c r="R35" s="3" t="e">
        <f>IF(COUNTIF('DB L1'!$B38:$B47,'Résultat équipe'!R$1)=1,VLOOKUP(R$1,'DB L1'!$B38:$U47,19,FALSE),VLOOKUP('Résultat équipe'!R$1,'DB L1'!$C37:$U48,19,FALSE))</f>
        <v>#N/A</v>
      </c>
      <c r="S35" s="3" t="e">
        <f>IF(COUNTIF('DB L1'!$B38:$B47,'Résultat équipe'!S$1)=1,VLOOKUP(S$1,'DB L1'!$B38:$U47,19,FALSE),VLOOKUP('Résultat équipe'!S$1,'DB L1'!$C37:$U48,19,FALSE))</f>
        <v>#N/A</v>
      </c>
      <c r="T35" s="3" t="e">
        <f>IF(COUNTIF('DB L1'!$B38:$B47,'Résultat équipe'!T$1)=1,VLOOKUP(T$1,'DB L1'!$B38:$U47,19,FALSE),VLOOKUP('Résultat équipe'!T$1,'DB L1'!$C37:$U48,19,FALSE))</f>
        <v>#N/A</v>
      </c>
      <c r="U35" s="3" t="e">
        <f>IF(COUNTIF('DB L1'!$B38:$B47,'Résultat équipe'!U$1)=1,VLOOKUP(U$1,'DB L1'!$B38:$U47,19,FALSE),VLOOKUP('Résultat équipe'!U$1,'DB L1'!$C37:$U48,19,FALSE))</f>
        <v>#N/A</v>
      </c>
      <c r="W35" s="9">
        <v>34</v>
      </c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S35" s="9">
        <v>34</v>
      </c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</row>
    <row r="36" spans="1:65">
      <c r="A36" s="1">
        <v>35</v>
      </c>
      <c r="B36" s="3" t="e">
        <f>IF(COUNTIF('DB L1'!$B48:$B57,'Résultat équipe'!B$1)=1,VLOOKUP(B$1,'DB L1'!$B48:$U57,19,FALSE),VLOOKUP('Résultat équipe'!B$1,'DB L1'!$C48:$U57,19,FALSE))</f>
        <v>#N/A</v>
      </c>
      <c r="C36" s="3" t="e">
        <f>IF(COUNTIF('DB L1'!$B48:$B57,'Résultat équipe'!C$1)=1,VLOOKUP(C$1,'DB L1'!$B48:$U57,19,FALSE),VLOOKUP('Résultat équipe'!C$1,'DB L1'!$C48:$U57,19,FALSE))</f>
        <v>#N/A</v>
      </c>
      <c r="D36" s="3" t="e">
        <f>IF(COUNTIF('DB L1'!$B48:$B57,'Résultat équipe'!D$1)=1,VLOOKUP(D$1,'DB L1'!$B48:$U57,19,FALSE),VLOOKUP('Résultat équipe'!D$1,'DB L1'!$C48:$U57,19,FALSE))</f>
        <v>#N/A</v>
      </c>
      <c r="E36" s="3" t="e">
        <f>IF(COUNTIF('DB L1'!$B48:$B57,'Résultat équipe'!E$1)=1,VLOOKUP(E$1,'DB L1'!$B48:$U57,19,FALSE),VLOOKUP('Résultat équipe'!E$1,'DB L1'!$C48:$U57,19,FALSE))</f>
        <v>#N/A</v>
      </c>
      <c r="F36" s="3" t="e">
        <f>IF(COUNTIF('DB L1'!$B48:$B57,'Résultat équipe'!F$1)=1,VLOOKUP(F$1,'DB L1'!$B48:$U57,19,FALSE),VLOOKUP('Résultat équipe'!F$1,'DB L1'!$C48:$U57,19,FALSE))</f>
        <v>#N/A</v>
      </c>
      <c r="G36" s="3" t="e">
        <f>IF(COUNTIF('DB L1'!$B48:$B57,'Résultat équipe'!G$1)=1,VLOOKUP(G$1,'DB L1'!$B48:$U57,19,FALSE),VLOOKUP('Résultat équipe'!G$1,'DB L1'!$C48:$U57,19,FALSE))</f>
        <v>#N/A</v>
      </c>
      <c r="H36" s="3" t="e">
        <f>IF(COUNTIF('DB L1'!$B48:$B57,'Résultat équipe'!H$1)=1,VLOOKUP(H$1,'DB L1'!$B48:$U57,19,FALSE),VLOOKUP('Résultat équipe'!H$1,'DB L1'!$C48:$U57,19,FALSE))</f>
        <v>#N/A</v>
      </c>
      <c r="I36" s="3" t="e">
        <f>IF(COUNTIF('DB L1'!$B48:$B57,'Résultat équipe'!I$1)=1,VLOOKUP(I$1,'DB L1'!$B48:$U57,19,FALSE),VLOOKUP('Résultat équipe'!I$1,'DB L1'!$C48:$U57,19,FALSE))</f>
        <v>#N/A</v>
      </c>
      <c r="J36" s="3" t="e">
        <f>IF(COUNTIF('DB L1'!$B48:$B57,'Résultat équipe'!J$1)=1,VLOOKUP(J$1,'DB L1'!$B48:$U57,19,FALSE),VLOOKUP('Résultat équipe'!J$1,'DB L1'!$C48:$U57,19,FALSE))</f>
        <v>#N/A</v>
      </c>
      <c r="K36" s="3" t="e">
        <f>IF(COUNTIF('DB L1'!$B48:$B57,'Résultat équipe'!K$1)=1,VLOOKUP(K$1,'DB L1'!$B48:$U57,19,FALSE),VLOOKUP('Résultat équipe'!K$1,'DB L1'!$C48:$U57,19,FALSE))</f>
        <v>#N/A</v>
      </c>
      <c r="L36" s="3" t="e">
        <f>IF(COUNTIF('DB L1'!$B48:$B57,'Résultat équipe'!L$1)=1,VLOOKUP(L$1,'DB L1'!$B48:$U57,19,FALSE),VLOOKUP('Résultat équipe'!L$1,'DB L1'!$C48:$U57,19,FALSE))</f>
        <v>#N/A</v>
      </c>
      <c r="M36" s="3" t="e">
        <f>IF(COUNTIF('DB L1'!$B48:$B57,'Résultat équipe'!M$1)=1,VLOOKUP(M$1,'DB L1'!$B48:$U57,19,FALSE),VLOOKUP('Résultat équipe'!M$1,'DB L1'!$C48:$U57,19,FALSE))</f>
        <v>#N/A</v>
      </c>
      <c r="N36" s="3" t="e">
        <f>IF(COUNTIF('DB L1'!$B48:$B57,'Résultat équipe'!N$1)=1,VLOOKUP(N$1,'DB L1'!$B48:$U57,19,FALSE),VLOOKUP('Résultat équipe'!N$1,'DB L1'!$C48:$U57,19,FALSE))</f>
        <v>#N/A</v>
      </c>
      <c r="O36" s="3" t="e">
        <f>IF(COUNTIF('DB L1'!$B48:$B57,'Résultat équipe'!O$1)=1,VLOOKUP(O$1,'DB L1'!$B48:$U57,19,FALSE),VLOOKUP('Résultat équipe'!O$1,'DB L1'!$C48:$U57,19,FALSE))</f>
        <v>#N/A</v>
      </c>
      <c r="P36" s="3" t="e">
        <f>IF(COUNTIF('DB L1'!$B48:$B57,'Résultat équipe'!P$1)=1,VLOOKUP(P$1,'DB L1'!$B48:$U57,19,FALSE),VLOOKUP('Résultat équipe'!P$1,'DB L1'!$C48:$U57,19,FALSE))</f>
        <v>#N/A</v>
      </c>
      <c r="Q36" s="3" t="e">
        <f>IF(COUNTIF('DB L1'!$B48:$B57,'Résultat équipe'!Q$1)=1,VLOOKUP(Q$1,'DB L1'!$B48:$U57,19,FALSE),VLOOKUP('Résultat équipe'!Q$1,'DB L1'!$C48:$U57,19,FALSE))</f>
        <v>#N/A</v>
      </c>
      <c r="R36" s="3" t="e">
        <f>IF(COUNTIF('DB L1'!$B48:$B57,'Résultat équipe'!R$1)=1,VLOOKUP(R$1,'DB L1'!$B48:$U57,19,FALSE),VLOOKUP('Résultat équipe'!R$1,'DB L1'!$C48:$U57,19,FALSE))</f>
        <v>#N/A</v>
      </c>
      <c r="S36" s="3" t="e">
        <f>IF(COUNTIF('DB L1'!$B48:$B57,'Résultat équipe'!S$1)=1,VLOOKUP(S$1,'DB L1'!$B48:$U57,19,FALSE),VLOOKUP('Résultat équipe'!S$1,'DB L1'!$C48:$U57,19,FALSE))</f>
        <v>#N/A</v>
      </c>
      <c r="T36" s="3" t="e">
        <f>IF(COUNTIF('DB L1'!$B48:$B57,'Résultat équipe'!T$1)=1,VLOOKUP(T$1,'DB L1'!$B48:$U57,19,FALSE),VLOOKUP('Résultat équipe'!T$1,'DB L1'!$C48:$U57,19,FALSE))</f>
        <v>#N/A</v>
      </c>
      <c r="U36" s="3" t="e">
        <f>IF(COUNTIF('DB L1'!$B48:$B57,'Résultat équipe'!U$1)=1,VLOOKUP(U$1,'DB L1'!$B48:$U57,19,FALSE),VLOOKUP('Résultat équipe'!U$1,'DB L1'!$C48:$U57,19,FALSE))</f>
        <v>#N/A</v>
      </c>
      <c r="W36" s="9">
        <v>35</v>
      </c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S36" s="9">
        <v>35</v>
      </c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</row>
    <row r="37" spans="1:65">
      <c r="A37" s="1">
        <v>36</v>
      </c>
      <c r="B37" s="3" t="e">
        <f>IF(COUNTIF('DB L1'!$B58:$B67,'Résultat équipe'!B$1)=1,VLOOKUP(B$1,'DB L1'!$B58:$U67,19,FALSE),VLOOKUP('Résultat équipe'!B$1,'DB L1'!$C58:$U67,19,FALSE))</f>
        <v>#N/A</v>
      </c>
      <c r="C37" s="3" t="e">
        <f>IF(COUNTIF('DB L1'!$B58:$B67,'Résultat équipe'!C$1)=1,VLOOKUP(C$1,'DB L1'!$B58:$U67,19,FALSE),VLOOKUP('Résultat équipe'!C$1,'DB L1'!$C58:$U67,19,FALSE))</f>
        <v>#N/A</v>
      </c>
      <c r="D37" s="3" t="e">
        <f>IF(COUNTIF('DB L1'!$B58:$B67,'Résultat équipe'!D$1)=1,VLOOKUP(D$1,'DB L1'!$B58:$U67,19,FALSE),VLOOKUP('Résultat équipe'!D$1,'DB L1'!$C58:$U67,19,FALSE))</f>
        <v>#N/A</v>
      </c>
      <c r="E37" s="3" t="e">
        <f>IF(COUNTIF('DB L1'!$B58:$B67,'Résultat équipe'!E$1)=1,VLOOKUP(E$1,'DB L1'!$B58:$U67,19,FALSE),VLOOKUP('Résultat équipe'!E$1,'DB L1'!$C58:$U67,19,FALSE))</f>
        <v>#N/A</v>
      </c>
      <c r="F37" s="3" t="e">
        <f>IF(COUNTIF('DB L1'!$B58:$B67,'Résultat équipe'!F$1)=1,VLOOKUP(F$1,'DB L1'!$B58:$U67,19,FALSE),VLOOKUP('Résultat équipe'!F$1,'DB L1'!$C58:$U67,19,FALSE))</f>
        <v>#N/A</v>
      </c>
      <c r="G37" s="3" t="e">
        <f>IF(COUNTIF('DB L1'!$B58:$B67,'Résultat équipe'!G$1)=1,VLOOKUP(G$1,'DB L1'!$B58:$U67,19,FALSE),VLOOKUP('Résultat équipe'!G$1,'DB L1'!$C58:$U67,19,FALSE))</f>
        <v>#N/A</v>
      </c>
      <c r="H37" s="3" t="e">
        <f>IF(COUNTIF('DB L1'!$B58:$B67,'Résultat équipe'!H$1)=1,VLOOKUP(H$1,'DB L1'!$B58:$U67,19,FALSE),VLOOKUP('Résultat équipe'!H$1,'DB L1'!$C58:$U67,19,FALSE))</f>
        <v>#N/A</v>
      </c>
      <c r="I37" s="3" t="e">
        <f>IF(COUNTIF('DB L1'!$B58:$B67,'Résultat équipe'!I$1)=1,VLOOKUP(I$1,'DB L1'!$B58:$U67,19,FALSE),VLOOKUP('Résultat équipe'!I$1,'DB L1'!$C58:$U67,19,FALSE))</f>
        <v>#N/A</v>
      </c>
      <c r="J37" s="3" t="e">
        <f>IF(COUNTIF('DB L1'!$B58:$B67,'Résultat équipe'!J$1)=1,VLOOKUP(J$1,'DB L1'!$B58:$U67,19,FALSE),VLOOKUP('Résultat équipe'!J$1,'DB L1'!$C58:$U67,19,FALSE))</f>
        <v>#N/A</v>
      </c>
      <c r="K37" s="3" t="e">
        <f>IF(COUNTIF('DB L1'!$B58:$B67,'Résultat équipe'!K$1)=1,VLOOKUP(K$1,'DB L1'!$B58:$U67,19,FALSE),VLOOKUP('Résultat équipe'!K$1,'DB L1'!$C58:$U67,19,FALSE))</f>
        <v>#N/A</v>
      </c>
      <c r="L37" s="3" t="e">
        <f>IF(COUNTIF('DB L1'!$B58:$B67,'Résultat équipe'!L$1)=1,VLOOKUP(L$1,'DB L1'!$B58:$U67,19,FALSE),VLOOKUP('Résultat équipe'!L$1,'DB L1'!$C58:$U67,19,FALSE))</f>
        <v>#N/A</v>
      </c>
      <c r="M37" s="3" t="e">
        <f>IF(COUNTIF('DB L1'!$B58:$B67,'Résultat équipe'!M$1)=1,VLOOKUP(M$1,'DB L1'!$B58:$U67,19,FALSE),VLOOKUP('Résultat équipe'!M$1,'DB L1'!$C58:$U67,19,FALSE))</f>
        <v>#N/A</v>
      </c>
      <c r="N37" s="3" t="e">
        <f>IF(COUNTIF('DB L1'!$B58:$B67,'Résultat équipe'!N$1)=1,VLOOKUP(N$1,'DB L1'!$B58:$U67,19,FALSE),VLOOKUP('Résultat équipe'!N$1,'DB L1'!$C58:$U67,19,FALSE))</f>
        <v>#N/A</v>
      </c>
      <c r="O37" s="3" t="e">
        <f>IF(COUNTIF('DB L1'!$B58:$B67,'Résultat équipe'!O$1)=1,VLOOKUP(O$1,'DB L1'!$B58:$U67,19,FALSE),VLOOKUP('Résultat équipe'!O$1,'DB L1'!$C58:$U67,19,FALSE))</f>
        <v>#N/A</v>
      </c>
      <c r="P37" s="3" t="e">
        <f>IF(COUNTIF('DB L1'!$B58:$B67,'Résultat équipe'!P$1)=1,VLOOKUP(P$1,'DB L1'!$B58:$U67,19,FALSE),VLOOKUP('Résultat équipe'!P$1,'DB L1'!$C58:$U67,19,FALSE))</f>
        <v>#N/A</v>
      </c>
      <c r="Q37" s="3" t="e">
        <f>IF(COUNTIF('DB L1'!$B58:$B67,'Résultat équipe'!Q$1)=1,VLOOKUP(Q$1,'DB L1'!$B58:$U67,19,FALSE),VLOOKUP('Résultat équipe'!Q$1,'DB L1'!$C58:$U67,19,FALSE))</f>
        <v>#N/A</v>
      </c>
      <c r="R37" s="3" t="e">
        <f>IF(COUNTIF('DB L1'!$B58:$B67,'Résultat équipe'!R$1)=1,VLOOKUP(R$1,'DB L1'!$B58:$U67,19,FALSE),VLOOKUP('Résultat équipe'!R$1,'DB L1'!$C58:$U67,19,FALSE))</f>
        <v>#N/A</v>
      </c>
      <c r="S37" s="3" t="e">
        <f>IF(COUNTIF('DB L1'!$B58:$B67,'Résultat équipe'!S$1)=1,VLOOKUP(S$1,'DB L1'!$B58:$U67,19,FALSE),VLOOKUP('Résultat équipe'!S$1,'DB L1'!$C58:$U67,19,FALSE))</f>
        <v>#N/A</v>
      </c>
      <c r="T37" s="3" t="e">
        <f>IF(COUNTIF('DB L1'!$B58:$B67,'Résultat équipe'!T$1)=1,VLOOKUP(T$1,'DB L1'!$B58:$U67,19,FALSE),VLOOKUP('Résultat équipe'!T$1,'DB L1'!$C58:$U67,19,FALSE))</f>
        <v>#N/A</v>
      </c>
      <c r="U37" s="3" t="e">
        <f>IF(COUNTIF('DB L1'!$B58:$B67,'Résultat équipe'!U$1)=1,VLOOKUP(U$1,'DB L1'!$B58:$U67,19,FALSE),VLOOKUP('Résultat équipe'!U$1,'DB L1'!$C58:$U67,19,FALSE))</f>
        <v>#N/A</v>
      </c>
      <c r="W37" s="9">
        <v>36</v>
      </c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S37" s="9">
        <v>36</v>
      </c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</row>
    <row r="38" spans="1:65">
      <c r="A38" s="1">
        <v>37</v>
      </c>
      <c r="B38" s="3" t="e">
        <f>IF(COUNTIF('DB L1'!$B68:$B77,'Résultat équipe'!B$1)=1,VLOOKUP(B$1,'DB L1'!$B68:$U77,19,FALSE),VLOOKUP('Résultat équipe'!B$1,'DB L1'!$C68:$U77,19,FALSE))</f>
        <v>#N/A</v>
      </c>
      <c r="C38" s="3" t="e">
        <f>IF(COUNTIF('DB L1'!$B68:$B77,'Résultat équipe'!C$1)=1,VLOOKUP(C$1,'DB L1'!$B68:$U77,19,FALSE),VLOOKUP('Résultat équipe'!C$1,'DB L1'!$C68:$U77,19,FALSE))</f>
        <v>#N/A</v>
      </c>
      <c r="D38" s="3" t="e">
        <f>IF(COUNTIF('DB L1'!$B68:$B77,'Résultat équipe'!D$1)=1,VLOOKUP(D$1,'DB L1'!$B68:$U77,19,FALSE),VLOOKUP('Résultat équipe'!D$1,'DB L1'!$C68:$U77,19,FALSE))</f>
        <v>#N/A</v>
      </c>
      <c r="E38" s="3" t="e">
        <f>IF(COUNTIF('DB L1'!$B68:$B77,'Résultat équipe'!E$1)=1,VLOOKUP(E$1,'DB L1'!$B68:$U77,19,FALSE),VLOOKUP('Résultat équipe'!E$1,'DB L1'!$C68:$U77,19,FALSE))</f>
        <v>#N/A</v>
      </c>
      <c r="F38" s="3" t="e">
        <f>IF(COUNTIF('DB L1'!$B68:$B77,'Résultat équipe'!F$1)=1,VLOOKUP(F$1,'DB L1'!$B68:$U77,19,FALSE),VLOOKUP('Résultat équipe'!F$1,'DB L1'!$C68:$U77,19,FALSE))</f>
        <v>#N/A</v>
      </c>
      <c r="G38" s="3" t="e">
        <f>IF(COUNTIF('DB L1'!$B68:$B77,'Résultat équipe'!G$1)=1,VLOOKUP(G$1,'DB L1'!$B68:$U77,19,FALSE),VLOOKUP('Résultat équipe'!G$1,'DB L1'!$C68:$U77,19,FALSE))</f>
        <v>#N/A</v>
      </c>
      <c r="H38" s="3" t="e">
        <f>IF(COUNTIF('DB L1'!$B68:$B77,'Résultat équipe'!H$1)=1,VLOOKUP(H$1,'DB L1'!$B68:$U77,19,FALSE),VLOOKUP('Résultat équipe'!H$1,'DB L1'!$C68:$U77,19,FALSE))</f>
        <v>#N/A</v>
      </c>
      <c r="I38" s="3" t="e">
        <f>IF(COUNTIF('DB L1'!$B68:$B77,'Résultat équipe'!I$1)=1,VLOOKUP(I$1,'DB L1'!$B68:$U77,19,FALSE),VLOOKUP('Résultat équipe'!I$1,'DB L1'!$C68:$U77,19,FALSE))</f>
        <v>#N/A</v>
      </c>
      <c r="J38" s="3" t="e">
        <f>IF(COUNTIF('DB L1'!$B68:$B77,'Résultat équipe'!J$1)=1,VLOOKUP(J$1,'DB L1'!$B68:$U77,19,FALSE),VLOOKUP('Résultat équipe'!J$1,'DB L1'!$C68:$U77,19,FALSE))</f>
        <v>#N/A</v>
      </c>
      <c r="K38" s="3" t="e">
        <f>IF(COUNTIF('DB L1'!$B68:$B77,'Résultat équipe'!K$1)=1,VLOOKUP(K$1,'DB L1'!$B68:$U77,19,FALSE),VLOOKUP('Résultat équipe'!K$1,'DB L1'!$C68:$U77,19,FALSE))</f>
        <v>#N/A</v>
      </c>
      <c r="L38" s="3" t="e">
        <f>IF(COUNTIF('DB L1'!$B68:$B77,'Résultat équipe'!L$1)=1,VLOOKUP(L$1,'DB L1'!$B68:$U77,19,FALSE),VLOOKUP('Résultat équipe'!L$1,'DB L1'!$C68:$U77,19,FALSE))</f>
        <v>#N/A</v>
      </c>
      <c r="M38" s="3" t="e">
        <f>IF(COUNTIF('DB L1'!$B68:$B77,'Résultat équipe'!M$1)=1,VLOOKUP(M$1,'DB L1'!$B68:$U77,19,FALSE),VLOOKUP('Résultat équipe'!M$1,'DB L1'!$C68:$U77,19,FALSE))</f>
        <v>#N/A</v>
      </c>
      <c r="N38" s="3" t="e">
        <f>IF(COUNTIF('DB L1'!$B68:$B77,'Résultat équipe'!N$1)=1,VLOOKUP(N$1,'DB L1'!$B68:$U77,19,FALSE),VLOOKUP('Résultat équipe'!N$1,'DB L1'!$C68:$U77,19,FALSE))</f>
        <v>#N/A</v>
      </c>
      <c r="O38" s="3" t="e">
        <f>IF(COUNTIF('DB L1'!$B68:$B77,'Résultat équipe'!O$1)=1,VLOOKUP(O$1,'DB L1'!$B68:$U77,19,FALSE),VLOOKUP('Résultat équipe'!O$1,'DB L1'!$C68:$U77,19,FALSE))</f>
        <v>#N/A</v>
      </c>
      <c r="P38" s="3" t="e">
        <f>IF(COUNTIF('DB L1'!$B68:$B77,'Résultat équipe'!P$1)=1,VLOOKUP(P$1,'DB L1'!$B68:$U77,19,FALSE),VLOOKUP('Résultat équipe'!P$1,'DB L1'!$C68:$U77,19,FALSE))</f>
        <v>#N/A</v>
      </c>
      <c r="Q38" s="3" t="e">
        <f>IF(COUNTIF('DB L1'!$B68:$B77,'Résultat équipe'!Q$1)=1,VLOOKUP(Q$1,'DB L1'!$B68:$U77,19,FALSE),VLOOKUP('Résultat équipe'!Q$1,'DB L1'!$C68:$U77,19,FALSE))</f>
        <v>#N/A</v>
      </c>
      <c r="R38" s="3" t="e">
        <f>IF(COUNTIF('DB L1'!$B68:$B77,'Résultat équipe'!R$1)=1,VLOOKUP(R$1,'DB L1'!$B68:$U77,19,FALSE),VLOOKUP('Résultat équipe'!R$1,'DB L1'!$C68:$U77,19,FALSE))</f>
        <v>#N/A</v>
      </c>
      <c r="S38" s="3" t="e">
        <f>IF(COUNTIF('DB L1'!$B68:$B77,'Résultat équipe'!S$1)=1,VLOOKUP(S$1,'DB L1'!$B68:$U77,19,FALSE),VLOOKUP('Résultat équipe'!S$1,'DB L1'!$C68:$U77,19,FALSE))</f>
        <v>#N/A</v>
      </c>
      <c r="T38" s="3" t="e">
        <f>IF(COUNTIF('DB L1'!$B68:$B77,'Résultat équipe'!T$1)=1,VLOOKUP(T$1,'DB L1'!$B68:$U77,19,FALSE),VLOOKUP('Résultat équipe'!T$1,'DB L1'!$C68:$U77,19,FALSE))</f>
        <v>#N/A</v>
      </c>
      <c r="U38" s="3" t="e">
        <f>IF(COUNTIF('DB L1'!$B68:$B77,'Résultat équipe'!U$1)=1,VLOOKUP(U$1,'DB L1'!$B68:$U77,19,FALSE),VLOOKUP('Résultat équipe'!U$1,'DB L1'!$C68:$U77,19,FALSE))</f>
        <v>#N/A</v>
      </c>
      <c r="W38" s="9">
        <v>37</v>
      </c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S38" s="9">
        <v>37</v>
      </c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</row>
    <row r="39" spans="1:65">
      <c r="A39" s="1">
        <v>38</v>
      </c>
      <c r="B39" s="3" t="e">
        <f>IF(COUNTIF('DB L1'!$B78:$B87,'Résultat équipe'!B$1)=1,VLOOKUP(B$1,'DB L1'!$B78:$U87,19,FALSE),VLOOKUP('Résultat équipe'!B$1,'DB L1'!$C78:$U87,19,FALSE))</f>
        <v>#N/A</v>
      </c>
      <c r="C39" s="3" t="e">
        <f>IF(COUNTIF('DB L1'!$B78:$B87,'Résultat équipe'!C$1)=1,VLOOKUP(C$1,'DB L1'!$B78:$U87,19,FALSE),VLOOKUP('Résultat équipe'!C$1,'DB L1'!$C78:$U87,19,FALSE))</f>
        <v>#N/A</v>
      </c>
      <c r="D39" s="3" t="e">
        <f>IF(COUNTIF('DB L1'!$B78:$B87,'Résultat équipe'!D$1)=1,VLOOKUP(D$1,'DB L1'!$B78:$U87,19,FALSE),VLOOKUP('Résultat équipe'!D$1,'DB L1'!$C78:$U87,19,FALSE))</f>
        <v>#N/A</v>
      </c>
      <c r="E39" s="3" t="e">
        <f>IF(COUNTIF('DB L1'!$B78:$B87,'Résultat équipe'!E$1)=1,VLOOKUP(E$1,'DB L1'!$B78:$U87,19,FALSE),VLOOKUP('Résultat équipe'!E$1,'DB L1'!$C78:$U87,19,FALSE))</f>
        <v>#N/A</v>
      </c>
      <c r="F39" s="3" t="e">
        <f>IF(COUNTIF('DB L1'!$B78:$B87,'Résultat équipe'!F$1)=1,VLOOKUP(F$1,'DB L1'!$B78:$U87,19,FALSE),VLOOKUP('Résultat équipe'!F$1,'DB L1'!$C78:$U87,19,FALSE))</f>
        <v>#N/A</v>
      </c>
      <c r="G39" s="3" t="e">
        <f>IF(COUNTIF('DB L1'!$B78:$B87,'Résultat équipe'!G$1)=1,VLOOKUP(G$1,'DB L1'!$B78:$U87,19,FALSE),VLOOKUP('Résultat équipe'!G$1,'DB L1'!$C78:$U87,19,FALSE))</f>
        <v>#N/A</v>
      </c>
      <c r="H39" s="3" t="e">
        <f>IF(COUNTIF('DB L1'!$B78:$B87,'Résultat équipe'!H$1)=1,VLOOKUP(H$1,'DB L1'!$B78:$U87,19,FALSE),VLOOKUP('Résultat équipe'!H$1,'DB L1'!$C78:$U87,19,FALSE))</f>
        <v>#N/A</v>
      </c>
      <c r="I39" s="3" t="e">
        <f>IF(COUNTIF('DB L1'!$B78:$B87,'Résultat équipe'!I$1)=1,VLOOKUP(I$1,'DB L1'!$B78:$U87,19,FALSE),VLOOKUP('Résultat équipe'!I$1,'DB L1'!$C78:$U87,19,FALSE))</f>
        <v>#N/A</v>
      </c>
      <c r="J39" s="3" t="e">
        <f>IF(COUNTIF('DB L1'!$B78:$B87,'Résultat équipe'!J$1)=1,VLOOKUP(J$1,'DB L1'!$B78:$U87,19,FALSE),VLOOKUP('Résultat équipe'!J$1,'DB L1'!$C78:$U87,19,FALSE))</f>
        <v>#N/A</v>
      </c>
      <c r="K39" s="3" t="e">
        <f>IF(COUNTIF('DB L1'!$B78:$B87,'Résultat équipe'!K$1)=1,VLOOKUP(K$1,'DB L1'!$B78:$U87,19,FALSE),VLOOKUP('Résultat équipe'!K$1,'DB L1'!$C78:$U87,19,FALSE))</f>
        <v>#N/A</v>
      </c>
      <c r="L39" s="3" t="e">
        <f>IF(COUNTIF('DB L1'!$B78:$B87,'Résultat équipe'!L$1)=1,VLOOKUP(L$1,'DB L1'!$B78:$U87,19,FALSE),VLOOKUP('Résultat équipe'!L$1,'DB L1'!$C78:$U87,19,FALSE))</f>
        <v>#N/A</v>
      </c>
      <c r="M39" s="3" t="e">
        <f>IF(COUNTIF('DB L1'!$B78:$B87,'Résultat équipe'!M$1)=1,VLOOKUP(M$1,'DB L1'!$B78:$U87,19,FALSE),VLOOKUP('Résultat équipe'!M$1,'DB L1'!$C78:$U87,19,FALSE))</f>
        <v>#N/A</v>
      </c>
      <c r="N39" s="3" t="e">
        <f>IF(COUNTIF('DB L1'!$B78:$B87,'Résultat équipe'!N$1)=1,VLOOKUP(N$1,'DB L1'!$B78:$U87,19,FALSE),VLOOKUP('Résultat équipe'!N$1,'DB L1'!$C78:$U87,19,FALSE))</f>
        <v>#N/A</v>
      </c>
      <c r="O39" s="3" t="e">
        <f>IF(COUNTIF('DB L1'!$B78:$B87,'Résultat équipe'!O$1)=1,VLOOKUP(O$1,'DB L1'!$B78:$U87,19,FALSE),VLOOKUP('Résultat équipe'!O$1,'DB L1'!$C78:$U87,19,FALSE))</f>
        <v>#N/A</v>
      </c>
      <c r="P39" s="3" t="e">
        <f>IF(COUNTIF('DB L1'!$B78:$B87,'Résultat équipe'!P$1)=1,VLOOKUP(P$1,'DB L1'!$B78:$U87,19,FALSE),VLOOKUP('Résultat équipe'!P$1,'DB L1'!$C78:$U87,19,FALSE))</f>
        <v>#N/A</v>
      </c>
      <c r="Q39" s="3" t="e">
        <f>IF(COUNTIF('DB L1'!$B78:$B87,'Résultat équipe'!Q$1)=1,VLOOKUP(Q$1,'DB L1'!$B78:$U87,19,FALSE),VLOOKUP('Résultat équipe'!Q$1,'DB L1'!$C78:$U87,19,FALSE))</f>
        <v>#N/A</v>
      </c>
      <c r="R39" s="3" t="e">
        <f>IF(COUNTIF('DB L1'!$B78:$B87,'Résultat équipe'!R$1)=1,VLOOKUP(R$1,'DB L1'!$B78:$U87,19,FALSE),VLOOKUP('Résultat équipe'!R$1,'DB L1'!$C78:$U87,19,FALSE))</f>
        <v>#N/A</v>
      </c>
      <c r="S39" s="3" t="e">
        <f>IF(COUNTIF('DB L1'!$B78:$B87,'Résultat équipe'!S$1)=1,VLOOKUP(S$1,'DB L1'!$B78:$U87,19,FALSE),VLOOKUP('Résultat équipe'!S$1,'DB L1'!$C78:$U87,19,FALSE))</f>
        <v>#N/A</v>
      </c>
      <c r="T39" s="3" t="e">
        <f>IF(COUNTIF('DB L1'!$B78:$B87,'Résultat équipe'!T$1)=1,VLOOKUP(T$1,'DB L1'!$B78:$U87,19,FALSE),VLOOKUP('Résultat équipe'!T$1,'DB L1'!$C78:$U87,19,FALSE))</f>
        <v>#N/A</v>
      </c>
      <c r="U39" s="3" t="e">
        <f>IF(COUNTIF('DB L1'!$B78:$B87,'Résultat équipe'!U$1)=1,VLOOKUP(U$1,'DB L1'!$B78:$U87,19,FALSE),VLOOKUP('Résultat équipe'!U$1,'DB L1'!$C78:$U87,19,FALSE))</f>
        <v>#N/A</v>
      </c>
      <c r="W39" s="9">
        <v>38</v>
      </c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S39" s="9">
        <v>38</v>
      </c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</row>
    <row r="44" spans="1:65">
      <c r="A44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J44"/>
  <sheetViews>
    <sheetView zoomScale="70" zoomScaleNormal="70" workbookViewId="0">
      <selection activeCell="X1" sqref="X1:AQ1"/>
    </sheetView>
  </sheetViews>
  <sheetFormatPr baseColWidth="10" defaultColWidth="11.5703125" defaultRowHeight="15"/>
  <cols>
    <col min="1" max="1" width="8.5703125" bestFit="1" customWidth="1"/>
    <col min="2" max="2" width="8.28515625" customWidth="1"/>
    <col min="3" max="3" width="8.140625" bestFit="1" customWidth="1"/>
    <col min="4" max="4" width="10.28515625" bestFit="1" customWidth="1"/>
    <col min="5" max="6" width="8.140625" bestFit="1" customWidth="1"/>
    <col min="7" max="7" width="11.140625" bestFit="1" customWidth="1"/>
    <col min="8" max="9" width="8.140625" bestFit="1" customWidth="1"/>
    <col min="10" max="10" width="9.5703125" bestFit="1" customWidth="1"/>
    <col min="11" max="11" width="9.140625" bestFit="1" customWidth="1"/>
    <col min="13" max="17" width="8.140625" bestFit="1" customWidth="1"/>
    <col min="18" max="18" width="8.7109375" bestFit="1" customWidth="1"/>
    <col min="19" max="19" width="13.85546875" bestFit="1" customWidth="1"/>
    <col min="20" max="20" width="11.7109375" bestFit="1" customWidth="1"/>
    <col min="21" max="21" width="10.140625" bestFit="1" customWidth="1"/>
    <col min="23" max="23" width="14.42578125" bestFit="1" customWidth="1"/>
    <col min="24" max="24" width="8.28515625" style="7" bestFit="1" customWidth="1"/>
    <col min="25" max="25" width="8.140625" style="7" bestFit="1" customWidth="1"/>
    <col min="26" max="26" width="10.28515625" style="7" bestFit="1" customWidth="1"/>
    <col min="27" max="27" width="6.42578125" style="7" bestFit="1" customWidth="1"/>
    <col min="28" max="28" width="6" style="7" bestFit="1" customWidth="1"/>
    <col min="29" max="29" width="11.140625" style="7" bestFit="1" customWidth="1"/>
    <col min="30" max="30" width="5" style="7" bestFit="1" customWidth="1"/>
    <col min="31" max="31" width="6" style="7" bestFit="1" customWidth="1"/>
    <col min="32" max="32" width="9.5703125" style="7" bestFit="1" customWidth="1"/>
    <col min="33" max="33" width="9.140625" style="7" bestFit="1" customWidth="1"/>
    <col min="34" max="34" width="11.5703125" style="7" bestFit="1" customWidth="1"/>
    <col min="35" max="35" width="8.140625" style="7" bestFit="1" customWidth="1"/>
    <col min="36" max="36" width="5.7109375" style="7" bestFit="1" customWidth="1"/>
    <col min="37" max="37" width="7.140625" style="7" bestFit="1" customWidth="1"/>
    <col min="38" max="38" width="5.85546875" style="7" bestFit="1" customWidth="1"/>
    <col min="39" max="39" width="7.140625" style="7" bestFit="1" customWidth="1"/>
    <col min="40" max="40" width="8.7109375" style="7" bestFit="1" customWidth="1"/>
    <col min="41" max="41" width="13.85546875" style="7" bestFit="1" customWidth="1"/>
    <col min="42" max="42" width="11.7109375" style="7" bestFit="1" customWidth="1"/>
    <col min="43" max="43" width="10.140625" style="7" bestFit="1" customWidth="1"/>
    <col min="45" max="45" width="14.42578125" bestFit="1" customWidth="1"/>
    <col min="46" max="46" width="9.140625" bestFit="1" customWidth="1"/>
    <col min="47" max="47" width="9.28515625" bestFit="1" customWidth="1"/>
    <col min="48" max="48" width="10.28515625" bestFit="1" customWidth="1"/>
    <col min="49" max="49" width="8.85546875" bestFit="1" customWidth="1"/>
    <col min="50" max="50" width="9.28515625" bestFit="1" customWidth="1"/>
    <col min="51" max="51" width="11.140625" bestFit="1" customWidth="1"/>
    <col min="52" max="53" width="9.28515625" bestFit="1" customWidth="1"/>
    <col min="54" max="54" width="9.5703125" bestFit="1" customWidth="1"/>
    <col min="55" max="55" width="9.140625" bestFit="1" customWidth="1"/>
    <col min="57" max="57" width="9.140625" bestFit="1" customWidth="1"/>
    <col min="58" max="61" width="9.28515625" bestFit="1" customWidth="1"/>
    <col min="62" max="62" width="9.140625" bestFit="1" customWidth="1"/>
    <col min="63" max="63" width="13.85546875" bestFit="1" customWidth="1"/>
    <col min="64" max="64" width="11.7109375" bestFit="1" customWidth="1"/>
    <col min="65" max="65" width="10.140625" bestFit="1" customWidth="1"/>
    <col min="68" max="68" width="18.5703125" bestFit="1" customWidth="1"/>
  </cols>
  <sheetData>
    <row r="1" spans="1:88">
      <c r="A1" s="1" t="s">
        <v>64</v>
      </c>
      <c r="B1" s="39" t="s">
        <v>95</v>
      </c>
      <c r="C1" s="39" t="s">
        <v>91</v>
      </c>
      <c r="D1" s="39" t="s">
        <v>89</v>
      </c>
      <c r="E1" s="39" t="s">
        <v>86</v>
      </c>
      <c r="F1" s="39" t="s">
        <v>83</v>
      </c>
      <c r="G1" s="39" t="s">
        <v>82</v>
      </c>
      <c r="H1" s="39" t="s">
        <v>84</v>
      </c>
      <c r="I1" s="39" t="s">
        <v>85</v>
      </c>
      <c r="J1" s="39" t="s">
        <v>77</v>
      </c>
      <c r="K1" s="39" t="s">
        <v>75</v>
      </c>
      <c r="L1" s="39" t="s">
        <v>80</v>
      </c>
      <c r="M1" s="39" t="s">
        <v>93</v>
      </c>
      <c r="N1" s="39" t="s">
        <v>88</v>
      </c>
      <c r="O1" s="39" t="s">
        <v>92</v>
      </c>
      <c r="P1" s="39" t="s">
        <v>74</v>
      </c>
      <c r="Q1" s="39" t="s">
        <v>78</v>
      </c>
      <c r="R1" s="39" t="s">
        <v>81</v>
      </c>
      <c r="S1" s="39" t="s">
        <v>76</v>
      </c>
      <c r="T1" s="39" t="s">
        <v>87</v>
      </c>
      <c r="U1" s="39" t="s">
        <v>90</v>
      </c>
      <c r="W1" s="9" t="s">
        <v>57</v>
      </c>
      <c r="X1" s="39" t="s">
        <v>95</v>
      </c>
      <c r="Y1" s="39" t="s">
        <v>91</v>
      </c>
      <c r="Z1" s="39" t="s">
        <v>89</v>
      </c>
      <c r="AA1" s="39" t="s">
        <v>86</v>
      </c>
      <c r="AB1" s="39" t="s">
        <v>83</v>
      </c>
      <c r="AC1" s="39" t="s">
        <v>82</v>
      </c>
      <c r="AD1" s="39" t="s">
        <v>84</v>
      </c>
      <c r="AE1" s="39" t="s">
        <v>85</v>
      </c>
      <c r="AF1" s="39" t="s">
        <v>77</v>
      </c>
      <c r="AG1" s="39" t="s">
        <v>75</v>
      </c>
      <c r="AH1" s="39" t="s">
        <v>80</v>
      </c>
      <c r="AI1" s="39" t="s">
        <v>93</v>
      </c>
      <c r="AJ1" s="39" t="s">
        <v>88</v>
      </c>
      <c r="AK1" s="39" t="s">
        <v>92</v>
      </c>
      <c r="AL1" s="39" t="s">
        <v>74</v>
      </c>
      <c r="AM1" s="39" t="s">
        <v>78</v>
      </c>
      <c r="AN1" s="39" t="s">
        <v>81</v>
      </c>
      <c r="AO1" s="39" t="s">
        <v>76</v>
      </c>
      <c r="AP1" s="39" t="s">
        <v>87</v>
      </c>
      <c r="AQ1" s="39" t="s">
        <v>90</v>
      </c>
      <c r="AS1" s="9" t="s">
        <v>57</v>
      </c>
      <c r="AT1" s="39" t="s">
        <v>95</v>
      </c>
      <c r="AU1" s="39" t="s">
        <v>91</v>
      </c>
      <c r="AV1" s="39" t="s">
        <v>89</v>
      </c>
      <c r="AW1" s="39" t="s">
        <v>86</v>
      </c>
      <c r="AX1" s="39" t="s">
        <v>83</v>
      </c>
      <c r="AY1" s="39" t="s">
        <v>82</v>
      </c>
      <c r="AZ1" s="39" t="s">
        <v>84</v>
      </c>
      <c r="BA1" s="39" t="s">
        <v>85</v>
      </c>
      <c r="BB1" s="39" t="s">
        <v>77</v>
      </c>
      <c r="BC1" s="39" t="s">
        <v>75</v>
      </c>
      <c r="BD1" s="39" t="s">
        <v>80</v>
      </c>
      <c r="BE1" s="39" t="s">
        <v>93</v>
      </c>
      <c r="BF1" s="39" t="s">
        <v>88</v>
      </c>
      <c r="BG1" s="39" t="s">
        <v>92</v>
      </c>
      <c r="BH1" s="39" t="s">
        <v>74</v>
      </c>
      <c r="BI1" s="39" t="s">
        <v>78</v>
      </c>
      <c r="BJ1" s="39" t="s">
        <v>81</v>
      </c>
      <c r="BK1" s="39" t="s">
        <v>76</v>
      </c>
      <c r="BL1" s="39" t="s">
        <v>87</v>
      </c>
      <c r="BM1" s="39" t="s">
        <v>90</v>
      </c>
      <c r="BP1" s="9" t="s">
        <v>57</v>
      </c>
      <c r="BQ1" s="39" t="s">
        <v>95</v>
      </c>
      <c r="BR1" s="39" t="s">
        <v>91</v>
      </c>
      <c r="BS1" s="39" t="s">
        <v>89</v>
      </c>
      <c r="BT1" s="39" t="s">
        <v>86</v>
      </c>
      <c r="BU1" s="39" t="s">
        <v>83</v>
      </c>
      <c r="BV1" s="39" t="s">
        <v>82</v>
      </c>
      <c r="BW1" s="39" t="s">
        <v>84</v>
      </c>
      <c r="BX1" s="39" t="s">
        <v>85</v>
      </c>
      <c r="BY1" s="39" t="s">
        <v>77</v>
      </c>
      <c r="BZ1" s="39" t="s">
        <v>75</v>
      </c>
      <c r="CA1" s="39" t="s">
        <v>80</v>
      </c>
      <c r="CB1" s="39" t="s">
        <v>93</v>
      </c>
      <c r="CC1" s="39" t="s">
        <v>88</v>
      </c>
      <c r="CD1" s="39" t="s">
        <v>92</v>
      </c>
      <c r="CE1" s="39" t="s">
        <v>74</v>
      </c>
      <c r="CF1" s="39" t="s">
        <v>78</v>
      </c>
      <c r="CG1" s="39" t="s">
        <v>81</v>
      </c>
      <c r="CH1" s="39" t="s">
        <v>76</v>
      </c>
      <c r="CI1" s="39" t="s">
        <v>87</v>
      </c>
      <c r="CJ1" s="39" t="s">
        <v>90</v>
      </c>
    </row>
    <row r="2" spans="1:88">
      <c r="A2" s="1">
        <v>1</v>
      </c>
      <c r="B2" s="3" t="str">
        <f>IF(COUNTIF('DB L1'!$B2:$B11,'Résultat équipe'!B$1)=1,VLOOKUP(B$1,'DB L1'!$B2:$AE11,29,FALSE),VLOOKUP('Résultat équipe'!B$1,'DB L1'!$C2:$AE11,28,FALSE))</f>
        <v>oui</v>
      </c>
      <c r="C2" s="3" t="str">
        <f>IF(COUNTIF('DB L1'!$B2:$B11,'Résultat équipe'!C$1)=1,VLOOKUP(C$1,'DB L1'!$B2:$AE11,29,FALSE),VLOOKUP('Résultat équipe'!C$1,'DB L1'!$C2:$AE11,28,FALSE))</f>
        <v>non</v>
      </c>
      <c r="D2" s="3" t="str">
        <f>IF(COUNTIF('DB L1'!$B2:$B11,'Résultat équipe'!D$1)=1,VLOOKUP(D$1,'DB L1'!$B2:$AE11,29,FALSE),VLOOKUP('Résultat équipe'!D$1,'DB L1'!$C2:$AE11,28,FALSE))</f>
        <v>non</v>
      </c>
      <c r="E2" s="3" t="str">
        <f>IF(COUNTIF('DB L1'!$B2:$B11,'Résultat équipe'!E$1)=1,VLOOKUP(E$1,'DB L1'!$B2:$AE11,29,FALSE),VLOOKUP('Résultat équipe'!E$1,'DB L1'!$C2:$AE11,28,FALSE))</f>
        <v>oui</v>
      </c>
      <c r="F2" s="3" t="e">
        <f>IF(COUNTIF('DB L1'!$B2:$B11,'Résultat équipe'!F$1)=1,VLOOKUP(F$1,'DB L1'!$B2:$AE11,29,FALSE),VLOOKUP('Résultat équipe'!F$1,'DB L1'!$C2:$AE11,28,FALSE))</f>
        <v>#N/A</v>
      </c>
      <c r="G2" s="3" t="str">
        <f>IF(COUNTIF('DB L1'!$B2:$B11,'Résultat équipe'!G$1)=1,VLOOKUP(G$1,'DB L1'!$B2:$AE11,29,FALSE),VLOOKUP('Résultat équipe'!G$1,'DB L1'!$C2:$AE11,28,FALSE))</f>
        <v>oui</v>
      </c>
      <c r="H2" s="3" t="str">
        <f>IF(COUNTIF('DB L1'!$B2:$B11,'Résultat équipe'!H$1)=1,VLOOKUP(H$1,'DB L1'!$B2:$AE11,29,FALSE),VLOOKUP('Résultat équipe'!H$1,'DB L1'!$C2:$AE11,28,FALSE))</f>
        <v>non</v>
      </c>
      <c r="I2" s="3" t="str">
        <f>IF(COUNTIF('DB L1'!$B2:$B11,'Résultat équipe'!I$1)=1,VLOOKUP(I$1,'DB L1'!$B2:$AE11,29,FALSE),VLOOKUP('Résultat équipe'!I$1,'DB L1'!$C2:$AE11,28,FALSE))</f>
        <v>non</v>
      </c>
      <c r="J2" s="3" t="e">
        <f>IF(COUNTIF('DB L1'!$B2:$B11,'Résultat équipe'!J$1)=1,VLOOKUP(J$1,'DB L1'!$B2:$AE11,29,FALSE),VLOOKUP('Résultat équipe'!J$1,'DB L1'!$C2:$AE11,28,FALSE))</f>
        <v>#N/A</v>
      </c>
      <c r="K2" s="3" t="str">
        <f>IF(COUNTIF('DB L1'!$B2:$B11,'Résultat équipe'!K$1)=1,VLOOKUP(K$1,'DB L1'!$B2:$AE11,29,FALSE),VLOOKUP('Résultat équipe'!K$1,'DB L1'!$C2:$AE11,28,FALSE))</f>
        <v>non</v>
      </c>
      <c r="L2" s="3" t="str">
        <f>IF(COUNTIF('DB L1'!$B2:$B11,'Résultat équipe'!L$1)=1,VLOOKUP(L$1,'DB L1'!$B2:$AE11,29,FALSE),VLOOKUP('Résultat équipe'!L$1,'DB L1'!$C2:$AE11,28,FALSE))</f>
        <v>oui</v>
      </c>
      <c r="M2" s="3" t="str">
        <f>IF(COUNTIF('DB L1'!$B2:$B11,'Résultat équipe'!M$1)=1,VLOOKUP(M$1,'DB L1'!$B2:$AE11,29,FALSE),VLOOKUP('Résultat équipe'!M$1,'DB L1'!$C2:$AE11,28,FALSE))</f>
        <v>oui</v>
      </c>
      <c r="N2" s="3" t="str">
        <f>IF(COUNTIF('DB L1'!$B2:$B11,'Résultat équipe'!N$1)=1,VLOOKUP(N$1,'DB L1'!$B2:$AE11,29,FALSE),VLOOKUP('Résultat équipe'!N$1,'DB L1'!$C2:$AE11,28,FALSE))</f>
        <v>non</v>
      </c>
      <c r="O2" s="3" t="str">
        <f>IF(COUNTIF('DB L1'!$B2:$B11,'Résultat équipe'!O$1)=1,VLOOKUP(O$1,'DB L1'!$B2:$AE11,29,FALSE),VLOOKUP('Résultat équipe'!O$1,'DB L1'!$C2:$AE11,28,FALSE))</f>
        <v>non</v>
      </c>
      <c r="P2" s="3" t="str">
        <f>IF(COUNTIF('DB L1'!$B2:$B11,'Résultat équipe'!P$1)=1,VLOOKUP(P$1,'DB L1'!$B2:$AE11,29,FALSE),VLOOKUP('Résultat équipe'!P$1,'DB L1'!$C2:$AE11,28,FALSE))</f>
        <v>non</v>
      </c>
      <c r="Q2" s="3" t="str">
        <f>IF(COUNTIF('DB L1'!$B2:$B11,'Résultat équipe'!Q$1)=1,VLOOKUP(Q$1,'DB L1'!$B2:$AE11,29,FALSE),VLOOKUP('Résultat équipe'!Q$1,'DB L1'!$C2:$AE11,28,FALSE))</f>
        <v>non</v>
      </c>
      <c r="R2" s="3" t="str">
        <f>IF(COUNTIF('DB L1'!$B2:$B11,'Résultat équipe'!R$1)=1,VLOOKUP(R$1,'DB L1'!$B2:$AE11,29,FALSE),VLOOKUP('Résultat équipe'!R$1,'DB L1'!$C2:$AE11,28,FALSE))</f>
        <v>non</v>
      </c>
      <c r="S2" s="3" t="str">
        <f>IF(COUNTIF('DB L1'!$B2:$B11,'Résultat équipe'!S$1)=1,VLOOKUP(S$1,'DB L1'!$B2:$AE11,29,FALSE),VLOOKUP('Résultat équipe'!S$1,'DB L1'!$C2:$AE11,28,FALSE))</f>
        <v>oui</v>
      </c>
      <c r="T2" s="3" t="str">
        <f>IF(COUNTIF('DB L1'!$B2:$B11,'Résultat équipe'!T$1)=1,VLOOKUP(T$1,'DB L1'!$B2:$AE11,29,FALSE),VLOOKUP('Résultat équipe'!T$1,'DB L1'!$C2:$AE11,28,FALSE))</f>
        <v>non</v>
      </c>
      <c r="U2" s="3" t="e">
        <f>IF(COUNTIF('DB L1'!$B2:$B11,'Résultat équipe'!U$1)=1,VLOOKUP(U$1,'DB L1'!$B2:$AE11,29,FALSE),VLOOKUP('Résultat équipe'!U$1,'DB L1'!$C2:$AE11,28,FALSE))</f>
        <v>#N/A</v>
      </c>
      <c r="W2" s="9">
        <v>1</v>
      </c>
      <c r="X2" s="11">
        <f>IF(B2="non",0,1)</f>
        <v>1</v>
      </c>
      <c r="Y2" s="11">
        <f t="shared" ref="Y2:AQ2" si="0">IF(C2="non",0,1)</f>
        <v>0</v>
      </c>
      <c r="Z2" s="11">
        <f t="shared" si="0"/>
        <v>0</v>
      </c>
      <c r="AA2" s="11">
        <f t="shared" si="0"/>
        <v>1</v>
      </c>
      <c r="AB2" s="11" t="e">
        <f t="shared" si="0"/>
        <v>#N/A</v>
      </c>
      <c r="AC2" s="11">
        <f t="shared" si="0"/>
        <v>1</v>
      </c>
      <c r="AD2" s="11">
        <f t="shared" si="0"/>
        <v>0</v>
      </c>
      <c r="AE2" s="11">
        <f t="shared" si="0"/>
        <v>0</v>
      </c>
      <c r="AF2" s="11" t="e">
        <f t="shared" si="0"/>
        <v>#N/A</v>
      </c>
      <c r="AG2" s="11">
        <f t="shared" si="0"/>
        <v>0</v>
      </c>
      <c r="AH2" s="11">
        <f t="shared" si="0"/>
        <v>1</v>
      </c>
      <c r="AI2" s="11">
        <f t="shared" si="0"/>
        <v>1</v>
      </c>
      <c r="AJ2" s="11">
        <f t="shared" si="0"/>
        <v>0</v>
      </c>
      <c r="AK2" s="11">
        <f t="shared" si="0"/>
        <v>0</v>
      </c>
      <c r="AL2" s="11">
        <f t="shared" si="0"/>
        <v>0</v>
      </c>
      <c r="AM2" s="11">
        <f t="shared" si="0"/>
        <v>0</v>
      </c>
      <c r="AN2" s="11">
        <f t="shared" si="0"/>
        <v>0</v>
      </c>
      <c r="AO2" s="11">
        <f t="shared" si="0"/>
        <v>1</v>
      </c>
      <c r="AP2" s="11">
        <f t="shared" si="0"/>
        <v>0</v>
      </c>
      <c r="AQ2" s="11" t="e">
        <f t="shared" si="0"/>
        <v>#N/A</v>
      </c>
      <c r="AS2" s="9">
        <v>1</v>
      </c>
      <c r="AT2" s="3" t="str">
        <f>CONCATENATE(X2,B2)</f>
        <v>1oui</v>
      </c>
      <c r="AU2" s="3" t="str">
        <f t="shared" ref="AU2:BJ10" si="1">CONCATENATE(Y2,C2)</f>
        <v>0non</v>
      </c>
      <c r="AV2" s="3" t="str">
        <f t="shared" si="1"/>
        <v>0non</v>
      </c>
      <c r="AW2" s="3" t="str">
        <f t="shared" si="1"/>
        <v>1oui</v>
      </c>
      <c r="AX2" s="3" t="e">
        <f t="shared" si="1"/>
        <v>#N/A</v>
      </c>
      <c r="AY2" s="3" t="str">
        <f t="shared" si="1"/>
        <v>1oui</v>
      </c>
      <c r="AZ2" s="3" t="str">
        <f t="shared" si="1"/>
        <v>0non</v>
      </c>
      <c r="BA2" s="3" t="str">
        <f t="shared" si="1"/>
        <v>0non</v>
      </c>
      <c r="BB2" s="3" t="e">
        <f t="shared" si="1"/>
        <v>#N/A</v>
      </c>
      <c r="BC2" s="3" t="str">
        <f t="shared" si="1"/>
        <v>0non</v>
      </c>
      <c r="BD2" s="3" t="str">
        <f t="shared" si="1"/>
        <v>1oui</v>
      </c>
      <c r="BE2" s="3" t="str">
        <f t="shared" si="1"/>
        <v>1oui</v>
      </c>
      <c r="BF2" s="3" t="str">
        <f t="shared" si="1"/>
        <v>0non</v>
      </c>
      <c r="BG2" s="3" t="str">
        <f t="shared" si="1"/>
        <v>0non</v>
      </c>
      <c r="BH2" s="3" t="str">
        <f t="shared" si="1"/>
        <v>0non</v>
      </c>
      <c r="BI2" s="3" t="str">
        <f t="shared" si="1"/>
        <v>0non</v>
      </c>
      <c r="BJ2" s="3" t="str">
        <f t="shared" si="1"/>
        <v>0non</v>
      </c>
      <c r="BK2" s="3" t="str">
        <f t="shared" ref="BK2:BM10" si="2">CONCATENATE(AO2,S2)</f>
        <v>1oui</v>
      </c>
      <c r="BL2" s="3" t="str">
        <f t="shared" si="2"/>
        <v>0non</v>
      </c>
      <c r="BM2" s="3" t="e">
        <f t="shared" si="2"/>
        <v>#N/A</v>
      </c>
      <c r="BP2" s="13" t="s">
        <v>69</v>
      </c>
      <c r="BQ2" s="3" t="e">
        <f>LARGE(X:X,1)</f>
        <v>#REF!</v>
      </c>
      <c r="BR2" s="3" t="e">
        <f t="shared" ref="BR2:CJ2" si="3">LARGE(Y:Y,1)</f>
        <v>#REF!</v>
      </c>
      <c r="BS2" s="3" t="e">
        <f t="shared" si="3"/>
        <v>#REF!</v>
      </c>
      <c r="BT2" s="3" t="e">
        <f t="shared" si="3"/>
        <v>#REF!</v>
      </c>
      <c r="BU2" s="3" t="e">
        <f t="shared" si="3"/>
        <v>#N/A</v>
      </c>
      <c r="BV2" s="3" t="e">
        <f t="shared" si="3"/>
        <v>#REF!</v>
      </c>
      <c r="BW2" s="3" t="e">
        <f t="shared" si="3"/>
        <v>#REF!</v>
      </c>
      <c r="BX2" s="3" t="e">
        <f t="shared" si="3"/>
        <v>#REF!</v>
      </c>
      <c r="BY2" s="3" t="e">
        <f t="shared" si="3"/>
        <v>#N/A</v>
      </c>
      <c r="BZ2" s="3" t="e">
        <f t="shared" si="3"/>
        <v>#REF!</v>
      </c>
      <c r="CA2" s="3" t="e">
        <f t="shared" si="3"/>
        <v>#REF!</v>
      </c>
      <c r="CB2" s="3" t="e">
        <f t="shared" si="3"/>
        <v>#REF!</v>
      </c>
      <c r="CC2" s="3" t="e">
        <f t="shared" si="3"/>
        <v>#REF!</v>
      </c>
      <c r="CD2" s="3" t="e">
        <f t="shared" si="3"/>
        <v>#REF!</v>
      </c>
      <c r="CE2" s="3" t="e">
        <f t="shared" si="3"/>
        <v>#REF!</v>
      </c>
      <c r="CF2" s="3" t="e">
        <f t="shared" si="3"/>
        <v>#REF!</v>
      </c>
      <c r="CG2" s="3" t="e">
        <f t="shared" si="3"/>
        <v>#REF!</v>
      </c>
      <c r="CH2" s="3" t="e">
        <f t="shared" si="3"/>
        <v>#REF!</v>
      </c>
      <c r="CI2" s="3" t="e">
        <f t="shared" si="3"/>
        <v>#REF!</v>
      </c>
      <c r="CJ2" s="3" t="e">
        <f t="shared" si="3"/>
        <v>#N/A</v>
      </c>
    </row>
    <row r="3" spans="1:88">
      <c r="A3" s="1">
        <v>2</v>
      </c>
      <c r="B3" s="3" t="str">
        <f>IF(COUNTIF('DB L1'!$B12:$B21,'Résultat équipe'!B1)=1,VLOOKUP(B1,'DB L1'!$B12:$AE21,29,FALSE),VLOOKUP('Résultat équipe'!B1,'DB L1'!$C12:$AE21,28,FALSE))</f>
        <v>non</v>
      </c>
      <c r="C3" s="3" t="str">
        <f>IF(COUNTIF('DB L1'!$B12:$B21,'Résultat équipe'!C1)=1,VLOOKUP(C1,'DB L1'!$B12:$AE21,29,FALSE),VLOOKUP('Résultat équipe'!C1,'DB L1'!$C12:$AE21,28,FALSE))</f>
        <v>non</v>
      </c>
      <c r="D3" s="3" t="str">
        <f>IF(COUNTIF('DB L1'!$B12:$B21,'Résultat équipe'!D1)=1,VLOOKUP(D1,'DB L1'!$B12:$AE21,29,FALSE),VLOOKUP('Résultat équipe'!D1,'DB L1'!$C12:$AE21,28,FALSE))</f>
        <v>non</v>
      </c>
      <c r="E3" s="3" t="str">
        <f>IF(COUNTIF('DB L1'!$B12:$B21,'Résultat équipe'!E1)=1,VLOOKUP(E1,'DB L1'!$B12:$AE21,29,FALSE),VLOOKUP('Résultat équipe'!E1,'DB L1'!$C12:$AE21,28,FALSE))</f>
        <v>non</v>
      </c>
      <c r="F3" s="3" t="e">
        <f>IF(COUNTIF('DB L1'!$B12:$B21,'Résultat équipe'!F1)=1,VLOOKUP(F1,'DB L1'!$B12:$AE21,29,FALSE),VLOOKUP('Résultat équipe'!F1,'DB L1'!$C12:$AE21,28,FALSE))</f>
        <v>#N/A</v>
      </c>
      <c r="G3" s="3" t="str">
        <f>IF(COUNTIF('DB L1'!$B12:$B21,'Résultat équipe'!G1)=1,VLOOKUP(G1,'DB L1'!$B12:$AE21,29,FALSE),VLOOKUP('Résultat équipe'!G1,'DB L1'!$C12:$AE21,28,FALSE))</f>
        <v>oui</v>
      </c>
      <c r="H3" s="3" t="str">
        <f>IF(COUNTIF('DB L1'!$B12:$B21,'Résultat équipe'!H1)=1,VLOOKUP(H1,'DB L1'!$B12:$AE21,29,FALSE),VLOOKUP('Résultat équipe'!H1,'DB L1'!$C12:$AE21,28,FALSE))</f>
        <v>non</v>
      </c>
      <c r="I3" s="3" t="str">
        <f>IF(COUNTIF('DB L1'!$B12:$B21,'Résultat équipe'!I1)=1,VLOOKUP(I1,'DB L1'!$B12:$AE21,29,FALSE),VLOOKUP('Résultat équipe'!I1,'DB L1'!$C12:$AE21,28,FALSE))</f>
        <v>oui</v>
      </c>
      <c r="J3" s="3" t="e">
        <f>IF(COUNTIF('DB L1'!$B12:$B21,'Résultat équipe'!J1)=1,VLOOKUP(J1,'DB L1'!$B12:$AE21,29,FALSE),VLOOKUP('Résultat équipe'!J1,'DB L1'!$C12:$AE21,28,FALSE))</f>
        <v>#N/A</v>
      </c>
      <c r="K3" s="3" t="str">
        <f>IF(COUNTIF('DB L1'!$B12:$B21,'Résultat équipe'!K1)=1,VLOOKUP(K1,'DB L1'!$B12:$AE21,29,FALSE),VLOOKUP('Résultat équipe'!K1,'DB L1'!$C12:$AE21,28,FALSE))</f>
        <v>non</v>
      </c>
      <c r="L3" s="3" t="str">
        <f>IF(COUNTIF('DB L1'!$B12:$B21,'Résultat équipe'!L1)=1,VLOOKUP(L1,'DB L1'!$B12:$AE21,29,FALSE),VLOOKUP('Résultat équipe'!L1,'DB L1'!$C12:$AE21,28,FALSE))</f>
        <v>non</v>
      </c>
      <c r="M3" s="3" t="str">
        <f>IF(COUNTIF('DB L1'!$B12:$B21,'Résultat équipe'!M1)=1,VLOOKUP(M1,'DB L1'!$B12:$AE21,29,FALSE),VLOOKUP('Résultat équipe'!M1,'DB L1'!$C12:$AE21,28,FALSE))</f>
        <v>non</v>
      </c>
      <c r="N3" s="3" t="str">
        <f>IF(COUNTIF('DB L1'!$B12:$B21,'Résultat équipe'!N1)=1,VLOOKUP(N1,'DB L1'!$B12:$AE21,29,FALSE),VLOOKUP('Résultat équipe'!N1,'DB L1'!$C12:$AE21,28,FALSE))</f>
        <v>oui</v>
      </c>
      <c r="O3" s="3" t="str">
        <f>IF(COUNTIF('DB L1'!$B12:$B21,'Résultat équipe'!O1)=1,VLOOKUP(O1,'DB L1'!$B12:$AE21,29,FALSE),VLOOKUP('Résultat équipe'!O1,'DB L1'!$C12:$AE21,28,FALSE))</f>
        <v>non</v>
      </c>
      <c r="P3" s="3" t="str">
        <f>IF(COUNTIF('DB L1'!$B12:$B21,'Résultat équipe'!P1)=1,VLOOKUP(P1,'DB L1'!$B12:$AE21,29,FALSE),VLOOKUP('Résultat équipe'!P1,'DB L1'!$C12:$AE21,28,FALSE))</f>
        <v>non</v>
      </c>
      <c r="Q3" s="3" t="str">
        <f>IF(COUNTIF('DB L1'!$B12:$B21,'Résultat équipe'!Q1)=1,VLOOKUP(Q1,'DB L1'!$B12:$AE21,29,FALSE),VLOOKUP('Résultat équipe'!Q1,'DB L1'!$C12:$AE21,28,FALSE))</f>
        <v>oui</v>
      </c>
      <c r="R3" s="3" t="str">
        <f>IF(COUNTIF('DB L1'!$B12:$B21,'Résultat équipe'!R1)=1,VLOOKUP(R1,'DB L1'!$B12:$AE21,29,FALSE),VLOOKUP('Résultat équipe'!R1,'DB L1'!$C12:$AE21,28,FALSE))</f>
        <v>oui</v>
      </c>
      <c r="S3" s="3" t="str">
        <f>IF(COUNTIF('DB L1'!$B12:$B21,'Résultat équipe'!S1)=1,VLOOKUP(S1,'DB L1'!$B12:$AE21,29,FALSE),VLOOKUP('Résultat équipe'!S1,'DB L1'!$C12:$AE21,28,FALSE))</f>
        <v>non</v>
      </c>
      <c r="T3" s="3" t="str">
        <f>IF(COUNTIF('DB L1'!$B12:$B21,'Résultat équipe'!T1)=1,VLOOKUP(T1,'DB L1'!$B12:$AE21,29,FALSE),VLOOKUP('Résultat équipe'!T1,'DB L1'!$C12:$AE21,28,FALSE))</f>
        <v>oui</v>
      </c>
      <c r="U3" s="3" t="e">
        <f>IF(COUNTIF('DB L1'!$B12:$B21,'Résultat équipe'!U1)=1,VLOOKUP(U1,'DB L1'!$B12:$AE21,29,FALSE),VLOOKUP('Résultat équipe'!U1,'DB L1'!$C12:$AE21,28,FALSE))</f>
        <v>#N/A</v>
      </c>
      <c r="W3" s="9">
        <v>2</v>
      </c>
      <c r="X3" s="11">
        <f>IF(B3=B2,X2+1,1)</f>
        <v>1</v>
      </c>
      <c r="Y3" s="11">
        <f t="shared" ref="Y3:AQ10" si="4">IF(C3=C2,Y2+1,1)</f>
        <v>1</v>
      </c>
      <c r="Z3" s="11">
        <f t="shared" si="4"/>
        <v>1</v>
      </c>
      <c r="AA3" s="11">
        <f t="shared" si="4"/>
        <v>1</v>
      </c>
      <c r="AB3" s="11" t="e">
        <f t="shared" si="4"/>
        <v>#N/A</v>
      </c>
      <c r="AC3" s="11">
        <f t="shared" si="4"/>
        <v>2</v>
      </c>
      <c r="AD3" s="11">
        <f t="shared" si="4"/>
        <v>1</v>
      </c>
      <c r="AE3" s="11">
        <f t="shared" si="4"/>
        <v>1</v>
      </c>
      <c r="AF3" s="11" t="e">
        <f t="shared" si="4"/>
        <v>#N/A</v>
      </c>
      <c r="AG3" s="11">
        <f t="shared" si="4"/>
        <v>1</v>
      </c>
      <c r="AH3" s="11">
        <f t="shared" si="4"/>
        <v>1</v>
      </c>
      <c r="AI3" s="11">
        <f t="shared" si="4"/>
        <v>1</v>
      </c>
      <c r="AJ3" s="11">
        <f t="shared" si="4"/>
        <v>1</v>
      </c>
      <c r="AK3" s="11">
        <f t="shared" si="4"/>
        <v>1</v>
      </c>
      <c r="AL3" s="11">
        <f t="shared" si="4"/>
        <v>1</v>
      </c>
      <c r="AM3" s="11">
        <f t="shared" si="4"/>
        <v>1</v>
      </c>
      <c r="AN3" s="11">
        <f t="shared" si="4"/>
        <v>1</v>
      </c>
      <c r="AO3" s="11">
        <f t="shared" si="4"/>
        <v>1</v>
      </c>
      <c r="AP3" s="11">
        <f t="shared" si="4"/>
        <v>1</v>
      </c>
      <c r="AQ3" s="11" t="e">
        <f t="shared" si="4"/>
        <v>#N/A</v>
      </c>
      <c r="AS3" s="9">
        <v>2</v>
      </c>
      <c r="AT3" s="3" t="str">
        <f t="shared" ref="AT3:AT10" si="5">CONCATENATE(X3,B3)</f>
        <v>1non</v>
      </c>
      <c r="AU3" s="3" t="str">
        <f t="shared" si="1"/>
        <v>1non</v>
      </c>
      <c r="AV3" s="3" t="str">
        <f t="shared" si="1"/>
        <v>1non</v>
      </c>
      <c r="AW3" s="3" t="str">
        <f t="shared" si="1"/>
        <v>1non</v>
      </c>
      <c r="AX3" s="3" t="e">
        <f t="shared" si="1"/>
        <v>#N/A</v>
      </c>
      <c r="AY3" s="3" t="str">
        <f t="shared" si="1"/>
        <v>2oui</v>
      </c>
      <c r="AZ3" s="3" t="str">
        <f t="shared" si="1"/>
        <v>1non</v>
      </c>
      <c r="BA3" s="3" t="str">
        <f t="shared" si="1"/>
        <v>1oui</v>
      </c>
      <c r="BB3" s="3" t="e">
        <f t="shared" si="1"/>
        <v>#N/A</v>
      </c>
      <c r="BC3" s="3" t="str">
        <f t="shared" si="1"/>
        <v>1non</v>
      </c>
      <c r="BD3" s="3" t="str">
        <f t="shared" si="1"/>
        <v>1non</v>
      </c>
      <c r="BE3" s="3" t="str">
        <f t="shared" si="1"/>
        <v>1non</v>
      </c>
      <c r="BF3" s="3" t="str">
        <f t="shared" si="1"/>
        <v>1oui</v>
      </c>
      <c r="BG3" s="3" t="str">
        <f t="shared" si="1"/>
        <v>1non</v>
      </c>
      <c r="BH3" s="3" t="str">
        <f t="shared" si="1"/>
        <v>1non</v>
      </c>
      <c r="BI3" s="3" t="str">
        <f t="shared" si="1"/>
        <v>1oui</v>
      </c>
      <c r="BJ3" s="3" t="str">
        <f t="shared" si="1"/>
        <v>1oui</v>
      </c>
      <c r="BK3" s="3" t="str">
        <f t="shared" si="2"/>
        <v>1non</v>
      </c>
      <c r="BL3" s="3" t="str">
        <f t="shared" si="2"/>
        <v>1oui</v>
      </c>
      <c r="BM3" s="3" t="e">
        <f t="shared" si="2"/>
        <v>#N/A</v>
      </c>
      <c r="BP3" s="14"/>
    </row>
    <row r="4" spans="1:88">
      <c r="A4" s="1">
        <v>3</v>
      </c>
      <c r="B4" s="3" t="str">
        <f>IF(COUNTIF('DB L1'!$B26:$B35,'Résultat équipe'!B$1)=1,VLOOKUP(B$1,'DB L1'!$B26:$AE35,29,FALSE),VLOOKUP('Résultat équipe'!B$1,'DB L1'!$C26:$AE35,28,FALSE))</f>
        <v>non</v>
      </c>
      <c r="C4" s="3" t="str">
        <f>IF(COUNTIF('DB L1'!$B26:$B35,'Résultat équipe'!C$1)=1,VLOOKUP(C$1,'DB L1'!$B26:$AE35,29,FALSE),VLOOKUP('Résultat équipe'!C$1,'DB L1'!$C26:$AE35,28,FALSE))</f>
        <v>oui</v>
      </c>
      <c r="D4" s="3" t="str">
        <f>IF(COUNTIF('DB L1'!$B26:$B35,'Résultat équipe'!D$1)=1,VLOOKUP(D$1,'DB L1'!$B26:$AE35,29,FALSE),VLOOKUP('Résultat équipe'!D$1,'DB L1'!$C26:$AE35,28,FALSE))</f>
        <v>non</v>
      </c>
      <c r="E4" s="3" t="str">
        <f>IF(COUNTIF('DB L1'!$B26:$B35,'Résultat équipe'!E$1)=1,VLOOKUP(E$1,'DB L1'!$B26:$AE35,29,FALSE),VLOOKUP('Résultat équipe'!E$1,'DB L1'!$C26:$AE35,28,FALSE))</f>
        <v>oui</v>
      </c>
      <c r="F4" s="3" t="e">
        <f>IF(COUNTIF('DB L1'!$B26:$B35,'Résultat équipe'!F$1)=1,VLOOKUP(F$1,'DB L1'!$B26:$AE35,29,FALSE),VLOOKUP('Résultat équipe'!F$1,'DB L1'!$C26:$AE35,28,FALSE))</f>
        <v>#N/A</v>
      </c>
      <c r="G4" s="3" t="str">
        <f>IF(COUNTIF('DB L1'!$B26:$B35,'Résultat équipe'!G$1)=1,VLOOKUP(G$1,'DB L1'!$B26:$AE35,29,FALSE),VLOOKUP('Résultat équipe'!G$1,'DB L1'!$C26:$AE35,28,FALSE))</f>
        <v>non</v>
      </c>
      <c r="H4" s="3" t="str">
        <f>IF(COUNTIF('DB L1'!$B26:$B35,'Résultat équipe'!H$1)=1,VLOOKUP(H$1,'DB L1'!$B26:$AE35,29,FALSE),VLOOKUP('Résultat équipe'!H$1,'DB L1'!$C26:$AE35,28,FALSE))</f>
        <v>non</v>
      </c>
      <c r="I4" s="3" t="str">
        <f>IF(COUNTIF('DB L1'!$B26:$B35,'Résultat équipe'!I$1)=1,VLOOKUP(I$1,'DB L1'!$B26:$AE35,29,FALSE),VLOOKUP('Résultat équipe'!I$1,'DB L1'!$C26:$AE35,28,FALSE))</f>
        <v>non</v>
      </c>
      <c r="J4" s="3" t="e">
        <f>IF(COUNTIF('DB L1'!$B26:$B35,'Résultat équipe'!J$1)=1,VLOOKUP(J$1,'DB L1'!$B26:$AE35,29,FALSE),VLOOKUP('Résultat équipe'!J$1,'DB L1'!$C26:$AE35,28,FALSE))</f>
        <v>#N/A</v>
      </c>
      <c r="K4" s="3" t="str">
        <f>IF(COUNTIF('DB L1'!$B26:$B35,'Résultat équipe'!K$1)=1,VLOOKUP(K$1,'DB L1'!$B26:$AE35,29,FALSE),VLOOKUP('Résultat équipe'!K$1,'DB L1'!$C26:$AE35,28,FALSE))</f>
        <v>non</v>
      </c>
      <c r="L4" s="3" t="str">
        <f>IF(COUNTIF('DB L1'!$B26:$B35,'Résultat équipe'!L$1)=1,VLOOKUP(L$1,'DB L1'!$B26:$AE35,29,FALSE),VLOOKUP('Résultat équipe'!L$1,'DB L1'!$C26:$AE35,28,FALSE))</f>
        <v>non</v>
      </c>
      <c r="M4" s="3" t="str">
        <f>IF(COUNTIF('DB L1'!$B26:$B35,'Résultat équipe'!M$1)=1,VLOOKUP(M$1,'DB L1'!$B26:$AE35,29,FALSE),VLOOKUP('Résultat équipe'!M$1,'DB L1'!$C26:$AE35,28,FALSE))</f>
        <v>non</v>
      </c>
      <c r="N4" s="3" t="str">
        <f>IF(COUNTIF('DB L1'!$B26:$B35,'Résultat équipe'!N$1)=1,VLOOKUP(N$1,'DB L1'!$B26:$AE35,29,FALSE),VLOOKUP('Résultat équipe'!N$1,'DB L1'!$C26:$AE35,28,FALSE))</f>
        <v>oui</v>
      </c>
      <c r="O4" s="3" t="str">
        <f>IF(COUNTIF('DB L1'!$B26:$B35,'Résultat équipe'!O$1)=1,VLOOKUP(O$1,'DB L1'!$B26:$AE35,29,FALSE),VLOOKUP('Résultat équipe'!O$1,'DB L1'!$C26:$AE35,28,FALSE))</f>
        <v>non</v>
      </c>
      <c r="P4" s="3" t="str">
        <f>IF(COUNTIF('DB L1'!$B26:$B35,'Résultat équipe'!P$1)=1,VLOOKUP(P$1,'DB L1'!$B26:$AE35,29,FALSE),VLOOKUP('Résultat équipe'!P$1,'DB L1'!$C26:$AE35,28,FALSE))</f>
        <v>non</v>
      </c>
      <c r="Q4" s="3" t="str">
        <f>IF(COUNTIF('DB L1'!$B26:$B35,'Résultat équipe'!Q$1)=1,VLOOKUP(Q$1,'DB L1'!$B26:$AE35,29,FALSE),VLOOKUP('Résultat équipe'!Q$1,'DB L1'!$C26:$AE35,28,FALSE))</f>
        <v>non</v>
      </c>
      <c r="R4" s="3" t="str">
        <f>IF(COUNTIF('DB L1'!$B26:$B35,'Résultat équipe'!R$1)=1,VLOOKUP(R$1,'DB L1'!$B26:$AE35,29,FALSE),VLOOKUP('Résultat équipe'!R$1,'DB L1'!$C26:$AE35,28,FALSE))</f>
        <v>oui</v>
      </c>
      <c r="S4" s="3" t="str">
        <f>IF(COUNTIF('DB L1'!$B26:$B35,'Résultat équipe'!S$1)=1,VLOOKUP(S$1,'DB L1'!$B26:$AE35,29,FALSE),VLOOKUP('Résultat équipe'!S$1,'DB L1'!$C26:$AE35,28,FALSE))</f>
        <v>non</v>
      </c>
      <c r="T4" s="3" t="str">
        <f>IF(COUNTIF('DB L1'!$B26:$B35,'Résultat équipe'!T$1)=1,VLOOKUP(T$1,'DB L1'!$B26:$AE35,29,FALSE),VLOOKUP('Résultat équipe'!T$1,'DB L1'!$C26:$AE35,28,FALSE))</f>
        <v>non</v>
      </c>
      <c r="U4" s="3" t="e">
        <f>IF(COUNTIF('DB L1'!$B26:$B35,'Résultat équipe'!U$1)=1,VLOOKUP(U$1,'DB L1'!$B26:$AE35,29,FALSE),VLOOKUP('Résultat équipe'!U$1,'DB L1'!$C26:$AE35,28,FALSE))</f>
        <v>#N/A</v>
      </c>
      <c r="W4" s="9">
        <v>3</v>
      </c>
      <c r="X4" s="11">
        <f t="shared" ref="X4:X10" si="6">IF(B4=B3,X3+1,1)</f>
        <v>2</v>
      </c>
      <c r="Y4" s="11">
        <f t="shared" si="4"/>
        <v>1</v>
      </c>
      <c r="Z4" s="11">
        <f t="shared" si="4"/>
        <v>2</v>
      </c>
      <c r="AA4" s="11">
        <f t="shared" si="4"/>
        <v>1</v>
      </c>
      <c r="AB4" s="11" t="e">
        <f t="shared" si="4"/>
        <v>#N/A</v>
      </c>
      <c r="AC4" s="11">
        <f t="shared" si="4"/>
        <v>1</v>
      </c>
      <c r="AD4" s="11">
        <f t="shared" si="4"/>
        <v>2</v>
      </c>
      <c r="AE4" s="11">
        <f t="shared" si="4"/>
        <v>1</v>
      </c>
      <c r="AF4" s="11" t="e">
        <f t="shared" si="4"/>
        <v>#N/A</v>
      </c>
      <c r="AG4" s="11">
        <f t="shared" si="4"/>
        <v>2</v>
      </c>
      <c r="AH4" s="11">
        <f t="shared" si="4"/>
        <v>2</v>
      </c>
      <c r="AI4" s="11">
        <f t="shared" si="4"/>
        <v>2</v>
      </c>
      <c r="AJ4" s="11">
        <f t="shared" si="4"/>
        <v>2</v>
      </c>
      <c r="AK4" s="11">
        <f t="shared" si="4"/>
        <v>2</v>
      </c>
      <c r="AL4" s="11">
        <f t="shared" si="4"/>
        <v>2</v>
      </c>
      <c r="AM4" s="11">
        <f t="shared" si="4"/>
        <v>1</v>
      </c>
      <c r="AN4" s="11">
        <f t="shared" si="4"/>
        <v>2</v>
      </c>
      <c r="AO4" s="11">
        <f t="shared" si="4"/>
        <v>2</v>
      </c>
      <c r="AP4" s="11">
        <f t="shared" si="4"/>
        <v>1</v>
      </c>
      <c r="AQ4" s="11" t="e">
        <f t="shared" si="4"/>
        <v>#N/A</v>
      </c>
      <c r="AS4" s="9">
        <v>3</v>
      </c>
      <c r="AT4" s="3" t="str">
        <f t="shared" si="5"/>
        <v>2non</v>
      </c>
      <c r="AU4" s="3" t="str">
        <f t="shared" si="1"/>
        <v>1oui</v>
      </c>
      <c r="AV4" s="3" t="str">
        <f t="shared" si="1"/>
        <v>2non</v>
      </c>
      <c r="AW4" s="3" t="str">
        <f t="shared" si="1"/>
        <v>1oui</v>
      </c>
      <c r="AX4" s="3" t="e">
        <f t="shared" si="1"/>
        <v>#N/A</v>
      </c>
      <c r="AY4" s="3" t="str">
        <f t="shared" si="1"/>
        <v>1non</v>
      </c>
      <c r="AZ4" s="3" t="str">
        <f t="shared" si="1"/>
        <v>2non</v>
      </c>
      <c r="BA4" s="3" t="str">
        <f t="shared" si="1"/>
        <v>1non</v>
      </c>
      <c r="BB4" s="3" t="e">
        <f t="shared" si="1"/>
        <v>#N/A</v>
      </c>
      <c r="BC4" s="3" t="str">
        <f t="shared" si="1"/>
        <v>2non</v>
      </c>
      <c r="BD4" s="3" t="str">
        <f t="shared" si="1"/>
        <v>2non</v>
      </c>
      <c r="BE4" s="3" t="str">
        <f t="shared" si="1"/>
        <v>2non</v>
      </c>
      <c r="BF4" s="3" t="str">
        <f t="shared" si="1"/>
        <v>2oui</v>
      </c>
      <c r="BG4" s="3" t="str">
        <f t="shared" si="1"/>
        <v>2non</v>
      </c>
      <c r="BH4" s="3" t="str">
        <f t="shared" si="1"/>
        <v>2non</v>
      </c>
      <c r="BI4" s="3" t="str">
        <f t="shared" si="1"/>
        <v>1non</v>
      </c>
      <c r="BJ4" s="3" t="str">
        <f t="shared" si="1"/>
        <v>2oui</v>
      </c>
      <c r="BK4" s="3" t="str">
        <f t="shared" si="2"/>
        <v>2non</v>
      </c>
      <c r="BL4" s="3" t="str">
        <f t="shared" si="2"/>
        <v>1non</v>
      </c>
      <c r="BM4" s="3" t="e">
        <f t="shared" si="2"/>
        <v>#N/A</v>
      </c>
      <c r="BP4" s="14"/>
    </row>
    <row r="5" spans="1:88">
      <c r="A5" s="1">
        <v>4</v>
      </c>
      <c r="B5" s="3" t="e">
        <f>IF(COUNTIF('DB L1'!#REF!,'Résultat équipe'!B$1)=1,VLOOKUP(B$1,'DB L1'!#REF!,29,FALSE),VLOOKUP('Résultat équipe'!B$1,'DB L1'!#REF!,28,FALSE))</f>
        <v>#REF!</v>
      </c>
      <c r="C5" s="3" t="e">
        <f>IF(COUNTIF('DB L1'!#REF!,'Résultat équipe'!C$1)=1,VLOOKUP(C$1,'DB L1'!#REF!,29,FALSE),VLOOKUP('Résultat équipe'!C$1,'DB L1'!#REF!,28,FALSE))</f>
        <v>#REF!</v>
      </c>
      <c r="D5" s="3" t="e">
        <f>IF(COUNTIF('DB L1'!#REF!,'Résultat équipe'!D$1)=1,VLOOKUP(D$1,'DB L1'!#REF!,29,FALSE),VLOOKUP('Résultat équipe'!D$1,'DB L1'!#REF!,28,FALSE))</f>
        <v>#REF!</v>
      </c>
      <c r="E5" s="3" t="e">
        <f>IF(COUNTIF('DB L1'!#REF!,'Résultat équipe'!E$1)=1,VLOOKUP(E$1,'DB L1'!#REF!,29,FALSE),VLOOKUP('Résultat équipe'!E$1,'DB L1'!#REF!,28,FALSE))</f>
        <v>#REF!</v>
      </c>
      <c r="F5" s="3" t="e">
        <f>IF(COUNTIF('DB L1'!#REF!,'Résultat équipe'!F$1)=1,VLOOKUP(F$1,'DB L1'!#REF!,29,FALSE),VLOOKUP('Résultat équipe'!F$1,'DB L1'!#REF!,28,FALSE))</f>
        <v>#REF!</v>
      </c>
      <c r="G5" s="3" t="e">
        <f>IF(COUNTIF('DB L1'!#REF!,'Résultat équipe'!G$1)=1,VLOOKUP(G$1,'DB L1'!#REF!,29,FALSE),VLOOKUP('Résultat équipe'!G$1,'DB L1'!#REF!,28,FALSE))</f>
        <v>#REF!</v>
      </c>
      <c r="H5" s="3" t="e">
        <f>IF(COUNTIF('DB L1'!#REF!,'Résultat équipe'!H$1)=1,VLOOKUP(H$1,'DB L1'!#REF!,29,FALSE),VLOOKUP('Résultat équipe'!H$1,'DB L1'!#REF!,28,FALSE))</f>
        <v>#REF!</v>
      </c>
      <c r="I5" s="3" t="e">
        <f>IF(COUNTIF('DB L1'!#REF!,'Résultat équipe'!I$1)=1,VLOOKUP(I$1,'DB L1'!#REF!,29,FALSE),VLOOKUP('Résultat équipe'!I$1,'DB L1'!#REF!,28,FALSE))</f>
        <v>#REF!</v>
      </c>
      <c r="J5" s="3" t="e">
        <f>IF(COUNTIF('DB L1'!#REF!,'Résultat équipe'!J$1)=1,VLOOKUP(J$1,'DB L1'!#REF!,29,FALSE),VLOOKUP('Résultat équipe'!J$1,'DB L1'!#REF!,28,FALSE))</f>
        <v>#REF!</v>
      </c>
      <c r="K5" s="3" t="e">
        <f>IF(COUNTIF('DB L1'!#REF!,'Résultat équipe'!K$1)=1,VLOOKUP(K$1,'DB L1'!#REF!,29,FALSE),VLOOKUP('Résultat équipe'!K$1,'DB L1'!#REF!,28,FALSE))</f>
        <v>#REF!</v>
      </c>
      <c r="L5" s="3" t="e">
        <f>IF(COUNTIF('DB L1'!#REF!,'Résultat équipe'!L$1)=1,VLOOKUP(L$1,'DB L1'!#REF!,29,FALSE),VLOOKUP('Résultat équipe'!L$1,'DB L1'!#REF!,28,FALSE))</f>
        <v>#REF!</v>
      </c>
      <c r="M5" s="3" t="e">
        <f>IF(COUNTIF('DB L1'!#REF!,'Résultat équipe'!M$1)=1,VLOOKUP(M$1,'DB L1'!#REF!,29,FALSE),VLOOKUP('Résultat équipe'!M$1,'DB L1'!#REF!,28,FALSE))</f>
        <v>#REF!</v>
      </c>
      <c r="N5" s="3" t="e">
        <f>IF(COUNTIF('DB L1'!#REF!,'Résultat équipe'!N$1)=1,VLOOKUP(N$1,'DB L1'!#REF!,29,FALSE),VLOOKUP('Résultat équipe'!N$1,'DB L1'!#REF!,28,FALSE))</f>
        <v>#REF!</v>
      </c>
      <c r="O5" s="3" t="e">
        <f>IF(COUNTIF('DB L1'!#REF!,'Résultat équipe'!O$1)=1,VLOOKUP(O$1,'DB L1'!#REF!,29,FALSE),VLOOKUP('Résultat équipe'!O$1,'DB L1'!#REF!,28,FALSE))</f>
        <v>#REF!</v>
      </c>
      <c r="P5" s="3" t="e">
        <f>IF(COUNTIF('DB L1'!#REF!,'Résultat équipe'!P$1)=1,VLOOKUP(P$1,'DB L1'!#REF!,29,FALSE),VLOOKUP('Résultat équipe'!P$1,'DB L1'!#REF!,28,FALSE))</f>
        <v>#REF!</v>
      </c>
      <c r="Q5" s="3" t="e">
        <f>IF(COUNTIF('DB L1'!#REF!,'Résultat équipe'!Q$1)=1,VLOOKUP(Q$1,'DB L1'!#REF!,29,FALSE),VLOOKUP('Résultat équipe'!Q$1,'DB L1'!#REF!,28,FALSE))</f>
        <v>#REF!</v>
      </c>
      <c r="R5" s="3" t="e">
        <f>IF(COUNTIF('DB L1'!#REF!,'Résultat équipe'!R$1)=1,VLOOKUP(R$1,'DB L1'!#REF!,29,FALSE),VLOOKUP('Résultat équipe'!R$1,'DB L1'!#REF!,28,FALSE))</f>
        <v>#REF!</v>
      </c>
      <c r="S5" s="3" t="e">
        <f>IF(COUNTIF('DB L1'!#REF!,'Résultat équipe'!S$1)=1,VLOOKUP(S$1,'DB L1'!#REF!,29,FALSE),VLOOKUP('Résultat équipe'!S$1,'DB L1'!#REF!,28,FALSE))</f>
        <v>#REF!</v>
      </c>
      <c r="T5" s="3" t="e">
        <f>IF(COUNTIF('DB L1'!#REF!,'Résultat équipe'!T$1)=1,VLOOKUP(T$1,'DB L1'!#REF!,29,FALSE),VLOOKUP('Résultat équipe'!T$1,'DB L1'!#REF!,28,FALSE))</f>
        <v>#REF!</v>
      </c>
      <c r="U5" s="3" t="e">
        <f>IF(COUNTIF('DB L1'!#REF!,'Résultat équipe'!U$1)=1,VLOOKUP(U$1,'DB L1'!#REF!,29,FALSE),VLOOKUP('Résultat équipe'!U$1,'DB L1'!#REF!,28,FALSE))</f>
        <v>#REF!</v>
      </c>
      <c r="W5" s="9">
        <v>4</v>
      </c>
      <c r="X5" s="11" t="e">
        <f t="shared" si="6"/>
        <v>#REF!</v>
      </c>
      <c r="Y5" s="11" t="e">
        <f t="shared" si="4"/>
        <v>#REF!</v>
      </c>
      <c r="Z5" s="11" t="e">
        <f t="shared" si="4"/>
        <v>#REF!</v>
      </c>
      <c r="AA5" s="11" t="e">
        <f t="shared" si="4"/>
        <v>#REF!</v>
      </c>
      <c r="AB5" s="11" t="e">
        <f t="shared" si="4"/>
        <v>#REF!</v>
      </c>
      <c r="AC5" s="11" t="e">
        <f t="shared" si="4"/>
        <v>#REF!</v>
      </c>
      <c r="AD5" s="11" t="e">
        <f t="shared" si="4"/>
        <v>#REF!</v>
      </c>
      <c r="AE5" s="11" t="e">
        <f t="shared" si="4"/>
        <v>#REF!</v>
      </c>
      <c r="AF5" s="11" t="e">
        <f t="shared" si="4"/>
        <v>#REF!</v>
      </c>
      <c r="AG5" s="11" t="e">
        <f t="shared" si="4"/>
        <v>#REF!</v>
      </c>
      <c r="AH5" s="11" t="e">
        <f t="shared" si="4"/>
        <v>#REF!</v>
      </c>
      <c r="AI5" s="11" t="e">
        <f t="shared" si="4"/>
        <v>#REF!</v>
      </c>
      <c r="AJ5" s="11" t="e">
        <f t="shared" si="4"/>
        <v>#REF!</v>
      </c>
      <c r="AK5" s="11" t="e">
        <f t="shared" si="4"/>
        <v>#REF!</v>
      </c>
      <c r="AL5" s="11" t="e">
        <f t="shared" si="4"/>
        <v>#REF!</v>
      </c>
      <c r="AM5" s="11" t="e">
        <f t="shared" si="4"/>
        <v>#REF!</v>
      </c>
      <c r="AN5" s="11" t="e">
        <f t="shared" si="4"/>
        <v>#REF!</v>
      </c>
      <c r="AO5" s="11" t="e">
        <f t="shared" si="4"/>
        <v>#REF!</v>
      </c>
      <c r="AP5" s="11" t="e">
        <f t="shared" si="4"/>
        <v>#REF!</v>
      </c>
      <c r="AQ5" s="11" t="e">
        <f t="shared" si="4"/>
        <v>#REF!</v>
      </c>
      <c r="AS5" s="9">
        <v>4</v>
      </c>
      <c r="AT5" s="3" t="e">
        <f t="shared" si="5"/>
        <v>#REF!</v>
      </c>
      <c r="AU5" s="3" t="e">
        <f t="shared" si="1"/>
        <v>#REF!</v>
      </c>
      <c r="AV5" s="3" t="e">
        <f t="shared" si="1"/>
        <v>#REF!</v>
      </c>
      <c r="AW5" s="3" t="e">
        <f t="shared" si="1"/>
        <v>#REF!</v>
      </c>
      <c r="AX5" s="3" t="e">
        <f t="shared" si="1"/>
        <v>#REF!</v>
      </c>
      <c r="AY5" s="3" t="e">
        <f t="shared" si="1"/>
        <v>#REF!</v>
      </c>
      <c r="AZ5" s="3" t="e">
        <f t="shared" si="1"/>
        <v>#REF!</v>
      </c>
      <c r="BA5" s="3" t="e">
        <f t="shared" si="1"/>
        <v>#REF!</v>
      </c>
      <c r="BB5" s="3" t="e">
        <f t="shared" si="1"/>
        <v>#REF!</v>
      </c>
      <c r="BC5" s="3" t="e">
        <f t="shared" si="1"/>
        <v>#REF!</v>
      </c>
      <c r="BD5" s="3" t="e">
        <f t="shared" si="1"/>
        <v>#REF!</v>
      </c>
      <c r="BE5" s="3" t="e">
        <f t="shared" si="1"/>
        <v>#REF!</v>
      </c>
      <c r="BF5" s="3" t="e">
        <f t="shared" si="1"/>
        <v>#REF!</v>
      </c>
      <c r="BG5" s="3" t="e">
        <f t="shared" si="1"/>
        <v>#REF!</v>
      </c>
      <c r="BH5" s="3" t="e">
        <f t="shared" si="1"/>
        <v>#REF!</v>
      </c>
      <c r="BI5" s="3" t="e">
        <f t="shared" si="1"/>
        <v>#REF!</v>
      </c>
      <c r="BJ5" s="3" t="e">
        <f t="shared" si="1"/>
        <v>#REF!</v>
      </c>
      <c r="BK5" s="3" t="e">
        <f t="shared" si="2"/>
        <v>#REF!</v>
      </c>
      <c r="BL5" s="3" t="e">
        <f t="shared" si="2"/>
        <v>#REF!</v>
      </c>
      <c r="BM5" s="3" t="e">
        <f t="shared" si="2"/>
        <v>#REF!</v>
      </c>
      <c r="BP5" s="14"/>
    </row>
    <row r="6" spans="1:88">
      <c r="A6" s="1">
        <v>5</v>
      </c>
      <c r="B6" s="3" t="e">
        <f>IF(COUNTIF('DB L1'!#REF!,'Résultat équipe'!B$1)=1,VLOOKUP(B$1,'DB L1'!#REF!,29,FALSE),VLOOKUP('Résultat équipe'!B$1,'DB L1'!#REF!,28,FALSE))</f>
        <v>#REF!</v>
      </c>
      <c r="C6" s="3" t="e">
        <f>IF(COUNTIF('DB L1'!#REF!,'Résultat équipe'!C$1)=1,VLOOKUP(C$1,'DB L1'!#REF!,29,FALSE),VLOOKUP('Résultat équipe'!C$1,'DB L1'!#REF!,28,FALSE))</f>
        <v>#REF!</v>
      </c>
      <c r="D6" s="3" t="e">
        <f>IF(COUNTIF('DB L1'!#REF!,'Résultat équipe'!D$1)=1,VLOOKUP(D$1,'DB L1'!#REF!,29,FALSE),VLOOKUP('Résultat équipe'!D$1,'DB L1'!#REF!,28,FALSE))</f>
        <v>#REF!</v>
      </c>
      <c r="E6" s="3" t="e">
        <f>IF(COUNTIF('DB L1'!#REF!,'Résultat équipe'!E$1)=1,VLOOKUP(E$1,'DB L1'!#REF!,29,FALSE),VLOOKUP('Résultat équipe'!E$1,'DB L1'!#REF!,28,FALSE))</f>
        <v>#REF!</v>
      </c>
      <c r="F6" s="3" t="e">
        <f>IF(COUNTIF('DB L1'!#REF!,'Résultat équipe'!F$1)=1,VLOOKUP(F$1,'DB L1'!#REF!,29,FALSE),VLOOKUP('Résultat équipe'!F$1,'DB L1'!#REF!,28,FALSE))</f>
        <v>#REF!</v>
      </c>
      <c r="G6" s="3" t="e">
        <f>IF(COUNTIF('DB L1'!#REF!,'Résultat équipe'!G$1)=1,VLOOKUP(G$1,'DB L1'!#REF!,29,FALSE),VLOOKUP('Résultat équipe'!G$1,'DB L1'!#REF!,28,FALSE))</f>
        <v>#REF!</v>
      </c>
      <c r="H6" s="3" t="e">
        <f>IF(COUNTIF('DB L1'!#REF!,'Résultat équipe'!H$1)=1,VLOOKUP(H$1,'DB L1'!#REF!,29,FALSE),VLOOKUP('Résultat équipe'!H$1,'DB L1'!#REF!,28,FALSE))</f>
        <v>#REF!</v>
      </c>
      <c r="I6" s="3" t="e">
        <f>IF(COUNTIF('DB L1'!#REF!,'Résultat équipe'!I$1)=1,VLOOKUP(I$1,'DB L1'!#REF!,29,FALSE),VLOOKUP('Résultat équipe'!I$1,'DB L1'!#REF!,28,FALSE))</f>
        <v>#REF!</v>
      </c>
      <c r="J6" s="3" t="e">
        <f>IF(COUNTIF('DB L1'!#REF!,'Résultat équipe'!J$1)=1,VLOOKUP(J$1,'DB L1'!#REF!,29,FALSE),VLOOKUP('Résultat équipe'!J$1,'DB L1'!#REF!,28,FALSE))</f>
        <v>#REF!</v>
      </c>
      <c r="K6" s="3" t="e">
        <f>IF(COUNTIF('DB L1'!#REF!,'Résultat équipe'!K$1)=1,VLOOKUP(K$1,'DB L1'!#REF!,29,FALSE),VLOOKUP('Résultat équipe'!K$1,'DB L1'!#REF!,28,FALSE))</f>
        <v>#REF!</v>
      </c>
      <c r="L6" s="3" t="e">
        <f>IF(COUNTIF('DB L1'!#REF!,'Résultat équipe'!L$1)=1,VLOOKUP(L$1,'DB L1'!#REF!,29,FALSE),VLOOKUP('Résultat équipe'!L$1,'DB L1'!#REF!,28,FALSE))</f>
        <v>#REF!</v>
      </c>
      <c r="M6" s="3" t="e">
        <f>IF(COUNTIF('DB L1'!#REF!,'Résultat équipe'!M$1)=1,VLOOKUP(M$1,'DB L1'!#REF!,29,FALSE),VLOOKUP('Résultat équipe'!M$1,'DB L1'!#REF!,28,FALSE))</f>
        <v>#REF!</v>
      </c>
      <c r="N6" s="3" t="e">
        <f>IF(COUNTIF('DB L1'!#REF!,'Résultat équipe'!N$1)=1,VLOOKUP(N$1,'DB L1'!#REF!,29,FALSE),VLOOKUP('Résultat équipe'!N$1,'DB L1'!#REF!,28,FALSE))</f>
        <v>#REF!</v>
      </c>
      <c r="O6" s="3" t="e">
        <f>IF(COUNTIF('DB L1'!#REF!,'Résultat équipe'!O$1)=1,VLOOKUP(O$1,'DB L1'!#REF!,29,FALSE),VLOOKUP('Résultat équipe'!O$1,'DB L1'!#REF!,28,FALSE))</f>
        <v>#REF!</v>
      </c>
      <c r="P6" s="3" t="e">
        <f>IF(COUNTIF('DB L1'!#REF!,'Résultat équipe'!P$1)=1,VLOOKUP(P$1,'DB L1'!#REF!,29,FALSE),VLOOKUP('Résultat équipe'!P$1,'DB L1'!#REF!,28,FALSE))</f>
        <v>#REF!</v>
      </c>
      <c r="Q6" s="3" t="e">
        <f>IF(COUNTIF('DB L1'!#REF!,'Résultat équipe'!Q$1)=1,VLOOKUP(Q$1,'DB L1'!#REF!,29,FALSE),VLOOKUP('Résultat équipe'!Q$1,'DB L1'!#REF!,28,FALSE))</f>
        <v>#REF!</v>
      </c>
      <c r="R6" s="3" t="e">
        <f>IF(COUNTIF('DB L1'!#REF!,'Résultat équipe'!R$1)=1,VLOOKUP(R$1,'DB L1'!#REF!,29,FALSE),VLOOKUP('Résultat équipe'!R$1,'DB L1'!#REF!,28,FALSE))</f>
        <v>#REF!</v>
      </c>
      <c r="S6" s="3" t="e">
        <f>IF(COUNTIF('DB L1'!#REF!,'Résultat équipe'!S$1)=1,VLOOKUP(S$1,'DB L1'!#REF!,29,FALSE),VLOOKUP('Résultat équipe'!S$1,'DB L1'!#REF!,28,FALSE))</f>
        <v>#REF!</v>
      </c>
      <c r="T6" s="3" t="e">
        <f>IF(COUNTIF('DB L1'!#REF!,'Résultat équipe'!T$1)=1,VLOOKUP(T$1,'DB L1'!#REF!,29,FALSE),VLOOKUP('Résultat équipe'!T$1,'DB L1'!#REF!,28,FALSE))</f>
        <v>#REF!</v>
      </c>
      <c r="U6" s="3" t="e">
        <f>IF(COUNTIF('DB L1'!#REF!,'Résultat équipe'!U$1)=1,VLOOKUP(U$1,'DB L1'!#REF!,29,FALSE),VLOOKUP('Résultat équipe'!U$1,'DB L1'!#REF!,28,FALSE))</f>
        <v>#REF!</v>
      </c>
      <c r="W6" s="9">
        <v>5</v>
      </c>
      <c r="X6" s="11" t="e">
        <f t="shared" si="6"/>
        <v>#REF!</v>
      </c>
      <c r="Y6" s="11" t="e">
        <f t="shared" si="4"/>
        <v>#REF!</v>
      </c>
      <c r="Z6" s="11" t="e">
        <f t="shared" si="4"/>
        <v>#REF!</v>
      </c>
      <c r="AA6" s="11" t="e">
        <f t="shared" si="4"/>
        <v>#REF!</v>
      </c>
      <c r="AB6" s="11" t="e">
        <f t="shared" si="4"/>
        <v>#REF!</v>
      </c>
      <c r="AC6" s="11" t="e">
        <f t="shared" si="4"/>
        <v>#REF!</v>
      </c>
      <c r="AD6" s="11" t="e">
        <f t="shared" si="4"/>
        <v>#REF!</v>
      </c>
      <c r="AE6" s="11" t="e">
        <f t="shared" si="4"/>
        <v>#REF!</v>
      </c>
      <c r="AF6" s="11" t="e">
        <f t="shared" si="4"/>
        <v>#REF!</v>
      </c>
      <c r="AG6" s="11" t="e">
        <f t="shared" si="4"/>
        <v>#REF!</v>
      </c>
      <c r="AH6" s="11" t="e">
        <f t="shared" si="4"/>
        <v>#REF!</v>
      </c>
      <c r="AI6" s="11" t="e">
        <f t="shared" si="4"/>
        <v>#REF!</v>
      </c>
      <c r="AJ6" s="11" t="e">
        <f t="shared" si="4"/>
        <v>#REF!</v>
      </c>
      <c r="AK6" s="11" t="e">
        <f t="shared" si="4"/>
        <v>#REF!</v>
      </c>
      <c r="AL6" s="11" t="e">
        <f t="shared" si="4"/>
        <v>#REF!</v>
      </c>
      <c r="AM6" s="11" t="e">
        <f t="shared" si="4"/>
        <v>#REF!</v>
      </c>
      <c r="AN6" s="11" t="e">
        <f t="shared" si="4"/>
        <v>#REF!</v>
      </c>
      <c r="AO6" s="11" t="e">
        <f t="shared" si="4"/>
        <v>#REF!</v>
      </c>
      <c r="AP6" s="11" t="e">
        <f t="shared" si="4"/>
        <v>#REF!</v>
      </c>
      <c r="AQ6" s="11" t="e">
        <f t="shared" si="4"/>
        <v>#REF!</v>
      </c>
      <c r="AS6" s="9">
        <v>5</v>
      </c>
      <c r="AT6" s="3" t="e">
        <f t="shared" si="5"/>
        <v>#REF!</v>
      </c>
      <c r="AU6" s="3" t="e">
        <f t="shared" si="1"/>
        <v>#REF!</v>
      </c>
      <c r="AV6" s="3" t="e">
        <f t="shared" si="1"/>
        <v>#REF!</v>
      </c>
      <c r="AW6" s="3" t="e">
        <f t="shared" si="1"/>
        <v>#REF!</v>
      </c>
      <c r="AX6" s="3" t="e">
        <f t="shared" si="1"/>
        <v>#REF!</v>
      </c>
      <c r="AY6" s="3" t="e">
        <f t="shared" si="1"/>
        <v>#REF!</v>
      </c>
      <c r="AZ6" s="3" t="e">
        <f t="shared" si="1"/>
        <v>#REF!</v>
      </c>
      <c r="BA6" s="3" t="e">
        <f t="shared" si="1"/>
        <v>#REF!</v>
      </c>
      <c r="BB6" s="3" t="e">
        <f t="shared" si="1"/>
        <v>#REF!</v>
      </c>
      <c r="BC6" s="3" t="e">
        <f t="shared" si="1"/>
        <v>#REF!</v>
      </c>
      <c r="BD6" s="3" t="e">
        <f t="shared" si="1"/>
        <v>#REF!</v>
      </c>
      <c r="BE6" s="3" t="e">
        <f t="shared" si="1"/>
        <v>#REF!</v>
      </c>
      <c r="BF6" s="3" t="e">
        <f t="shared" si="1"/>
        <v>#REF!</v>
      </c>
      <c r="BG6" s="3" t="e">
        <f t="shared" si="1"/>
        <v>#REF!</v>
      </c>
      <c r="BH6" s="3" t="e">
        <f t="shared" si="1"/>
        <v>#REF!</v>
      </c>
      <c r="BI6" s="3" t="e">
        <f t="shared" si="1"/>
        <v>#REF!</v>
      </c>
      <c r="BJ6" s="3" t="e">
        <f t="shared" si="1"/>
        <v>#REF!</v>
      </c>
      <c r="BK6" s="3" t="e">
        <f t="shared" si="2"/>
        <v>#REF!</v>
      </c>
      <c r="BL6" s="3" t="e">
        <f t="shared" si="2"/>
        <v>#REF!</v>
      </c>
      <c r="BM6" s="3" t="e">
        <f t="shared" si="2"/>
        <v>#REF!</v>
      </c>
      <c r="BP6" s="14"/>
    </row>
    <row r="7" spans="1:88">
      <c r="A7" s="1">
        <v>6</v>
      </c>
      <c r="B7" s="3" t="e">
        <f>IF(COUNTIF('DB L1'!#REF!,'Résultat équipe'!B$1)=1,VLOOKUP(B$1,'DB L1'!#REF!,29,FALSE),VLOOKUP('Résultat équipe'!B$1,'DB L1'!#REF!,28,FALSE))</f>
        <v>#REF!</v>
      </c>
      <c r="C7" s="3" t="e">
        <f>IF(COUNTIF('DB L1'!#REF!,'Résultat équipe'!C$1)=1,VLOOKUP(C$1,'DB L1'!#REF!,29,FALSE),VLOOKUP('Résultat équipe'!C$1,'DB L1'!#REF!,28,FALSE))</f>
        <v>#REF!</v>
      </c>
      <c r="D7" s="3" t="e">
        <f>IF(COUNTIF('DB L1'!#REF!,'Résultat équipe'!D$1)=1,VLOOKUP(D$1,'DB L1'!#REF!,29,FALSE),VLOOKUP('Résultat équipe'!D$1,'DB L1'!#REF!,28,FALSE))</f>
        <v>#REF!</v>
      </c>
      <c r="E7" s="3" t="e">
        <f>IF(COUNTIF('DB L1'!#REF!,'Résultat équipe'!E$1)=1,VLOOKUP(E$1,'DB L1'!#REF!,29,FALSE),VLOOKUP('Résultat équipe'!E$1,'DB L1'!#REF!,28,FALSE))</f>
        <v>#REF!</v>
      </c>
      <c r="F7" s="3" t="e">
        <f>IF(COUNTIF('DB L1'!#REF!,'Résultat équipe'!F$1)=1,VLOOKUP(F$1,'DB L1'!#REF!,29,FALSE),VLOOKUP('Résultat équipe'!F$1,'DB L1'!#REF!,28,FALSE))</f>
        <v>#REF!</v>
      </c>
      <c r="G7" s="3" t="e">
        <f>IF(COUNTIF('DB L1'!#REF!,'Résultat équipe'!G$1)=1,VLOOKUP(G$1,'DB L1'!#REF!,29,FALSE),VLOOKUP('Résultat équipe'!G$1,'DB L1'!#REF!,28,FALSE))</f>
        <v>#REF!</v>
      </c>
      <c r="H7" s="3" t="e">
        <f>IF(COUNTIF('DB L1'!#REF!,'Résultat équipe'!H$1)=1,VLOOKUP(H$1,'DB L1'!#REF!,29,FALSE),VLOOKUP('Résultat équipe'!H$1,'DB L1'!#REF!,28,FALSE))</f>
        <v>#REF!</v>
      </c>
      <c r="I7" s="3" t="e">
        <f>IF(COUNTIF('DB L1'!#REF!,'Résultat équipe'!I$1)=1,VLOOKUP(I$1,'DB L1'!#REF!,29,FALSE),VLOOKUP('Résultat équipe'!I$1,'DB L1'!#REF!,28,FALSE))</f>
        <v>#REF!</v>
      </c>
      <c r="J7" s="3" t="e">
        <f>IF(COUNTIF('DB L1'!#REF!,'Résultat équipe'!J$1)=1,VLOOKUP(J$1,'DB L1'!#REF!,29,FALSE),VLOOKUP('Résultat équipe'!J$1,'DB L1'!#REF!,28,FALSE))</f>
        <v>#REF!</v>
      </c>
      <c r="K7" s="3" t="e">
        <f>IF(COUNTIF('DB L1'!#REF!,'Résultat équipe'!K$1)=1,VLOOKUP(K$1,'DB L1'!#REF!,29,FALSE),VLOOKUP('Résultat équipe'!K$1,'DB L1'!#REF!,28,FALSE))</f>
        <v>#REF!</v>
      </c>
      <c r="L7" s="3" t="e">
        <f>IF(COUNTIF('DB L1'!#REF!,'Résultat équipe'!L$1)=1,VLOOKUP(L$1,'DB L1'!#REF!,29,FALSE),VLOOKUP('Résultat équipe'!L$1,'DB L1'!#REF!,28,FALSE))</f>
        <v>#REF!</v>
      </c>
      <c r="M7" s="3" t="e">
        <f>IF(COUNTIF('DB L1'!#REF!,'Résultat équipe'!M$1)=1,VLOOKUP(M$1,'DB L1'!#REF!,29,FALSE),VLOOKUP('Résultat équipe'!M$1,'DB L1'!#REF!,28,FALSE))</f>
        <v>#REF!</v>
      </c>
      <c r="N7" s="3" t="e">
        <f>IF(COUNTIF('DB L1'!#REF!,'Résultat équipe'!N$1)=1,VLOOKUP(N$1,'DB L1'!#REF!,29,FALSE),VLOOKUP('Résultat équipe'!N$1,'DB L1'!#REF!,28,FALSE))</f>
        <v>#REF!</v>
      </c>
      <c r="O7" s="3" t="e">
        <f>IF(COUNTIF('DB L1'!#REF!,'Résultat équipe'!O$1)=1,VLOOKUP(O$1,'DB L1'!#REF!,29,FALSE),VLOOKUP('Résultat équipe'!O$1,'DB L1'!#REF!,28,FALSE))</f>
        <v>#REF!</v>
      </c>
      <c r="P7" s="3" t="e">
        <f>IF(COUNTIF('DB L1'!#REF!,'Résultat équipe'!P$1)=1,VLOOKUP(P$1,'DB L1'!#REF!,29,FALSE),VLOOKUP('Résultat équipe'!P$1,'DB L1'!#REF!,28,FALSE))</f>
        <v>#REF!</v>
      </c>
      <c r="Q7" s="3" t="e">
        <f>IF(COUNTIF('DB L1'!#REF!,'Résultat équipe'!Q$1)=1,VLOOKUP(Q$1,'DB L1'!#REF!,29,FALSE),VLOOKUP('Résultat équipe'!Q$1,'DB L1'!#REF!,28,FALSE))</f>
        <v>#REF!</v>
      </c>
      <c r="R7" s="3" t="e">
        <f>IF(COUNTIF('DB L1'!#REF!,'Résultat équipe'!R$1)=1,VLOOKUP(R$1,'DB L1'!#REF!,29,FALSE),VLOOKUP('Résultat équipe'!R$1,'DB L1'!#REF!,28,FALSE))</f>
        <v>#REF!</v>
      </c>
      <c r="S7" s="3" t="e">
        <f>IF(COUNTIF('DB L1'!#REF!,'Résultat équipe'!S$1)=1,VLOOKUP(S$1,'DB L1'!#REF!,29,FALSE),VLOOKUP('Résultat équipe'!S$1,'DB L1'!#REF!,28,FALSE))</f>
        <v>#REF!</v>
      </c>
      <c r="T7" s="3" t="e">
        <f>IF(COUNTIF('DB L1'!#REF!,'Résultat équipe'!T$1)=1,VLOOKUP(T$1,'DB L1'!#REF!,29,FALSE),VLOOKUP('Résultat équipe'!T$1,'DB L1'!#REF!,28,FALSE))</f>
        <v>#REF!</v>
      </c>
      <c r="U7" s="3" t="e">
        <f>IF(COUNTIF('DB L1'!#REF!,'Résultat équipe'!U$1)=1,VLOOKUP(U$1,'DB L1'!#REF!,29,FALSE),VLOOKUP('Résultat équipe'!U$1,'DB L1'!#REF!,28,FALSE))</f>
        <v>#REF!</v>
      </c>
      <c r="W7" s="9">
        <v>6</v>
      </c>
      <c r="X7" s="11" t="e">
        <f t="shared" si="6"/>
        <v>#REF!</v>
      </c>
      <c r="Y7" s="11" t="e">
        <f t="shared" si="4"/>
        <v>#REF!</v>
      </c>
      <c r="Z7" s="11" t="e">
        <f t="shared" si="4"/>
        <v>#REF!</v>
      </c>
      <c r="AA7" s="11" t="e">
        <f t="shared" si="4"/>
        <v>#REF!</v>
      </c>
      <c r="AB7" s="11" t="e">
        <f t="shared" si="4"/>
        <v>#REF!</v>
      </c>
      <c r="AC7" s="11" t="e">
        <f t="shared" si="4"/>
        <v>#REF!</v>
      </c>
      <c r="AD7" s="11" t="e">
        <f t="shared" si="4"/>
        <v>#REF!</v>
      </c>
      <c r="AE7" s="11" t="e">
        <f t="shared" si="4"/>
        <v>#REF!</v>
      </c>
      <c r="AF7" s="11" t="e">
        <f t="shared" si="4"/>
        <v>#REF!</v>
      </c>
      <c r="AG7" s="11" t="e">
        <f t="shared" si="4"/>
        <v>#REF!</v>
      </c>
      <c r="AH7" s="11" t="e">
        <f t="shared" si="4"/>
        <v>#REF!</v>
      </c>
      <c r="AI7" s="11" t="e">
        <f t="shared" si="4"/>
        <v>#REF!</v>
      </c>
      <c r="AJ7" s="11" t="e">
        <f t="shared" si="4"/>
        <v>#REF!</v>
      </c>
      <c r="AK7" s="11" t="e">
        <f t="shared" si="4"/>
        <v>#REF!</v>
      </c>
      <c r="AL7" s="11" t="e">
        <f t="shared" si="4"/>
        <v>#REF!</v>
      </c>
      <c r="AM7" s="11" t="e">
        <f t="shared" si="4"/>
        <v>#REF!</v>
      </c>
      <c r="AN7" s="11" t="e">
        <f t="shared" si="4"/>
        <v>#REF!</v>
      </c>
      <c r="AO7" s="11" t="e">
        <f t="shared" si="4"/>
        <v>#REF!</v>
      </c>
      <c r="AP7" s="11" t="e">
        <f t="shared" si="4"/>
        <v>#REF!</v>
      </c>
      <c r="AQ7" s="11" t="e">
        <f t="shared" si="4"/>
        <v>#REF!</v>
      </c>
      <c r="AS7" s="9">
        <v>6</v>
      </c>
      <c r="AT7" s="3" t="e">
        <f t="shared" si="5"/>
        <v>#REF!</v>
      </c>
      <c r="AU7" s="3" t="e">
        <f t="shared" si="1"/>
        <v>#REF!</v>
      </c>
      <c r="AV7" s="3" t="e">
        <f t="shared" si="1"/>
        <v>#REF!</v>
      </c>
      <c r="AW7" s="3" t="e">
        <f t="shared" si="1"/>
        <v>#REF!</v>
      </c>
      <c r="AX7" s="3" t="e">
        <f t="shared" si="1"/>
        <v>#REF!</v>
      </c>
      <c r="AY7" s="3" t="e">
        <f t="shared" si="1"/>
        <v>#REF!</v>
      </c>
      <c r="AZ7" s="3" t="e">
        <f t="shared" si="1"/>
        <v>#REF!</v>
      </c>
      <c r="BA7" s="3" t="e">
        <f t="shared" si="1"/>
        <v>#REF!</v>
      </c>
      <c r="BB7" s="3" t="e">
        <f t="shared" si="1"/>
        <v>#REF!</v>
      </c>
      <c r="BC7" s="3" t="e">
        <f t="shared" si="1"/>
        <v>#REF!</v>
      </c>
      <c r="BD7" s="3" t="e">
        <f t="shared" si="1"/>
        <v>#REF!</v>
      </c>
      <c r="BE7" s="3" t="e">
        <f t="shared" si="1"/>
        <v>#REF!</v>
      </c>
      <c r="BF7" s="3" t="e">
        <f t="shared" si="1"/>
        <v>#REF!</v>
      </c>
      <c r="BG7" s="3" t="e">
        <f t="shared" si="1"/>
        <v>#REF!</v>
      </c>
      <c r="BH7" s="3" t="e">
        <f t="shared" si="1"/>
        <v>#REF!</v>
      </c>
      <c r="BI7" s="3" t="e">
        <f t="shared" si="1"/>
        <v>#REF!</v>
      </c>
      <c r="BJ7" s="3" t="e">
        <f t="shared" si="1"/>
        <v>#REF!</v>
      </c>
      <c r="BK7" s="3" t="e">
        <f t="shared" si="2"/>
        <v>#REF!</v>
      </c>
      <c r="BL7" s="3" t="e">
        <f t="shared" si="2"/>
        <v>#REF!</v>
      </c>
      <c r="BM7" s="3" t="e">
        <f t="shared" si="2"/>
        <v>#REF!</v>
      </c>
      <c r="BP7" s="14"/>
    </row>
    <row r="8" spans="1:88">
      <c r="A8" s="1">
        <v>7</v>
      </c>
      <c r="B8" s="3" t="e">
        <f>IF(COUNTIF('DB L1'!#REF!,'Résultat équipe'!B$1)=1,VLOOKUP(B$1,'DB L1'!#REF!,29,FALSE),VLOOKUP('Résultat équipe'!B$1,'DB L1'!#REF!,28,FALSE))</f>
        <v>#REF!</v>
      </c>
      <c r="C8" s="3" t="e">
        <f>IF(COUNTIF('DB L1'!#REF!,'Résultat équipe'!C$1)=1,VLOOKUP(C$1,'DB L1'!#REF!,29,FALSE),VLOOKUP('Résultat équipe'!C$1,'DB L1'!#REF!,28,FALSE))</f>
        <v>#REF!</v>
      </c>
      <c r="D8" s="3" t="e">
        <f>IF(COUNTIF('DB L1'!#REF!,'Résultat équipe'!D$1)=1,VLOOKUP(D$1,'DB L1'!#REF!,29,FALSE),VLOOKUP('Résultat équipe'!D$1,'DB L1'!#REF!,28,FALSE))</f>
        <v>#REF!</v>
      </c>
      <c r="E8" s="3" t="e">
        <f>IF(COUNTIF('DB L1'!#REF!,'Résultat équipe'!E$1)=1,VLOOKUP(E$1,'DB L1'!#REF!,29,FALSE),VLOOKUP('Résultat équipe'!E$1,'DB L1'!#REF!,28,FALSE))</f>
        <v>#REF!</v>
      </c>
      <c r="F8" s="3" t="e">
        <f>IF(COUNTIF('DB L1'!#REF!,'Résultat équipe'!F$1)=1,VLOOKUP(F$1,'DB L1'!#REF!,29,FALSE),VLOOKUP('Résultat équipe'!F$1,'DB L1'!#REF!,28,FALSE))</f>
        <v>#REF!</v>
      </c>
      <c r="G8" s="3" t="e">
        <f>IF(COUNTIF('DB L1'!#REF!,'Résultat équipe'!G$1)=1,VLOOKUP(G$1,'DB L1'!#REF!,29,FALSE),VLOOKUP('Résultat équipe'!G$1,'DB L1'!#REF!,28,FALSE))</f>
        <v>#REF!</v>
      </c>
      <c r="H8" s="3" t="e">
        <f>IF(COUNTIF('DB L1'!#REF!,'Résultat équipe'!H$1)=1,VLOOKUP(H$1,'DB L1'!#REF!,29,FALSE),VLOOKUP('Résultat équipe'!H$1,'DB L1'!#REF!,28,FALSE))</f>
        <v>#REF!</v>
      </c>
      <c r="I8" s="3" t="e">
        <f>IF(COUNTIF('DB L1'!#REF!,'Résultat équipe'!I$1)=1,VLOOKUP(I$1,'DB L1'!#REF!,29,FALSE),VLOOKUP('Résultat équipe'!I$1,'DB L1'!#REF!,28,FALSE))</f>
        <v>#REF!</v>
      </c>
      <c r="J8" s="3" t="e">
        <f>IF(COUNTIF('DB L1'!#REF!,'Résultat équipe'!J$1)=1,VLOOKUP(J$1,'DB L1'!#REF!,29,FALSE),VLOOKUP('Résultat équipe'!J$1,'DB L1'!#REF!,28,FALSE))</f>
        <v>#REF!</v>
      </c>
      <c r="K8" s="3" t="e">
        <f>IF(COUNTIF('DB L1'!#REF!,'Résultat équipe'!K$1)=1,VLOOKUP(K$1,'DB L1'!#REF!,29,FALSE),VLOOKUP('Résultat équipe'!K$1,'DB L1'!#REF!,28,FALSE))</f>
        <v>#REF!</v>
      </c>
      <c r="L8" s="3" t="e">
        <f>IF(COUNTIF('DB L1'!#REF!,'Résultat équipe'!L$1)=1,VLOOKUP(L$1,'DB L1'!#REF!,29,FALSE),VLOOKUP('Résultat équipe'!L$1,'DB L1'!#REF!,28,FALSE))</f>
        <v>#REF!</v>
      </c>
      <c r="M8" s="3" t="e">
        <f>IF(COUNTIF('DB L1'!#REF!,'Résultat équipe'!M$1)=1,VLOOKUP(M$1,'DB L1'!#REF!,29,FALSE),VLOOKUP('Résultat équipe'!M$1,'DB L1'!#REF!,28,FALSE))</f>
        <v>#REF!</v>
      </c>
      <c r="N8" s="3" t="e">
        <f>IF(COUNTIF('DB L1'!#REF!,'Résultat équipe'!N$1)=1,VLOOKUP(N$1,'DB L1'!#REF!,29,FALSE),VLOOKUP('Résultat équipe'!N$1,'DB L1'!#REF!,28,FALSE))</f>
        <v>#REF!</v>
      </c>
      <c r="O8" s="3" t="e">
        <f>IF(COUNTIF('DB L1'!#REF!,'Résultat équipe'!O$1)=1,VLOOKUP(O$1,'DB L1'!#REF!,29,FALSE),VLOOKUP('Résultat équipe'!O$1,'DB L1'!#REF!,28,FALSE))</f>
        <v>#REF!</v>
      </c>
      <c r="P8" s="3" t="e">
        <f>IF(COUNTIF('DB L1'!#REF!,'Résultat équipe'!P$1)=1,VLOOKUP(P$1,'DB L1'!#REF!,29,FALSE),VLOOKUP('Résultat équipe'!P$1,'DB L1'!#REF!,28,FALSE))</f>
        <v>#REF!</v>
      </c>
      <c r="Q8" s="3" t="e">
        <f>IF(COUNTIF('DB L1'!#REF!,'Résultat équipe'!Q$1)=1,VLOOKUP(Q$1,'DB L1'!#REF!,29,FALSE),VLOOKUP('Résultat équipe'!Q$1,'DB L1'!#REF!,28,FALSE))</f>
        <v>#REF!</v>
      </c>
      <c r="R8" s="3" t="e">
        <f>IF(COUNTIF('DB L1'!#REF!,'Résultat équipe'!R$1)=1,VLOOKUP(R$1,'DB L1'!#REF!,29,FALSE),VLOOKUP('Résultat équipe'!R$1,'DB L1'!#REF!,28,FALSE))</f>
        <v>#REF!</v>
      </c>
      <c r="S8" s="3" t="e">
        <f>IF(COUNTIF('DB L1'!#REF!,'Résultat équipe'!S$1)=1,VLOOKUP(S$1,'DB L1'!#REF!,29,FALSE),VLOOKUP('Résultat équipe'!S$1,'DB L1'!#REF!,28,FALSE))</f>
        <v>#REF!</v>
      </c>
      <c r="T8" s="3" t="e">
        <f>IF(COUNTIF('DB L1'!#REF!,'Résultat équipe'!T$1)=1,VLOOKUP(T$1,'DB L1'!#REF!,29,FALSE),VLOOKUP('Résultat équipe'!T$1,'DB L1'!#REF!,28,FALSE))</f>
        <v>#REF!</v>
      </c>
      <c r="U8" s="3" t="e">
        <f>IF(COUNTIF('DB L1'!#REF!,'Résultat équipe'!U$1)=1,VLOOKUP(U$1,'DB L1'!#REF!,29,FALSE),VLOOKUP('Résultat équipe'!U$1,'DB L1'!#REF!,28,FALSE))</f>
        <v>#REF!</v>
      </c>
      <c r="W8" s="9">
        <v>7</v>
      </c>
      <c r="X8" s="11" t="e">
        <f t="shared" si="6"/>
        <v>#REF!</v>
      </c>
      <c r="Y8" s="11" t="e">
        <f t="shared" si="4"/>
        <v>#REF!</v>
      </c>
      <c r="Z8" s="11" t="e">
        <f t="shared" si="4"/>
        <v>#REF!</v>
      </c>
      <c r="AA8" s="11" t="e">
        <f t="shared" si="4"/>
        <v>#REF!</v>
      </c>
      <c r="AB8" s="11" t="e">
        <f t="shared" si="4"/>
        <v>#REF!</v>
      </c>
      <c r="AC8" s="11" t="e">
        <f t="shared" si="4"/>
        <v>#REF!</v>
      </c>
      <c r="AD8" s="11" t="e">
        <f t="shared" si="4"/>
        <v>#REF!</v>
      </c>
      <c r="AE8" s="11" t="e">
        <f t="shared" si="4"/>
        <v>#REF!</v>
      </c>
      <c r="AF8" s="11" t="e">
        <f t="shared" si="4"/>
        <v>#REF!</v>
      </c>
      <c r="AG8" s="11" t="e">
        <f t="shared" si="4"/>
        <v>#REF!</v>
      </c>
      <c r="AH8" s="11" t="e">
        <f t="shared" si="4"/>
        <v>#REF!</v>
      </c>
      <c r="AI8" s="11" t="e">
        <f t="shared" si="4"/>
        <v>#REF!</v>
      </c>
      <c r="AJ8" s="11" t="e">
        <f t="shared" si="4"/>
        <v>#REF!</v>
      </c>
      <c r="AK8" s="11" t="e">
        <f t="shared" si="4"/>
        <v>#REF!</v>
      </c>
      <c r="AL8" s="11" t="e">
        <f t="shared" si="4"/>
        <v>#REF!</v>
      </c>
      <c r="AM8" s="11" t="e">
        <f t="shared" si="4"/>
        <v>#REF!</v>
      </c>
      <c r="AN8" s="11" t="e">
        <f t="shared" si="4"/>
        <v>#REF!</v>
      </c>
      <c r="AO8" s="11" t="e">
        <f t="shared" si="4"/>
        <v>#REF!</v>
      </c>
      <c r="AP8" s="11" t="e">
        <f t="shared" si="4"/>
        <v>#REF!</v>
      </c>
      <c r="AQ8" s="11" t="e">
        <f t="shared" si="4"/>
        <v>#REF!</v>
      </c>
      <c r="AS8" s="9">
        <v>7</v>
      </c>
      <c r="AT8" s="3" t="e">
        <f t="shared" si="5"/>
        <v>#REF!</v>
      </c>
      <c r="AU8" s="3" t="e">
        <f t="shared" si="1"/>
        <v>#REF!</v>
      </c>
      <c r="AV8" s="3" t="e">
        <f t="shared" si="1"/>
        <v>#REF!</v>
      </c>
      <c r="AW8" s="3" t="e">
        <f t="shared" si="1"/>
        <v>#REF!</v>
      </c>
      <c r="AX8" s="3" t="e">
        <f t="shared" si="1"/>
        <v>#REF!</v>
      </c>
      <c r="AY8" s="3" t="e">
        <f t="shared" si="1"/>
        <v>#REF!</v>
      </c>
      <c r="AZ8" s="3" t="e">
        <f t="shared" si="1"/>
        <v>#REF!</v>
      </c>
      <c r="BA8" s="3" t="e">
        <f t="shared" si="1"/>
        <v>#REF!</v>
      </c>
      <c r="BB8" s="3" t="e">
        <f t="shared" si="1"/>
        <v>#REF!</v>
      </c>
      <c r="BC8" s="3" t="e">
        <f t="shared" si="1"/>
        <v>#REF!</v>
      </c>
      <c r="BD8" s="3" t="e">
        <f t="shared" si="1"/>
        <v>#REF!</v>
      </c>
      <c r="BE8" s="3" t="e">
        <f t="shared" si="1"/>
        <v>#REF!</v>
      </c>
      <c r="BF8" s="3" t="e">
        <f t="shared" si="1"/>
        <v>#REF!</v>
      </c>
      <c r="BG8" s="3" t="e">
        <f t="shared" si="1"/>
        <v>#REF!</v>
      </c>
      <c r="BH8" s="3" t="e">
        <f t="shared" si="1"/>
        <v>#REF!</v>
      </c>
      <c r="BI8" s="3" t="e">
        <f t="shared" si="1"/>
        <v>#REF!</v>
      </c>
      <c r="BJ8" s="3" t="e">
        <f t="shared" si="1"/>
        <v>#REF!</v>
      </c>
      <c r="BK8" s="3" t="e">
        <f t="shared" si="2"/>
        <v>#REF!</v>
      </c>
      <c r="BL8" s="3" t="e">
        <f t="shared" si="2"/>
        <v>#REF!</v>
      </c>
      <c r="BM8" s="3" t="e">
        <f t="shared" si="2"/>
        <v>#REF!</v>
      </c>
      <c r="BP8" s="14"/>
    </row>
    <row r="9" spans="1:88">
      <c r="A9" s="1">
        <v>8</v>
      </c>
      <c r="B9" s="3" t="e">
        <f>IF(COUNTIF('DB L1'!#REF!,'Résultat équipe'!B$1)=1,VLOOKUP(B$1,'DB L1'!#REF!,28,FALSE),VLOOKUP('Résultat équipe'!B$1,'DB L1'!#REF!,29,FALSE))</f>
        <v>#REF!</v>
      </c>
      <c r="C9" s="3" t="e">
        <f>IF(COUNTIF('DB L1'!#REF!,'Résultat équipe'!C$1)=1,VLOOKUP(C$1,'DB L1'!#REF!,28,FALSE),VLOOKUP('Résultat équipe'!C$1,'DB L1'!#REF!,29,FALSE))</f>
        <v>#REF!</v>
      </c>
      <c r="D9" s="3" t="e">
        <f>IF(COUNTIF('DB L1'!#REF!,'Résultat équipe'!D$1)=1,VLOOKUP(D$1,'DB L1'!#REF!,28,FALSE),VLOOKUP('Résultat équipe'!D$1,'DB L1'!#REF!,29,FALSE))</f>
        <v>#REF!</v>
      </c>
      <c r="E9" s="3" t="e">
        <f>IF(COUNTIF('DB L1'!#REF!,'Résultat équipe'!E$1)=1,VLOOKUP(E$1,'DB L1'!#REF!,28,FALSE),VLOOKUP('Résultat équipe'!E$1,'DB L1'!#REF!,29,FALSE))</f>
        <v>#REF!</v>
      </c>
      <c r="F9" s="3" t="e">
        <f>IF(COUNTIF('DB L1'!#REF!,'Résultat équipe'!F$1)=1,VLOOKUP(F$1,'DB L1'!#REF!,28,FALSE),VLOOKUP('Résultat équipe'!F$1,'DB L1'!#REF!,29,FALSE))</f>
        <v>#REF!</v>
      </c>
      <c r="G9" s="3" t="e">
        <f>IF(COUNTIF('DB L1'!#REF!,'Résultat équipe'!G$1)=1,VLOOKUP(G$1,'DB L1'!#REF!,28,FALSE),VLOOKUP('Résultat équipe'!G$1,'DB L1'!#REF!,29,FALSE))</f>
        <v>#REF!</v>
      </c>
      <c r="H9" s="3" t="e">
        <f>IF(COUNTIF('DB L1'!#REF!,'Résultat équipe'!H$1)=1,VLOOKUP(H$1,'DB L1'!#REF!,28,FALSE),VLOOKUP('Résultat équipe'!H$1,'DB L1'!#REF!,29,FALSE))</f>
        <v>#REF!</v>
      </c>
      <c r="I9" s="3" t="e">
        <f>IF(COUNTIF('DB L1'!#REF!,'Résultat équipe'!I$1)=1,VLOOKUP(I$1,'DB L1'!#REF!,28,FALSE),VLOOKUP('Résultat équipe'!I$1,'DB L1'!#REF!,29,FALSE))</f>
        <v>#REF!</v>
      </c>
      <c r="J9" s="3" t="e">
        <f>IF(COUNTIF('DB L1'!#REF!,'Résultat équipe'!J$1)=1,VLOOKUP(J$1,'DB L1'!#REF!,28,FALSE),VLOOKUP('Résultat équipe'!J$1,'DB L1'!#REF!,29,FALSE))</f>
        <v>#REF!</v>
      </c>
      <c r="K9" s="3" t="e">
        <f>IF(COUNTIF('DB L1'!#REF!,'Résultat équipe'!K$1)=1,VLOOKUP(K$1,'DB L1'!#REF!,28,FALSE),VLOOKUP('Résultat équipe'!K$1,'DB L1'!#REF!,29,FALSE))</f>
        <v>#REF!</v>
      </c>
      <c r="L9" s="3" t="e">
        <f>IF(COUNTIF('DB L1'!#REF!,'Résultat équipe'!L$1)=1,VLOOKUP(L$1,'DB L1'!#REF!,28,FALSE),VLOOKUP('Résultat équipe'!L$1,'DB L1'!#REF!,29,FALSE))</f>
        <v>#REF!</v>
      </c>
      <c r="M9" s="3" t="e">
        <f>IF(COUNTIF('DB L1'!#REF!,'Résultat équipe'!M$1)=1,VLOOKUP(M$1,'DB L1'!#REF!,28,FALSE),VLOOKUP('Résultat équipe'!M$1,'DB L1'!#REF!,29,FALSE))</f>
        <v>#REF!</v>
      </c>
      <c r="N9" s="3" t="e">
        <f>IF(COUNTIF('DB L1'!#REF!,'Résultat équipe'!N$1)=1,VLOOKUP(N$1,'DB L1'!#REF!,28,FALSE),VLOOKUP('Résultat équipe'!N$1,'DB L1'!#REF!,29,FALSE))</f>
        <v>#REF!</v>
      </c>
      <c r="O9" s="3" t="e">
        <f>IF(COUNTIF('DB L1'!#REF!,'Résultat équipe'!O$1)=1,VLOOKUP(O$1,'DB L1'!#REF!,28,FALSE),VLOOKUP('Résultat équipe'!O$1,'DB L1'!#REF!,29,FALSE))</f>
        <v>#REF!</v>
      </c>
      <c r="P9" s="3" t="e">
        <f>IF(COUNTIF('DB L1'!#REF!,'Résultat équipe'!P$1)=1,VLOOKUP(P$1,'DB L1'!#REF!,28,FALSE),VLOOKUP('Résultat équipe'!P$1,'DB L1'!#REF!,29,FALSE))</f>
        <v>#REF!</v>
      </c>
      <c r="Q9" s="3" t="e">
        <f>IF(COUNTIF('DB L1'!#REF!,'Résultat équipe'!Q$1)=1,VLOOKUP(Q$1,'DB L1'!#REF!,28,FALSE),VLOOKUP('Résultat équipe'!Q$1,'DB L1'!#REF!,29,FALSE))</f>
        <v>#REF!</v>
      </c>
      <c r="R9" s="3" t="e">
        <f>IF(COUNTIF('DB L1'!#REF!,'Résultat équipe'!R$1)=1,VLOOKUP(R$1,'DB L1'!#REF!,28,FALSE),VLOOKUP('Résultat équipe'!R$1,'DB L1'!#REF!,29,FALSE))</f>
        <v>#REF!</v>
      </c>
      <c r="S9" s="3" t="e">
        <f>IF(COUNTIF('DB L1'!#REF!,'Résultat équipe'!S$1)=1,VLOOKUP(S$1,'DB L1'!#REF!,28,FALSE),VLOOKUP('Résultat équipe'!S$1,'DB L1'!#REF!,29,FALSE))</f>
        <v>#REF!</v>
      </c>
      <c r="T9" s="3" t="e">
        <f>IF(COUNTIF('DB L1'!#REF!,'Résultat équipe'!T$1)=1,VLOOKUP(T$1,'DB L1'!#REF!,28,FALSE),VLOOKUP('Résultat équipe'!T$1,'DB L1'!#REF!,29,FALSE))</f>
        <v>#REF!</v>
      </c>
      <c r="U9" s="3" t="e">
        <f>IF(COUNTIF('DB L1'!#REF!,'Résultat équipe'!U$1)=1,VLOOKUP(U$1,'DB L1'!#REF!,28,FALSE),VLOOKUP('Résultat équipe'!U$1,'DB L1'!#REF!,29,FALSE))</f>
        <v>#REF!</v>
      </c>
      <c r="W9" s="9">
        <v>8</v>
      </c>
      <c r="X9" s="11" t="e">
        <f t="shared" si="6"/>
        <v>#REF!</v>
      </c>
      <c r="Y9" s="11" t="e">
        <f t="shared" si="4"/>
        <v>#REF!</v>
      </c>
      <c r="Z9" s="11" t="e">
        <f t="shared" si="4"/>
        <v>#REF!</v>
      </c>
      <c r="AA9" s="11" t="e">
        <f t="shared" si="4"/>
        <v>#REF!</v>
      </c>
      <c r="AB9" s="11" t="e">
        <f t="shared" si="4"/>
        <v>#REF!</v>
      </c>
      <c r="AC9" s="11" t="e">
        <f t="shared" si="4"/>
        <v>#REF!</v>
      </c>
      <c r="AD9" s="11" t="e">
        <f t="shared" si="4"/>
        <v>#REF!</v>
      </c>
      <c r="AE9" s="11" t="e">
        <f t="shared" si="4"/>
        <v>#REF!</v>
      </c>
      <c r="AF9" s="11" t="e">
        <f t="shared" si="4"/>
        <v>#REF!</v>
      </c>
      <c r="AG9" s="11" t="e">
        <f t="shared" si="4"/>
        <v>#REF!</v>
      </c>
      <c r="AH9" s="11" t="e">
        <f t="shared" si="4"/>
        <v>#REF!</v>
      </c>
      <c r="AI9" s="11" t="e">
        <f t="shared" si="4"/>
        <v>#REF!</v>
      </c>
      <c r="AJ9" s="11" t="e">
        <f t="shared" si="4"/>
        <v>#REF!</v>
      </c>
      <c r="AK9" s="11" t="e">
        <f t="shared" si="4"/>
        <v>#REF!</v>
      </c>
      <c r="AL9" s="11" t="e">
        <f t="shared" si="4"/>
        <v>#REF!</v>
      </c>
      <c r="AM9" s="11" t="e">
        <f t="shared" si="4"/>
        <v>#REF!</v>
      </c>
      <c r="AN9" s="11" t="e">
        <f t="shared" si="4"/>
        <v>#REF!</v>
      </c>
      <c r="AO9" s="11" t="e">
        <f t="shared" si="4"/>
        <v>#REF!</v>
      </c>
      <c r="AP9" s="11" t="e">
        <f t="shared" si="4"/>
        <v>#REF!</v>
      </c>
      <c r="AQ9" s="11" t="e">
        <f t="shared" si="4"/>
        <v>#REF!</v>
      </c>
      <c r="AS9" s="9">
        <v>8</v>
      </c>
      <c r="AT9" s="3" t="e">
        <f t="shared" si="5"/>
        <v>#REF!</v>
      </c>
      <c r="AU9" s="3" t="e">
        <f t="shared" si="1"/>
        <v>#REF!</v>
      </c>
      <c r="AV9" s="3" t="e">
        <f t="shared" si="1"/>
        <v>#REF!</v>
      </c>
      <c r="AW9" s="3" t="e">
        <f t="shared" si="1"/>
        <v>#REF!</v>
      </c>
      <c r="AX9" s="3" t="e">
        <f t="shared" si="1"/>
        <v>#REF!</v>
      </c>
      <c r="AY9" s="3" t="e">
        <f t="shared" si="1"/>
        <v>#REF!</v>
      </c>
      <c r="AZ9" s="3" t="e">
        <f t="shared" si="1"/>
        <v>#REF!</v>
      </c>
      <c r="BA9" s="3" t="e">
        <f t="shared" si="1"/>
        <v>#REF!</v>
      </c>
      <c r="BB9" s="3" t="e">
        <f t="shared" si="1"/>
        <v>#REF!</v>
      </c>
      <c r="BC9" s="3" t="e">
        <f t="shared" si="1"/>
        <v>#REF!</v>
      </c>
      <c r="BD9" s="3" t="e">
        <f t="shared" si="1"/>
        <v>#REF!</v>
      </c>
      <c r="BE9" s="3" t="e">
        <f t="shared" si="1"/>
        <v>#REF!</v>
      </c>
      <c r="BF9" s="3" t="e">
        <f t="shared" si="1"/>
        <v>#REF!</v>
      </c>
      <c r="BG9" s="3" t="e">
        <f t="shared" si="1"/>
        <v>#REF!</v>
      </c>
      <c r="BH9" s="3" t="e">
        <f t="shared" si="1"/>
        <v>#REF!</v>
      </c>
      <c r="BI9" s="3" t="e">
        <f t="shared" si="1"/>
        <v>#REF!</v>
      </c>
      <c r="BJ9" s="3" t="e">
        <f t="shared" si="1"/>
        <v>#REF!</v>
      </c>
      <c r="BK9" s="3" t="e">
        <f t="shared" si="2"/>
        <v>#REF!</v>
      </c>
      <c r="BL9" s="3" t="e">
        <f t="shared" si="2"/>
        <v>#REF!</v>
      </c>
      <c r="BM9" s="3" t="e">
        <f t="shared" si="2"/>
        <v>#REF!</v>
      </c>
      <c r="BP9" s="14"/>
    </row>
    <row r="10" spans="1:88">
      <c r="A10" s="1">
        <v>9</v>
      </c>
      <c r="B10" s="3" t="e">
        <f>IF(COUNTIF('DB L1'!#REF!,'Résultat équipe'!B$1)=1,VLOOKUP(B$1,'DB L1'!#REF!,29,FALSE),VLOOKUP('Résultat équipe'!B$1,'DB L1'!#REF!,28,FALSE))</f>
        <v>#REF!</v>
      </c>
      <c r="C10" s="3" t="e">
        <f>IF(COUNTIF('DB L1'!#REF!,'Résultat équipe'!C$1)=1,VLOOKUP(C$1,'DB L1'!#REF!,29,FALSE),VLOOKUP('Résultat équipe'!C$1,'DB L1'!#REF!,28,FALSE))</f>
        <v>#REF!</v>
      </c>
      <c r="D10" s="3" t="e">
        <f>IF(COUNTIF('DB L1'!#REF!,'Résultat équipe'!D$1)=1,VLOOKUP(D$1,'DB L1'!#REF!,29,FALSE),VLOOKUP('Résultat équipe'!D$1,'DB L1'!#REF!,28,FALSE))</f>
        <v>#REF!</v>
      </c>
      <c r="E10" s="3" t="e">
        <f>IF(COUNTIF('DB L1'!#REF!,'Résultat équipe'!E$1)=1,VLOOKUP(E$1,'DB L1'!#REF!,29,FALSE),VLOOKUP('Résultat équipe'!E$1,'DB L1'!#REF!,28,FALSE))</f>
        <v>#REF!</v>
      </c>
      <c r="F10" s="3" t="e">
        <f>IF(COUNTIF('DB L1'!#REF!,'Résultat équipe'!F$1)=1,VLOOKUP(F$1,'DB L1'!#REF!,29,FALSE),VLOOKUP('Résultat équipe'!F$1,'DB L1'!#REF!,28,FALSE))</f>
        <v>#REF!</v>
      </c>
      <c r="G10" s="3" t="e">
        <f>IF(COUNTIF('DB L1'!#REF!,'Résultat équipe'!G$1)=1,VLOOKUP(G$1,'DB L1'!#REF!,29,FALSE),VLOOKUP('Résultat équipe'!G$1,'DB L1'!#REF!,28,FALSE))</f>
        <v>#REF!</v>
      </c>
      <c r="H10" s="3" t="e">
        <f>IF(COUNTIF('DB L1'!#REF!,'Résultat équipe'!H$1)=1,VLOOKUP(H$1,'DB L1'!#REF!,29,FALSE),VLOOKUP('Résultat équipe'!H$1,'DB L1'!#REF!,28,FALSE))</f>
        <v>#REF!</v>
      </c>
      <c r="I10" s="3" t="e">
        <f>IF(COUNTIF('DB L1'!#REF!,'Résultat équipe'!I$1)=1,VLOOKUP(I$1,'DB L1'!#REF!,29,FALSE),VLOOKUP('Résultat équipe'!I$1,'DB L1'!#REF!,28,FALSE))</f>
        <v>#REF!</v>
      </c>
      <c r="J10" s="3" t="e">
        <f>IF(COUNTIF('DB L1'!#REF!,'Résultat équipe'!J$1)=1,VLOOKUP(J$1,'DB L1'!#REF!,29,FALSE),VLOOKUP('Résultat équipe'!J$1,'DB L1'!#REF!,28,FALSE))</f>
        <v>#REF!</v>
      </c>
      <c r="K10" s="3" t="e">
        <f>IF(COUNTIF('DB L1'!#REF!,'Résultat équipe'!K$1)=1,VLOOKUP(K$1,'DB L1'!#REF!,29,FALSE),VLOOKUP('Résultat équipe'!K$1,'DB L1'!#REF!,28,FALSE))</f>
        <v>#REF!</v>
      </c>
      <c r="L10" s="3" t="e">
        <f>IF(COUNTIF('DB L1'!#REF!,'Résultat équipe'!L$1)=1,VLOOKUP(L$1,'DB L1'!#REF!,29,FALSE),VLOOKUP('Résultat équipe'!L$1,'DB L1'!#REF!,28,FALSE))</f>
        <v>#REF!</v>
      </c>
      <c r="M10" s="3" t="e">
        <f>IF(COUNTIF('DB L1'!#REF!,'Résultat équipe'!M$1)=1,VLOOKUP(M$1,'DB L1'!#REF!,29,FALSE),VLOOKUP('Résultat équipe'!M$1,'DB L1'!#REF!,28,FALSE))</f>
        <v>#REF!</v>
      </c>
      <c r="N10" s="3" t="e">
        <f>IF(COUNTIF('DB L1'!#REF!,'Résultat équipe'!N$1)=1,VLOOKUP(N$1,'DB L1'!#REF!,29,FALSE),VLOOKUP('Résultat équipe'!N$1,'DB L1'!#REF!,28,FALSE))</f>
        <v>#REF!</v>
      </c>
      <c r="O10" s="3" t="e">
        <f>IF(COUNTIF('DB L1'!#REF!,'Résultat équipe'!O$1)=1,VLOOKUP(O$1,'DB L1'!#REF!,29,FALSE),VLOOKUP('Résultat équipe'!O$1,'DB L1'!#REF!,28,FALSE))</f>
        <v>#REF!</v>
      </c>
      <c r="P10" s="3" t="e">
        <f>IF(COUNTIF('DB L1'!#REF!,'Résultat équipe'!P$1)=1,VLOOKUP(P$1,'DB L1'!#REF!,29,FALSE),VLOOKUP('Résultat équipe'!P$1,'DB L1'!#REF!,28,FALSE))</f>
        <v>#REF!</v>
      </c>
      <c r="Q10" s="3" t="e">
        <f>IF(COUNTIF('DB L1'!#REF!,'Résultat équipe'!Q$1)=1,VLOOKUP(Q$1,'DB L1'!#REF!,29,FALSE),VLOOKUP('Résultat équipe'!Q$1,'DB L1'!#REF!,28,FALSE))</f>
        <v>#REF!</v>
      </c>
      <c r="R10" s="3" t="e">
        <f>IF(COUNTIF('DB L1'!#REF!,'Résultat équipe'!R$1)=1,VLOOKUP(R$1,'DB L1'!#REF!,29,FALSE),VLOOKUP('Résultat équipe'!R$1,'DB L1'!#REF!,28,FALSE))</f>
        <v>#REF!</v>
      </c>
      <c r="S10" s="3" t="e">
        <f>IF(COUNTIF('DB L1'!#REF!,'Résultat équipe'!S$1)=1,VLOOKUP(S$1,'DB L1'!#REF!,29,FALSE),VLOOKUP('Résultat équipe'!S$1,'DB L1'!#REF!,28,FALSE))</f>
        <v>#REF!</v>
      </c>
      <c r="T10" s="3" t="e">
        <f>IF(COUNTIF('DB L1'!#REF!,'Résultat équipe'!T$1)=1,VLOOKUP(T$1,'DB L1'!#REF!,29,FALSE),VLOOKUP('Résultat équipe'!T$1,'DB L1'!#REF!,28,FALSE))</f>
        <v>#REF!</v>
      </c>
      <c r="U10" s="3" t="e">
        <f>IF(COUNTIF('DB L1'!#REF!,'Résultat équipe'!U$1)=1,VLOOKUP(U$1,'DB L1'!#REF!,29,FALSE),VLOOKUP('Résultat équipe'!U$1,'DB L1'!#REF!,28,FALSE))</f>
        <v>#REF!</v>
      </c>
      <c r="W10" s="9">
        <v>9</v>
      </c>
      <c r="X10" s="11" t="e">
        <f t="shared" si="6"/>
        <v>#REF!</v>
      </c>
      <c r="Y10" s="11" t="e">
        <f t="shared" si="4"/>
        <v>#REF!</v>
      </c>
      <c r="Z10" s="11" t="e">
        <f t="shared" si="4"/>
        <v>#REF!</v>
      </c>
      <c r="AA10" s="11" t="e">
        <f t="shared" si="4"/>
        <v>#REF!</v>
      </c>
      <c r="AB10" s="11" t="e">
        <f t="shared" si="4"/>
        <v>#REF!</v>
      </c>
      <c r="AC10" s="11" t="e">
        <f t="shared" si="4"/>
        <v>#REF!</v>
      </c>
      <c r="AD10" s="11" t="e">
        <f t="shared" si="4"/>
        <v>#REF!</v>
      </c>
      <c r="AE10" s="11" t="e">
        <f t="shared" si="4"/>
        <v>#REF!</v>
      </c>
      <c r="AF10" s="11" t="e">
        <f t="shared" si="4"/>
        <v>#REF!</v>
      </c>
      <c r="AG10" s="11" t="e">
        <f t="shared" si="4"/>
        <v>#REF!</v>
      </c>
      <c r="AH10" s="11" t="e">
        <f t="shared" si="4"/>
        <v>#REF!</v>
      </c>
      <c r="AI10" s="11" t="e">
        <f t="shared" si="4"/>
        <v>#REF!</v>
      </c>
      <c r="AJ10" s="11" t="e">
        <f t="shared" si="4"/>
        <v>#REF!</v>
      </c>
      <c r="AK10" s="11" t="e">
        <f t="shared" si="4"/>
        <v>#REF!</v>
      </c>
      <c r="AL10" s="11" t="e">
        <f t="shared" si="4"/>
        <v>#REF!</v>
      </c>
      <c r="AM10" s="11" t="e">
        <f t="shared" si="4"/>
        <v>#REF!</v>
      </c>
      <c r="AN10" s="11" t="e">
        <f t="shared" si="4"/>
        <v>#REF!</v>
      </c>
      <c r="AO10" s="11" t="e">
        <f t="shared" si="4"/>
        <v>#REF!</v>
      </c>
      <c r="AP10" s="11" t="e">
        <f t="shared" si="4"/>
        <v>#REF!</v>
      </c>
      <c r="AQ10" s="11" t="e">
        <f t="shared" si="4"/>
        <v>#REF!</v>
      </c>
      <c r="AS10" s="9">
        <v>9</v>
      </c>
      <c r="AT10" s="3" t="e">
        <f t="shared" si="5"/>
        <v>#REF!</v>
      </c>
      <c r="AU10" s="3" t="e">
        <f t="shared" si="1"/>
        <v>#REF!</v>
      </c>
      <c r="AV10" s="3" t="e">
        <f t="shared" si="1"/>
        <v>#REF!</v>
      </c>
      <c r="AW10" s="3" t="e">
        <f t="shared" si="1"/>
        <v>#REF!</v>
      </c>
      <c r="AX10" s="3" t="e">
        <f t="shared" si="1"/>
        <v>#REF!</v>
      </c>
      <c r="AY10" s="3" t="e">
        <f t="shared" si="1"/>
        <v>#REF!</v>
      </c>
      <c r="AZ10" s="3" t="e">
        <f t="shared" si="1"/>
        <v>#REF!</v>
      </c>
      <c r="BA10" s="3" t="e">
        <f t="shared" si="1"/>
        <v>#REF!</v>
      </c>
      <c r="BB10" s="3" t="e">
        <f t="shared" si="1"/>
        <v>#REF!</v>
      </c>
      <c r="BC10" s="3" t="e">
        <f t="shared" si="1"/>
        <v>#REF!</v>
      </c>
      <c r="BD10" s="3" t="e">
        <f t="shared" si="1"/>
        <v>#REF!</v>
      </c>
      <c r="BE10" s="3" t="e">
        <f t="shared" si="1"/>
        <v>#REF!</v>
      </c>
      <c r="BF10" s="3" t="e">
        <f t="shared" si="1"/>
        <v>#REF!</v>
      </c>
      <c r="BG10" s="3" t="e">
        <f t="shared" si="1"/>
        <v>#REF!</v>
      </c>
      <c r="BH10" s="3" t="e">
        <f t="shared" si="1"/>
        <v>#REF!</v>
      </c>
      <c r="BI10" s="3" t="e">
        <f t="shared" si="1"/>
        <v>#REF!</v>
      </c>
      <c r="BJ10" s="3" t="e">
        <f t="shared" si="1"/>
        <v>#REF!</v>
      </c>
      <c r="BK10" s="3" t="e">
        <f t="shared" si="2"/>
        <v>#REF!</v>
      </c>
      <c r="BL10" s="3" t="e">
        <f t="shared" si="2"/>
        <v>#REF!</v>
      </c>
      <c r="BM10" s="3" t="e">
        <f t="shared" si="2"/>
        <v>#REF!</v>
      </c>
      <c r="BP10" s="14"/>
    </row>
    <row r="11" spans="1:88">
      <c r="A11" s="1">
        <v>10</v>
      </c>
      <c r="B11" s="3" t="e">
        <f>IF(COUNTIF('DB L1'!#REF!,'Résultat équipe'!B$1)=1,VLOOKUP(B$1,'DB L1'!#REF!,12,FALSE),VLOOKUP('Résultat équipe'!B$1,'DB L1'!#REF!,12,FALSE))</f>
        <v>#REF!</v>
      </c>
      <c r="C11" s="3" t="e">
        <f>IF(COUNTIF('DB L1'!#REF!,'Résultat équipe'!C$1)=1,VLOOKUP(C$1,'DB L1'!#REF!,12,FALSE),VLOOKUP('Résultat équipe'!C$1,'DB L1'!#REF!,12,FALSE))</f>
        <v>#REF!</v>
      </c>
      <c r="D11" s="3" t="e">
        <f>IF(COUNTIF('DB L1'!#REF!,'Résultat équipe'!D$1)=1,VLOOKUP(D$1,'DB L1'!#REF!,12,FALSE),VLOOKUP('Résultat équipe'!D$1,'DB L1'!#REF!,12,FALSE))</f>
        <v>#REF!</v>
      </c>
      <c r="E11" s="3" t="e">
        <f>IF(COUNTIF('DB L1'!#REF!,'Résultat équipe'!E$1)=1,VLOOKUP(E$1,'DB L1'!#REF!,12,FALSE),VLOOKUP('Résultat équipe'!E$1,'DB L1'!#REF!,12,FALSE))</f>
        <v>#REF!</v>
      </c>
      <c r="F11" s="3" t="e">
        <f>IF(COUNTIF('DB L1'!#REF!,'Résultat équipe'!F$1)=1,VLOOKUP(F$1,'DB L1'!#REF!,12,FALSE),VLOOKUP('Résultat équipe'!F$1,'DB L1'!#REF!,12,FALSE))</f>
        <v>#REF!</v>
      </c>
      <c r="G11" s="3" t="e">
        <f>IF(COUNTIF('DB L1'!#REF!,'Résultat équipe'!G$1)=1,VLOOKUP(G$1,'DB L1'!#REF!,12,FALSE),VLOOKUP('Résultat équipe'!G$1,'DB L1'!#REF!,12,FALSE))</f>
        <v>#REF!</v>
      </c>
      <c r="H11" s="3" t="e">
        <f>IF(COUNTIF('DB L1'!#REF!,'Résultat équipe'!H$1)=1,VLOOKUP(H$1,'DB L1'!#REF!,12,FALSE),VLOOKUP('Résultat équipe'!H$1,'DB L1'!#REF!,12,FALSE))</f>
        <v>#REF!</v>
      </c>
      <c r="I11" s="3" t="e">
        <f>IF(COUNTIF('DB L1'!#REF!,'Résultat équipe'!I$1)=1,VLOOKUP(I$1,'DB L1'!#REF!,12,FALSE),VLOOKUP('Résultat équipe'!I$1,'DB L1'!#REF!,12,FALSE))</f>
        <v>#REF!</v>
      </c>
      <c r="J11" s="3" t="e">
        <f>IF(COUNTIF('DB L1'!#REF!,'Résultat équipe'!J$1)=1,VLOOKUP(J$1,'DB L1'!#REF!,12,FALSE),VLOOKUP('Résultat équipe'!J$1,'DB L1'!#REF!,12,FALSE))</f>
        <v>#REF!</v>
      </c>
      <c r="K11" s="3" t="e">
        <f>IF(COUNTIF('DB L1'!#REF!,'Résultat équipe'!K$1)=1,VLOOKUP(K$1,'DB L1'!#REF!,12,FALSE),VLOOKUP('Résultat équipe'!K$1,'DB L1'!#REF!,12,FALSE))</f>
        <v>#REF!</v>
      </c>
      <c r="L11" s="3" t="e">
        <f>IF(COUNTIF('DB L1'!#REF!,'Résultat équipe'!L$1)=1,VLOOKUP(L$1,'DB L1'!#REF!,12,FALSE),VLOOKUP('Résultat équipe'!L$1,'DB L1'!#REF!,12,FALSE))</f>
        <v>#REF!</v>
      </c>
      <c r="M11" s="3" t="e">
        <f>IF(COUNTIF('DB L1'!#REF!,'Résultat équipe'!M$1)=1,VLOOKUP(M$1,'DB L1'!#REF!,12,FALSE),VLOOKUP('Résultat équipe'!M$1,'DB L1'!#REF!,12,FALSE))</f>
        <v>#REF!</v>
      </c>
      <c r="N11" s="3" t="e">
        <f>IF(COUNTIF('DB L1'!#REF!,'Résultat équipe'!N$1)=1,VLOOKUP(N$1,'DB L1'!#REF!,12,FALSE),VLOOKUP('Résultat équipe'!N$1,'DB L1'!#REF!,12,FALSE))</f>
        <v>#REF!</v>
      </c>
      <c r="O11" s="3" t="e">
        <f>IF(COUNTIF('DB L1'!#REF!,'Résultat équipe'!O$1)=1,VLOOKUP(O$1,'DB L1'!#REF!,12,FALSE),VLOOKUP('Résultat équipe'!O$1,'DB L1'!#REF!,12,FALSE))</f>
        <v>#REF!</v>
      </c>
      <c r="P11" s="3" t="e">
        <f>IF(COUNTIF('DB L1'!#REF!,'Résultat équipe'!P$1)=1,VLOOKUP(P$1,'DB L1'!#REF!,12,FALSE),VLOOKUP('Résultat équipe'!P$1,'DB L1'!#REF!,12,FALSE))</f>
        <v>#REF!</v>
      </c>
      <c r="Q11" s="3" t="e">
        <f>IF(COUNTIF('DB L1'!#REF!,'Résultat équipe'!Q$1)=1,VLOOKUP(Q$1,'DB L1'!#REF!,12,FALSE),VLOOKUP('Résultat équipe'!Q$1,'DB L1'!#REF!,12,FALSE))</f>
        <v>#REF!</v>
      </c>
      <c r="R11" s="3" t="e">
        <f>IF(COUNTIF('DB L1'!#REF!,'Résultat équipe'!R$1)=1,VLOOKUP(R$1,'DB L1'!#REF!,12,FALSE),VLOOKUP('Résultat équipe'!R$1,'DB L1'!#REF!,12,FALSE))</f>
        <v>#REF!</v>
      </c>
      <c r="S11" s="3" t="e">
        <f>IF(COUNTIF('DB L1'!#REF!,'Résultat équipe'!S$1)=1,VLOOKUP(S$1,'DB L1'!#REF!,12,FALSE),VLOOKUP('Résultat équipe'!S$1,'DB L1'!#REF!,12,FALSE))</f>
        <v>#REF!</v>
      </c>
      <c r="T11" s="3" t="e">
        <f>IF(COUNTIF('DB L1'!#REF!,'Résultat équipe'!T$1)=1,VLOOKUP(T$1,'DB L1'!#REF!,12,FALSE),VLOOKUP('Résultat équipe'!T$1,'DB L1'!#REF!,12,FALSE))</f>
        <v>#REF!</v>
      </c>
      <c r="U11" s="3" t="e">
        <f>IF(COUNTIF('DB L1'!#REF!,'Résultat équipe'!U$1)=1,VLOOKUP(U$1,'DB L1'!#REF!,12,FALSE),VLOOKUP('Résultat équipe'!U$1,'DB L1'!#REF!,12,FALSE))</f>
        <v>#REF!</v>
      </c>
      <c r="W11" s="9">
        <v>10</v>
      </c>
      <c r="X11" s="11" t="e">
        <f t="shared" ref="X11" si="7">IF(B11=B10,X10+1,1)</f>
        <v>#REF!</v>
      </c>
      <c r="Y11" s="11" t="e">
        <f t="shared" ref="Y11" si="8">IF(C11=C10,Y10+1,1)</f>
        <v>#REF!</v>
      </c>
      <c r="Z11" s="11" t="e">
        <f t="shared" ref="Z11" si="9">IF(D11=D10,Z10+1,1)</f>
        <v>#REF!</v>
      </c>
      <c r="AA11" s="11" t="e">
        <f t="shared" ref="AA11" si="10">IF(E11=E10,AA10+1,1)</f>
        <v>#REF!</v>
      </c>
      <c r="AB11" s="11" t="e">
        <f t="shared" ref="AB11" si="11">IF(F11=F10,AB10+1,1)</f>
        <v>#REF!</v>
      </c>
      <c r="AC11" s="11" t="e">
        <f t="shared" ref="AC11" si="12">IF(G11=G10,AC10+1,1)</f>
        <v>#REF!</v>
      </c>
      <c r="AD11" s="11" t="e">
        <f t="shared" ref="AD11" si="13">IF(H11=H10,AD10+1,1)</f>
        <v>#REF!</v>
      </c>
      <c r="AE11" s="11" t="e">
        <f t="shared" ref="AE11" si="14">IF(I11=I10,AE10+1,1)</f>
        <v>#REF!</v>
      </c>
      <c r="AF11" s="11" t="e">
        <f t="shared" ref="AF11" si="15">IF(J11=J10,AF10+1,1)</f>
        <v>#REF!</v>
      </c>
      <c r="AG11" s="11" t="e">
        <f t="shared" ref="AG11" si="16">IF(K11=K10,AG10+1,1)</f>
        <v>#REF!</v>
      </c>
      <c r="AH11" s="11" t="e">
        <f t="shared" ref="AH11" si="17">IF(L11=L10,AH10+1,1)</f>
        <v>#REF!</v>
      </c>
      <c r="AI11" s="11" t="e">
        <f t="shared" ref="AI11" si="18">IF(M11=M10,AI10+1,1)</f>
        <v>#REF!</v>
      </c>
      <c r="AJ11" s="11" t="e">
        <f t="shared" ref="AJ11" si="19">IF(N11=N10,AJ10+1,1)</f>
        <v>#REF!</v>
      </c>
      <c r="AK11" s="11" t="e">
        <f t="shared" ref="AK11" si="20">IF(O11=O10,AK10+1,1)</f>
        <v>#REF!</v>
      </c>
      <c r="AL11" s="11" t="e">
        <f t="shared" ref="AL11" si="21">IF(P11=P10,AL10+1,1)</f>
        <v>#REF!</v>
      </c>
      <c r="AM11" s="11" t="e">
        <f t="shared" ref="AM11" si="22">IF(Q11=Q10,AM10+1,1)</f>
        <v>#REF!</v>
      </c>
      <c r="AN11" s="11" t="e">
        <f t="shared" ref="AN11" si="23">IF(R11=R10,AN10+1,1)</f>
        <v>#REF!</v>
      </c>
      <c r="AO11" s="11" t="e">
        <f t="shared" ref="AO11" si="24">IF(S11=S10,AO10+1,1)</f>
        <v>#REF!</v>
      </c>
      <c r="AP11" s="11" t="e">
        <f t="shared" ref="AP11" si="25">IF(T11=T10,AP10+1,1)</f>
        <v>#REF!</v>
      </c>
      <c r="AQ11" s="11" t="e">
        <f t="shared" ref="AQ11" si="26">IF(U11=U10,AQ10+1,1)</f>
        <v>#REF!</v>
      </c>
      <c r="AS11" s="9">
        <v>10</v>
      </c>
      <c r="AT11" s="3" t="e">
        <f t="shared" ref="AT11" si="27">CONCATENATE(X11,B11)</f>
        <v>#REF!</v>
      </c>
      <c r="AU11" s="3" t="e">
        <f t="shared" ref="AU11" si="28">CONCATENATE(Y11,C11)</f>
        <v>#REF!</v>
      </c>
      <c r="AV11" s="3" t="e">
        <f t="shared" ref="AV11" si="29">CONCATENATE(Z11,D11)</f>
        <v>#REF!</v>
      </c>
      <c r="AW11" s="3" t="e">
        <f t="shared" ref="AW11" si="30">CONCATENATE(AA11,E11)</f>
        <v>#REF!</v>
      </c>
      <c r="AX11" s="3" t="e">
        <f t="shared" ref="AX11" si="31">CONCATENATE(AB11,F11)</f>
        <v>#REF!</v>
      </c>
      <c r="AY11" s="3" t="e">
        <f t="shared" ref="AY11" si="32">CONCATENATE(AC11,G11)</f>
        <v>#REF!</v>
      </c>
      <c r="AZ11" s="3" t="e">
        <f t="shared" ref="AZ11" si="33">CONCATENATE(AD11,H11)</f>
        <v>#REF!</v>
      </c>
      <c r="BA11" s="3" t="e">
        <f t="shared" ref="BA11" si="34">CONCATENATE(AE11,I11)</f>
        <v>#REF!</v>
      </c>
      <c r="BB11" s="3" t="e">
        <f t="shared" ref="BB11" si="35">CONCATENATE(AF11,J11)</f>
        <v>#REF!</v>
      </c>
      <c r="BC11" s="3" t="e">
        <f t="shared" ref="BC11" si="36">CONCATENATE(AG11,K11)</f>
        <v>#REF!</v>
      </c>
      <c r="BD11" s="3" t="e">
        <f t="shared" ref="BD11" si="37">CONCATENATE(AH11,L11)</f>
        <v>#REF!</v>
      </c>
      <c r="BE11" s="3" t="e">
        <f t="shared" ref="BE11" si="38">CONCATENATE(AI11,M11)</f>
        <v>#REF!</v>
      </c>
      <c r="BF11" s="3" t="e">
        <f t="shared" ref="BF11" si="39">CONCATENATE(AJ11,N11)</f>
        <v>#REF!</v>
      </c>
      <c r="BG11" s="3" t="e">
        <f t="shared" ref="BG11" si="40">CONCATENATE(AK11,O11)</f>
        <v>#REF!</v>
      </c>
      <c r="BH11" s="3" t="e">
        <f t="shared" ref="BH11" si="41">CONCATENATE(AL11,P11)</f>
        <v>#REF!</v>
      </c>
      <c r="BI11" s="3" t="e">
        <f t="shared" ref="BI11" si="42">CONCATENATE(AM11,Q11)</f>
        <v>#REF!</v>
      </c>
      <c r="BJ11" s="3" t="e">
        <f t="shared" ref="BJ11" si="43">CONCATENATE(AN11,R11)</f>
        <v>#REF!</v>
      </c>
      <c r="BK11" s="3" t="e">
        <f t="shared" ref="BK11" si="44">CONCATENATE(AO11,S11)</f>
        <v>#REF!</v>
      </c>
      <c r="BL11" s="3" t="e">
        <f t="shared" ref="BL11" si="45">CONCATENATE(AP11,T11)</f>
        <v>#REF!</v>
      </c>
      <c r="BM11" s="3" t="e">
        <f t="shared" ref="BM11" si="46">CONCATENATE(AQ11,U11)</f>
        <v>#REF!</v>
      </c>
      <c r="BP11" s="14"/>
    </row>
    <row r="12" spans="1:88">
      <c r="A12" s="1">
        <v>11</v>
      </c>
      <c r="B12" s="3" t="e">
        <f>IF(COUNTIF('DB L1'!#REF!,'Résultat équipe'!B$1)=1,VLOOKUP(B$1,'DB L1'!#REF!,12,FALSE),VLOOKUP('Résultat équipe'!B$1,'DB L1'!#REF!,12,FALSE))</f>
        <v>#REF!</v>
      </c>
      <c r="C12" s="3" t="e">
        <f>IF(COUNTIF('DB L1'!#REF!,'Résultat équipe'!C$1)=1,VLOOKUP(C$1,'DB L1'!#REF!,12,FALSE),VLOOKUP('Résultat équipe'!C$1,'DB L1'!#REF!,12,FALSE))</f>
        <v>#REF!</v>
      </c>
      <c r="D12" s="3" t="e">
        <f>IF(COUNTIF('DB L1'!#REF!,'Résultat équipe'!D$1)=1,VLOOKUP(D$1,'DB L1'!#REF!,12,FALSE),VLOOKUP('Résultat équipe'!D$1,'DB L1'!#REF!,12,FALSE))</f>
        <v>#REF!</v>
      </c>
      <c r="E12" s="3" t="e">
        <f>IF(COUNTIF('DB L1'!#REF!,'Résultat équipe'!E$1)=1,VLOOKUP(E$1,'DB L1'!#REF!,12,FALSE),VLOOKUP('Résultat équipe'!E$1,'DB L1'!#REF!,12,FALSE))</f>
        <v>#REF!</v>
      </c>
      <c r="F12" s="3" t="e">
        <f>IF(COUNTIF('DB L1'!#REF!,'Résultat équipe'!F$1)=1,VLOOKUP(F$1,'DB L1'!#REF!,12,FALSE),VLOOKUP('Résultat équipe'!F$1,'DB L1'!#REF!,12,FALSE))</f>
        <v>#REF!</v>
      </c>
      <c r="G12" s="3" t="e">
        <f>IF(COUNTIF('DB L1'!#REF!,'Résultat équipe'!G$1)=1,VLOOKUP(G$1,'DB L1'!#REF!,12,FALSE),VLOOKUP('Résultat équipe'!G$1,'DB L1'!#REF!,12,FALSE))</f>
        <v>#REF!</v>
      </c>
      <c r="H12" s="3" t="e">
        <f>IF(COUNTIF('DB L1'!#REF!,'Résultat équipe'!H$1)=1,VLOOKUP(H$1,'DB L1'!#REF!,12,FALSE),VLOOKUP('Résultat équipe'!H$1,'DB L1'!#REF!,12,FALSE))</f>
        <v>#REF!</v>
      </c>
      <c r="I12" s="3" t="e">
        <f>IF(COUNTIF('DB L1'!#REF!,'Résultat équipe'!I$1)=1,VLOOKUP(I$1,'DB L1'!#REF!,12,FALSE),VLOOKUP('Résultat équipe'!I$1,'DB L1'!#REF!,12,FALSE))</f>
        <v>#REF!</v>
      </c>
      <c r="J12" s="3" t="e">
        <f>IF(COUNTIF('DB L1'!#REF!,'Résultat équipe'!J$1)=1,VLOOKUP(J$1,'DB L1'!#REF!,12,FALSE),VLOOKUP('Résultat équipe'!J$1,'DB L1'!#REF!,12,FALSE))</f>
        <v>#REF!</v>
      </c>
      <c r="K12" s="3" t="e">
        <f>IF(COUNTIF('DB L1'!#REF!,'Résultat équipe'!K$1)=1,VLOOKUP(K$1,'DB L1'!#REF!,12,FALSE),VLOOKUP('Résultat équipe'!K$1,'DB L1'!#REF!,12,FALSE))</f>
        <v>#REF!</v>
      </c>
      <c r="L12" s="3" t="e">
        <f>IF(COUNTIF('DB L1'!#REF!,'Résultat équipe'!L$1)=1,VLOOKUP(L$1,'DB L1'!#REF!,12,FALSE),VLOOKUP('Résultat équipe'!L$1,'DB L1'!#REF!,12,FALSE))</f>
        <v>#REF!</v>
      </c>
      <c r="M12" s="3" t="e">
        <f>IF(COUNTIF('DB L1'!#REF!,'Résultat équipe'!M$1)=1,VLOOKUP(M$1,'DB L1'!#REF!,12,FALSE),VLOOKUP('Résultat équipe'!M$1,'DB L1'!#REF!,12,FALSE))</f>
        <v>#REF!</v>
      </c>
      <c r="N12" s="3" t="e">
        <f>IF(COUNTIF('DB L1'!#REF!,'Résultat équipe'!N$1)=1,VLOOKUP(N$1,'DB L1'!#REF!,12,FALSE),VLOOKUP('Résultat équipe'!N$1,'DB L1'!#REF!,12,FALSE))</f>
        <v>#REF!</v>
      </c>
      <c r="O12" s="3" t="e">
        <f>IF(COUNTIF('DB L1'!#REF!,'Résultat équipe'!O$1)=1,VLOOKUP(O$1,'DB L1'!#REF!,12,FALSE),VLOOKUP('Résultat équipe'!O$1,'DB L1'!#REF!,12,FALSE))</f>
        <v>#REF!</v>
      </c>
      <c r="P12" s="3" t="e">
        <f>IF(COUNTIF('DB L1'!#REF!,'Résultat équipe'!P$1)=1,VLOOKUP(P$1,'DB L1'!#REF!,12,FALSE),VLOOKUP('Résultat équipe'!P$1,'DB L1'!#REF!,12,FALSE))</f>
        <v>#REF!</v>
      </c>
      <c r="Q12" s="3" t="e">
        <f>IF(COUNTIF('DB L1'!#REF!,'Résultat équipe'!Q$1)=1,VLOOKUP(Q$1,'DB L1'!#REF!,12,FALSE),VLOOKUP('Résultat équipe'!Q$1,'DB L1'!#REF!,12,FALSE))</f>
        <v>#REF!</v>
      </c>
      <c r="R12" s="3" t="e">
        <f>IF(COUNTIF('DB L1'!#REF!,'Résultat équipe'!R$1)=1,VLOOKUP(R$1,'DB L1'!#REF!,12,FALSE),VLOOKUP('Résultat équipe'!R$1,'DB L1'!#REF!,12,FALSE))</f>
        <v>#REF!</v>
      </c>
      <c r="S12" s="3" t="e">
        <f>IF(COUNTIF('DB L1'!#REF!,'Résultat équipe'!S$1)=1,VLOOKUP(S$1,'DB L1'!#REF!,12,FALSE),VLOOKUP('Résultat équipe'!S$1,'DB L1'!#REF!,12,FALSE))</f>
        <v>#REF!</v>
      </c>
      <c r="T12" s="3" t="e">
        <f>IF(COUNTIF('DB L1'!#REF!,'Résultat équipe'!T$1)=1,VLOOKUP(T$1,'DB L1'!#REF!,12,FALSE),VLOOKUP('Résultat équipe'!T$1,'DB L1'!#REF!,12,FALSE))</f>
        <v>#REF!</v>
      </c>
      <c r="U12" s="3" t="e">
        <f>IF(COUNTIF('DB L1'!#REF!,'Résultat équipe'!U$1)=1,VLOOKUP(U$1,'DB L1'!#REF!,12,FALSE),VLOOKUP('Résultat équipe'!U$1,'DB L1'!#REF!,12,FALSE))</f>
        <v>#REF!</v>
      </c>
      <c r="W12" s="9">
        <v>11</v>
      </c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S12" s="9">
        <v>11</v>
      </c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P12" s="14"/>
    </row>
    <row r="13" spans="1:88">
      <c r="A13" s="1">
        <v>12</v>
      </c>
      <c r="B13" s="3" t="e">
        <f>IF(COUNTIF('DB L1'!#REF!,'Résultat équipe'!B$1)=1,VLOOKUP(B$1,'DB L1'!#REF!,12,FALSE),VLOOKUP('Résultat équipe'!B$1,'DB L1'!#REF!,12,FALSE))</f>
        <v>#REF!</v>
      </c>
      <c r="C13" s="3" t="e">
        <f>IF(COUNTIF('DB L1'!#REF!,'Résultat équipe'!C$1)=1,VLOOKUP(C$1,'DB L1'!#REF!,12,FALSE),VLOOKUP('Résultat équipe'!C$1,'DB L1'!#REF!,12,FALSE))</f>
        <v>#REF!</v>
      </c>
      <c r="D13" s="3" t="e">
        <f>IF(COUNTIF('DB L1'!#REF!,'Résultat équipe'!D$1)=1,VLOOKUP(D$1,'DB L1'!#REF!,12,FALSE),VLOOKUP('Résultat équipe'!D$1,'DB L1'!#REF!,12,FALSE))</f>
        <v>#REF!</v>
      </c>
      <c r="E13" s="3" t="e">
        <f>IF(COUNTIF('DB L1'!#REF!,'Résultat équipe'!E$1)=1,VLOOKUP(E$1,'DB L1'!#REF!,12,FALSE),VLOOKUP('Résultat équipe'!E$1,'DB L1'!#REF!,12,FALSE))</f>
        <v>#REF!</v>
      </c>
      <c r="F13" s="3" t="e">
        <f>IF(COUNTIF('DB L1'!#REF!,'Résultat équipe'!F$1)=1,VLOOKUP(F$1,'DB L1'!#REF!,12,FALSE),VLOOKUP('Résultat équipe'!F$1,'DB L1'!#REF!,12,FALSE))</f>
        <v>#REF!</v>
      </c>
      <c r="G13" s="3" t="e">
        <f>IF(COUNTIF('DB L1'!#REF!,'Résultat équipe'!G$1)=1,VLOOKUP(G$1,'DB L1'!#REF!,12,FALSE),VLOOKUP('Résultat équipe'!G$1,'DB L1'!#REF!,12,FALSE))</f>
        <v>#REF!</v>
      </c>
      <c r="H13" s="3" t="e">
        <f>IF(COUNTIF('DB L1'!#REF!,'Résultat équipe'!H$1)=1,VLOOKUP(H$1,'DB L1'!#REF!,12,FALSE),VLOOKUP('Résultat équipe'!H$1,'DB L1'!#REF!,12,FALSE))</f>
        <v>#REF!</v>
      </c>
      <c r="I13" s="3" t="e">
        <f>IF(COUNTIF('DB L1'!#REF!,'Résultat équipe'!I$1)=1,VLOOKUP(I$1,'DB L1'!#REF!,12,FALSE),VLOOKUP('Résultat équipe'!I$1,'DB L1'!#REF!,12,FALSE))</f>
        <v>#REF!</v>
      </c>
      <c r="J13" s="3" t="e">
        <f>IF(COUNTIF('DB L1'!#REF!,'Résultat équipe'!J$1)=1,VLOOKUP(J$1,'DB L1'!#REF!,12,FALSE),VLOOKUP('Résultat équipe'!J$1,'DB L1'!#REF!,12,FALSE))</f>
        <v>#REF!</v>
      </c>
      <c r="K13" s="3" t="e">
        <f>IF(COUNTIF('DB L1'!#REF!,'Résultat équipe'!K$1)=1,VLOOKUP(K$1,'DB L1'!#REF!,12,FALSE),VLOOKUP('Résultat équipe'!K$1,'DB L1'!#REF!,12,FALSE))</f>
        <v>#REF!</v>
      </c>
      <c r="L13" s="3" t="e">
        <f>IF(COUNTIF('DB L1'!#REF!,'Résultat équipe'!L$1)=1,VLOOKUP(L$1,'DB L1'!#REF!,12,FALSE),VLOOKUP('Résultat équipe'!L$1,'DB L1'!#REF!,12,FALSE))</f>
        <v>#REF!</v>
      </c>
      <c r="M13" s="3" t="e">
        <f>IF(COUNTIF('DB L1'!#REF!,'Résultat équipe'!M$1)=1,VLOOKUP(M$1,'DB L1'!#REF!,12,FALSE),VLOOKUP('Résultat équipe'!M$1,'DB L1'!#REF!,12,FALSE))</f>
        <v>#REF!</v>
      </c>
      <c r="N13" s="3" t="e">
        <f>IF(COUNTIF('DB L1'!#REF!,'Résultat équipe'!N$1)=1,VLOOKUP(N$1,'DB L1'!#REF!,12,FALSE),VLOOKUP('Résultat équipe'!N$1,'DB L1'!#REF!,12,FALSE))</f>
        <v>#REF!</v>
      </c>
      <c r="O13" s="3" t="e">
        <f>IF(COUNTIF('DB L1'!#REF!,'Résultat équipe'!O$1)=1,VLOOKUP(O$1,'DB L1'!#REF!,12,FALSE),VLOOKUP('Résultat équipe'!O$1,'DB L1'!#REF!,12,FALSE))</f>
        <v>#REF!</v>
      </c>
      <c r="P13" s="3" t="e">
        <f>IF(COUNTIF('DB L1'!#REF!,'Résultat équipe'!P$1)=1,VLOOKUP(P$1,'DB L1'!#REF!,12,FALSE),VLOOKUP('Résultat équipe'!P$1,'DB L1'!#REF!,12,FALSE))</f>
        <v>#REF!</v>
      </c>
      <c r="Q13" s="3" t="e">
        <f>IF(COUNTIF('DB L1'!#REF!,'Résultat équipe'!Q$1)=1,VLOOKUP(Q$1,'DB L1'!#REF!,12,FALSE),VLOOKUP('Résultat équipe'!Q$1,'DB L1'!#REF!,12,FALSE))</f>
        <v>#REF!</v>
      </c>
      <c r="R13" s="3" t="e">
        <f>IF(COUNTIF('DB L1'!#REF!,'Résultat équipe'!R$1)=1,VLOOKUP(R$1,'DB L1'!#REF!,12,FALSE),VLOOKUP('Résultat équipe'!R$1,'DB L1'!#REF!,12,FALSE))</f>
        <v>#REF!</v>
      </c>
      <c r="S13" s="3" t="e">
        <f>IF(COUNTIF('DB L1'!#REF!,'Résultat équipe'!S$1)=1,VLOOKUP(S$1,'DB L1'!#REF!,12,FALSE),VLOOKUP('Résultat équipe'!S$1,'DB L1'!#REF!,12,FALSE))</f>
        <v>#REF!</v>
      </c>
      <c r="T13" s="3" t="e">
        <f>IF(COUNTIF('DB L1'!#REF!,'Résultat équipe'!T$1)=1,VLOOKUP(T$1,'DB L1'!#REF!,12,FALSE),VLOOKUP('Résultat équipe'!T$1,'DB L1'!#REF!,12,FALSE))</f>
        <v>#REF!</v>
      </c>
      <c r="U13" s="3" t="e">
        <f>IF(COUNTIF('DB L1'!#REF!,'Résultat équipe'!U$1)=1,VLOOKUP(U$1,'DB L1'!#REF!,12,FALSE),VLOOKUP('Résultat équipe'!U$1,'DB L1'!#REF!,12,FALSE))</f>
        <v>#REF!</v>
      </c>
      <c r="W13" s="9">
        <v>12</v>
      </c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S13" s="9">
        <v>12</v>
      </c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P13" s="14"/>
    </row>
    <row r="14" spans="1:88">
      <c r="A14" s="1">
        <v>13</v>
      </c>
      <c r="B14" s="3" t="e">
        <f>IF(COUNTIF('DB L1'!#REF!,'Résultat équipe'!B$1)=1,VLOOKUP(B$1,'DB L1'!#REF!,12,FALSE),VLOOKUP('Résultat équipe'!B$1,'DB L1'!#REF!,12,FALSE))</f>
        <v>#REF!</v>
      </c>
      <c r="C14" s="3" t="e">
        <f>IF(COUNTIF('DB L1'!#REF!,'Résultat équipe'!C$1)=1,VLOOKUP(C$1,'DB L1'!#REF!,12,FALSE),VLOOKUP('Résultat équipe'!C$1,'DB L1'!#REF!,12,FALSE))</f>
        <v>#REF!</v>
      </c>
      <c r="D14" s="3" t="e">
        <f>IF(COUNTIF('DB L1'!#REF!,'Résultat équipe'!D$1)=1,VLOOKUP(D$1,'DB L1'!#REF!,12,FALSE),VLOOKUP('Résultat équipe'!D$1,'DB L1'!#REF!,12,FALSE))</f>
        <v>#REF!</v>
      </c>
      <c r="E14" s="3" t="e">
        <f>IF(COUNTIF('DB L1'!#REF!,'Résultat équipe'!E$1)=1,VLOOKUP(E$1,'DB L1'!#REF!,12,FALSE),VLOOKUP('Résultat équipe'!E$1,'DB L1'!#REF!,12,FALSE))</f>
        <v>#REF!</v>
      </c>
      <c r="F14" s="3" t="e">
        <f>IF(COUNTIF('DB L1'!#REF!,'Résultat équipe'!F$1)=1,VLOOKUP(F$1,'DB L1'!#REF!,12,FALSE),VLOOKUP('Résultat équipe'!F$1,'DB L1'!#REF!,12,FALSE))</f>
        <v>#REF!</v>
      </c>
      <c r="G14" s="3" t="e">
        <f>IF(COUNTIF('DB L1'!#REF!,'Résultat équipe'!G$1)=1,VLOOKUP(G$1,'DB L1'!#REF!,12,FALSE),VLOOKUP('Résultat équipe'!G$1,'DB L1'!#REF!,12,FALSE))</f>
        <v>#REF!</v>
      </c>
      <c r="H14" s="3" t="e">
        <f>IF(COUNTIF('DB L1'!#REF!,'Résultat équipe'!H$1)=1,VLOOKUP(H$1,'DB L1'!#REF!,12,FALSE),VLOOKUP('Résultat équipe'!H$1,'DB L1'!#REF!,12,FALSE))</f>
        <v>#REF!</v>
      </c>
      <c r="I14" s="3" t="e">
        <f>IF(COUNTIF('DB L1'!#REF!,'Résultat équipe'!I$1)=1,VLOOKUP(I$1,'DB L1'!#REF!,12,FALSE),VLOOKUP('Résultat équipe'!I$1,'DB L1'!#REF!,12,FALSE))</f>
        <v>#REF!</v>
      </c>
      <c r="J14" s="3" t="e">
        <f>IF(COUNTIF('DB L1'!#REF!,'Résultat équipe'!J$1)=1,VLOOKUP(J$1,'DB L1'!#REF!,12,FALSE),VLOOKUP('Résultat équipe'!J$1,'DB L1'!#REF!,12,FALSE))</f>
        <v>#REF!</v>
      </c>
      <c r="K14" s="3" t="e">
        <f>IF(COUNTIF('DB L1'!#REF!,'Résultat équipe'!K$1)=1,VLOOKUP(K$1,'DB L1'!#REF!,12,FALSE),VLOOKUP('Résultat équipe'!K$1,'DB L1'!#REF!,12,FALSE))</f>
        <v>#REF!</v>
      </c>
      <c r="L14" s="3" t="e">
        <f>IF(COUNTIF('DB L1'!#REF!,'Résultat équipe'!L$1)=1,VLOOKUP(L$1,'DB L1'!#REF!,12,FALSE),VLOOKUP('Résultat équipe'!L$1,'DB L1'!#REF!,12,FALSE))</f>
        <v>#REF!</v>
      </c>
      <c r="M14" s="3" t="e">
        <f>IF(COUNTIF('DB L1'!#REF!,'Résultat équipe'!M$1)=1,VLOOKUP(M$1,'DB L1'!#REF!,12,FALSE),VLOOKUP('Résultat équipe'!M$1,'DB L1'!#REF!,12,FALSE))</f>
        <v>#REF!</v>
      </c>
      <c r="N14" s="3" t="e">
        <f>IF(COUNTIF('DB L1'!#REF!,'Résultat équipe'!N$1)=1,VLOOKUP(N$1,'DB L1'!#REF!,12,FALSE),VLOOKUP('Résultat équipe'!N$1,'DB L1'!#REF!,12,FALSE))</f>
        <v>#REF!</v>
      </c>
      <c r="O14" s="3" t="e">
        <f>IF(COUNTIF('DB L1'!#REF!,'Résultat équipe'!O$1)=1,VLOOKUP(O$1,'DB L1'!#REF!,12,FALSE),VLOOKUP('Résultat équipe'!O$1,'DB L1'!#REF!,12,FALSE))</f>
        <v>#REF!</v>
      </c>
      <c r="P14" s="3" t="e">
        <f>IF(COUNTIF('DB L1'!#REF!,'Résultat équipe'!P$1)=1,VLOOKUP(P$1,'DB L1'!#REF!,12,FALSE),VLOOKUP('Résultat équipe'!P$1,'DB L1'!#REF!,12,FALSE))</f>
        <v>#REF!</v>
      </c>
      <c r="Q14" s="3" t="e">
        <f>IF(COUNTIF('DB L1'!#REF!,'Résultat équipe'!Q$1)=1,VLOOKUP(Q$1,'DB L1'!#REF!,12,FALSE),VLOOKUP('Résultat équipe'!Q$1,'DB L1'!#REF!,12,FALSE))</f>
        <v>#REF!</v>
      </c>
      <c r="R14" s="3" t="e">
        <f>IF(COUNTIF('DB L1'!#REF!,'Résultat équipe'!R$1)=1,VLOOKUP(R$1,'DB L1'!#REF!,12,FALSE),VLOOKUP('Résultat équipe'!R$1,'DB L1'!#REF!,12,FALSE))</f>
        <v>#REF!</v>
      </c>
      <c r="S14" s="3" t="e">
        <f>IF(COUNTIF('DB L1'!#REF!,'Résultat équipe'!S$1)=1,VLOOKUP(S$1,'DB L1'!#REF!,12,FALSE),VLOOKUP('Résultat équipe'!S$1,'DB L1'!#REF!,12,FALSE))</f>
        <v>#REF!</v>
      </c>
      <c r="T14" s="3" t="e">
        <f>IF(COUNTIF('DB L1'!#REF!,'Résultat équipe'!T$1)=1,VLOOKUP(T$1,'DB L1'!#REF!,12,FALSE),VLOOKUP('Résultat équipe'!T$1,'DB L1'!#REF!,12,FALSE))</f>
        <v>#REF!</v>
      </c>
      <c r="U14" s="3" t="e">
        <f>IF(COUNTIF('DB L1'!#REF!,'Résultat équipe'!U$1)=1,VLOOKUP(U$1,'DB L1'!#REF!,12,FALSE),VLOOKUP('Résultat équipe'!U$1,'DB L1'!#REF!,12,FALSE))</f>
        <v>#REF!</v>
      </c>
      <c r="W14" s="9">
        <v>13</v>
      </c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S14" s="9">
        <v>13</v>
      </c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P14" s="14"/>
    </row>
    <row r="15" spans="1:88">
      <c r="A15" s="1">
        <v>14</v>
      </c>
      <c r="B15" s="3" t="e">
        <f>IF(COUNTIF('DB L1'!#REF!,'Résultat équipe'!B$1)=1,VLOOKUP(B$1,'DB L1'!#REF!,12,FALSE),VLOOKUP('Résultat équipe'!B$1,'DB L1'!#REF!,12,FALSE))</f>
        <v>#REF!</v>
      </c>
      <c r="C15" s="3" t="e">
        <f>IF(COUNTIF('DB L1'!#REF!,'Résultat équipe'!C$1)=1,VLOOKUP(C$1,'DB L1'!#REF!,12,FALSE),VLOOKUP('Résultat équipe'!C$1,'DB L1'!#REF!,12,FALSE))</f>
        <v>#REF!</v>
      </c>
      <c r="D15" s="3" t="e">
        <f>IF(COUNTIF('DB L1'!#REF!,'Résultat équipe'!D$1)=1,VLOOKUP(D$1,'DB L1'!#REF!,12,FALSE),VLOOKUP('Résultat équipe'!D$1,'DB L1'!#REF!,12,FALSE))</f>
        <v>#REF!</v>
      </c>
      <c r="E15" s="3" t="e">
        <f>IF(COUNTIF('DB L1'!#REF!,'Résultat équipe'!E$1)=1,VLOOKUP(E$1,'DB L1'!#REF!,12,FALSE),VLOOKUP('Résultat équipe'!E$1,'DB L1'!#REF!,12,FALSE))</f>
        <v>#REF!</v>
      </c>
      <c r="F15" s="3" t="e">
        <f>IF(COUNTIF('DB L1'!#REF!,'Résultat équipe'!F$1)=1,VLOOKUP(F$1,'DB L1'!#REF!,12,FALSE),VLOOKUP('Résultat équipe'!F$1,'DB L1'!#REF!,12,FALSE))</f>
        <v>#REF!</v>
      </c>
      <c r="G15" s="3" t="e">
        <f>IF(COUNTIF('DB L1'!#REF!,'Résultat équipe'!G$1)=1,VLOOKUP(G$1,'DB L1'!#REF!,12,FALSE),VLOOKUP('Résultat équipe'!G$1,'DB L1'!#REF!,12,FALSE))</f>
        <v>#REF!</v>
      </c>
      <c r="H15" s="3" t="e">
        <f>IF(COUNTIF('DB L1'!#REF!,'Résultat équipe'!H$1)=1,VLOOKUP(H$1,'DB L1'!#REF!,12,FALSE),VLOOKUP('Résultat équipe'!H$1,'DB L1'!#REF!,12,FALSE))</f>
        <v>#REF!</v>
      </c>
      <c r="I15" s="3" t="e">
        <f>IF(COUNTIF('DB L1'!#REF!,'Résultat équipe'!I$1)=1,VLOOKUP(I$1,'DB L1'!#REF!,12,FALSE),VLOOKUP('Résultat équipe'!I$1,'DB L1'!#REF!,12,FALSE))</f>
        <v>#REF!</v>
      </c>
      <c r="J15" s="3" t="e">
        <f>IF(COUNTIF('DB L1'!#REF!,'Résultat équipe'!J$1)=1,VLOOKUP(J$1,'DB L1'!#REF!,12,FALSE),VLOOKUP('Résultat équipe'!J$1,'DB L1'!#REF!,12,FALSE))</f>
        <v>#REF!</v>
      </c>
      <c r="K15" s="3" t="e">
        <f>IF(COUNTIF('DB L1'!#REF!,'Résultat équipe'!K$1)=1,VLOOKUP(K$1,'DB L1'!#REF!,12,FALSE),VLOOKUP('Résultat équipe'!K$1,'DB L1'!#REF!,12,FALSE))</f>
        <v>#REF!</v>
      </c>
      <c r="L15" s="3" t="e">
        <f>IF(COUNTIF('DB L1'!#REF!,'Résultat équipe'!L$1)=1,VLOOKUP(L$1,'DB L1'!#REF!,12,FALSE),VLOOKUP('Résultat équipe'!L$1,'DB L1'!#REF!,12,FALSE))</f>
        <v>#REF!</v>
      </c>
      <c r="M15" s="3" t="e">
        <f>IF(COUNTIF('DB L1'!#REF!,'Résultat équipe'!M$1)=1,VLOOKUP(M$1,'DB L1'!#REF!,12,FALSE),VLOOKUP('Résultat équipe'!M$1,'DB L1'!#REF!,12,FALSE))</f>
        <v>#REF!</v>
      </c>
      <c r="N15" s="3" t="e">
        <f>IF(COUNTIF('DB L1'!#REF!,'Résultat équipe'!N$1)=1,VLOOKUP(N$1,'DB L1'!#REF!,12,FALSE),VLOOKUP('Résultat équipe'!N$1,'DB L1'!#REF!,12,FALSE))</f>
        <v>#REF!</v>
      </c>
      <c r="O15" s="3" t="e">
        <f>IF(COUNTIF('DB L1'!#REF!,'Résultat équipe'!O$1)=1,VLOOKUP(O$1,'DB L1'!#REF!,12,FALSE),VLOOKUP('Résultat équipe'!O$1,'DB L1'!#REF!,12,FALSE))</f>
        <v>#REF!</v>
      </c>
      <c r="P15" s="3" t="e">
        <f>IF(COUNTIF('DB L1'!#REF!,'Résultat équipe'!P$1)=1,VLOOKUP(P$1,'DB L1'!#REF!,12,FALSE),VLOOKUP('Résultat équipe'!P$1,'DB L1'!#REF!,12,FALSE))</f>
        <v>#REF!</v>
      </c>
      <c r="Q15" s="3" t="e">
        <f>IF(COUNTIF('DB L1'!#REF!,'Résultat équipe'!Q$1)=1,VLOOKUP(Q$1,'DB L1'!#REF!,12,FALSE),VLOOKUP('Résultat équipe'!Q$1,'DB L1'!#REF!,12,FALSE))</f>
        <v>#REF!</v>
      </c>
      <c r="R15" s="3" t="e">
        <f>IF(COUNTIF('DB L1'!#REF!,'Résultat équipe'!R$1)=1,VLOOKUP(R$1,'DB L1'!#REF!,12,FALSE),VLOOKUP('Résultat équipe'!R$1,'DB L1'!#REF!,12,FALSE))</f>
        <v>#REF!</v>
      </c>
      <c r="S15" s="3" t="e">
        <f>IF(COUNTIF('DB L1'!#REF!,'Résultat équipe'!S$1)=1,VLOOKUP(S$1,'DB L1'!#REF!,12,FALSE),VLOOKUP('Résultat équipe'!S$1,'DB L1'!#REF!,12,FALSE))</f>
        <v>#REF!</v>
      </c>
      <c r="T15" s="3" t="e">
        <f>IF(COUNTIF('DB L1'!#REF!,'Résultat équipe'!T$1)=1,VLOOKUP(T$1,'DB L1'!#REF!,12,FALSE),VLOOKUP('Résultat équipe'!T$1,'DB L1'!#REF!,12,FALSE))</f>
        <v>#REF!</v>
      </c>
      <c r="U15" s="3" t="e">
        <f>IF(COUNTIF('DB L1'!#REF!,'Résultat équipe'!U$1)=1,VLOOKUP(U$1,'DB L1'!#REF!,12,FALSE),VLOOKUP('Résultat équipe'!U$1,'DB L1'!#REF!,12,FALSE))</f>
        <v>#REF!</v>
      </c>
      <c r="W15" s="9">
        <v>14</v>
      </c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S15" s="9">
        <v>14</v>
      </c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P15" s="14"/>
    </row>
    <row r="16" spans="1:88">
      <c r="A16" s="1">
        <v>15</v>
      </c>
      <c r="B16" s="3" t="e">
        <f>IF(COUNTIF('DB L1'!#REF!,'Résultat équipe'!B$1)=1,VLOOKUP(B$1,'DB L1'!#REF!,12,FALSE),VLOOKUP('Résultat équipe'!B$1,'DB L1'!#REF!,12,FALSE))</f>
        <v>#REF!</v>
      </c>
      <c r="C16" s="3" t="e">
        <f>IF(COUNTIF('DB L1'!#REF!,'Résultat équipe'!C$1)=1,VLOOKUP(C$1,'DB L1'!#REF!,12,FALSE),VLOOKUP('Résultat équipe'!C$1,'DB L1'!#REF!,12,FALSE))</f>
        <v>#REF!</v>
      </c>
      <c r="D16" s="3" t="e">
        <f>IF(COUNTIF('DB L1'!#REF!,'Résultat équipe'!D$1)=1,VLOOKUP(D$1,'DB L1'!#REF!,12,FALSE),VLOOKUP('Résultat équipe'!D$1,'DB L1'!#REF!,12,FALSE))</f>
        <v>#REF!</v>
      </c>
      <c r="E16" s="3" t="e">
        <f>IF(COUNTIF('DB L1'!#REF!,'Résultat équipe'!E$1)=1,VLOOKUP(E$1,'DB L1'!#REF!,12,FALSE),VLOOKUP('Résultat équipe'!E$1,'DB L1'!#REF!,12,FALSE))</f>
        <v>#REF!</v>
      </c>
      <c r="F16" s="3" t="e">
        <f>IF(COUNTIF('DB L1'!#REF!,'Résultat équipe'!F$1)=1,VLOOKUP(F$1,'DB L1'!#REF!,12,FALSE),VLOOKUP('Résultat équipe'!F$1,'DB L1'!#REF!,12,FALSE))</f>
        <v>#REF!</v>
      </c>
      <c r="G16" s="3" t="e">
        <f>IF(COUNTIF('DB L1'!#REF!,'Résultat équipe'!G$1)=1,VLOOKUP(G$1,'DB L1'!#REF!,12,FALSE),VLOOKUP('Résultat équipe'!G$1,'DB L1'!#REF!,12,FALSE))</f>
        <v>#REF!</v>
      </c>
      <c r="H16" s="3" t="e">
        <f>IF(COUNTIF('DB L1'!#REF!,'Résultat équipe'!H$1)=1,VLOOKUP(H$1,'DB L1'!#REF!,12,FALSE),VLOOKUP('Résultat équipe'!H$1,'DB L1'!#REF!,12,FALSE))</f>
        <v>#REF!</v>
      </c>
      <c r="I16" s="3" t="e">
        <f>IF(COUNTIF('DB L1'!#REF!,'Résultat équipe'!I$1)=1,VLOOKUP(I$1,'DB L1'!#REF!,12,FALSE),VLOOKUP('Résultat équipe'!I$1,'DB L1'!#REF!,12,FALSE))</f>
        <v>#REF!</v>
      </c>
      <c r="J16" s="3" t="e">
        <f>IF(COUNTIF('DB L1'!#REF!,'Résultat équipe'!J$1)=1,VLOOKUP(J$1,'DB L1'!#REF!,12,FALSE),VLOOKUP('Résultat équipe'!J$1,'DB L1'!#REF!,12,FALSE))</f>
        <v>#REF!</v>
      </c>
      <c r="K16" s="3" t="e">
        <f>IF(COUNTIF('DB L1'!#REF!,'Résultat équipe'!K$1)=1,VLOOKUP(K$1,'DB L1'!#REF!,12,FALSE),VLOOKUP('Résultat équipe'!K$1,'DB L1'!#REF!,12,FALSE))</f>
        <v>#REF!</v>
      </c>
      <c r="L16" s="3" t="e">
        <f>IF(COUNTIF('DB L1'!#REF!,'Résultat équipe'!L$1)=1,VLOOKUP(L$1,'DB L1'!#REF!,12,FALSE),VLOOKUP('Résultat équipe'!L$1,'DB L1'!#REF!,12,FALSE))</f>
        <v>#REF!</v>
      </c>
      <c r="M16" s="3" t="e">
        <f>IF(COUNTIF('DB L1'!#REF!,'Résultat équipe'!M$1)=1,VLOOKUP(M$1,'DB L1'!#REF!,12,FALSE),VLOOKUP('Résultat équipe'!M$1,'DB L1'!#REF!,12,FALSE))</f>
        <v>#REF!</v>
      </c>
      <c r="N16" s="3" t="e">
        <f>IF(COUNTIF('DB L1'!#REF!,'Résultat équipe'!N$1)=1,VLOOKUP(N$1,'DB L1'!#REF!,12,FALSE),VLOOKUP('Résultat équipe'!N$1,'DB L1'!#REF!,12,FALSE))</f>
        <v>#REF!</v>
      </c>
      <c r="O16" s="3" t="e">
        <f>IF(COUNTIF('DB L1'!#REF!,'Résultat équipe'!O$1)=1,VLOOKUP(O$1,'DB L1'!#REF!,12,FALSE),VLOOKUP('Résultat équipe'!O$1,'DB L1'!#REF!,12,FALSE))</f>
        <v>#REF!</v>
      </c>
      <c r="P16" s="3" t="e">
        <f>IF(COUNTIF('DB L1'!#REF!,'Résultat équipe'!P$1)=1,VLOOKUP(P$1,'DB L1'!#REF!,12,FALSE),VLOOKUP('Résultat équipe'!P$1,'DB L1'!#REF!,12,FALSE))</f>
        <v>#REF!</v>
      </c>
      <c r="Q16" s="3" t="e">
        <f>IF(COUNTIF('DB L1'!#REF!,'Résultat équipe'!Q$1)=1,VLOOKUP(Q$1,'DB L1'!#REF!,12,FALSE),VLOOKUP('Résultat équipe'!Q$1,'DB L1'!#REF!,12,FALSE))</f>
        <v>#REF!</v>
      </c>
      <c r="R16" s="3" t="e">
        <f>IF(COUNTIF('DB L1'!#REF!,'Résultat équipe'!R$1)=1,VLOOKUP(R$1,'DB L1'!#REF!,12,FALSE),VLOOKUP('Résultat équipe'!R$1,'DB L1'!#REF!,12,FALSE))</f>
        <v>#REF!</v>
      </c>
      <c r="S16" s="3" t="e">
        <f>IF(COUNTIF('DB L1'!#REF!,'Résultat équipe'!S$1)=1,VLOOKUP(S$1,'DB L1'!#REF!,12,FALSE),VLOOKUP('Résultat équipe'!S$1,'DB L1'!#REF!,12,FALSE))</f>
        <v>#REF!</v>
      </c>
      <c r="T16" s="3" t="e">
        <f>IF(COUNTIF('DB L1'!#REF!,'Résultat équipe'!T$1)=1,VLOOKUP(T$1,'DB L1'!#REF!,12,FALSE),VLOOKUP('Résultat équipe'!T$1,'DB L1'!#REF!,12,FALSE))</f>
        <v>#REF!</v>
      </c>
      <c r="U16" s="3" t="e">
        <f>IF(COUNTIF('DB L1'!#REF!,'Résultat équipe'!U$1)=1,VLOOKUP(U$1,'DB L1'!#REF!,12,FALSE),VLOOKUP('Résultat équipe'!U$1,'DB L1'!#REF!,12,FALSE))</f>
        <v>#REF!</v>
      </c>
      <c r="W16" s="9">
        <v>15</v>
      </c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S16" s="9">
        <v>15</v>
      </c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P16" s="14"/>
    </row>
    <row r="17" spans="1:68">
      <c r="A17" s="1">
        <v>16</v>
      </c>
      <c r="B17" s="3" t="e">
        <f>IF(COUNTIF('DB L1'!#REF!,'Résultat équipe'!B$1)=1,VLOOKUP(B$1,'DB L1'!#REF!,12,FALSE),VLOOKUP('Résultat équipe'!B$1,'DB L1'!#REF!,12,FALSE))</f>
        <v>#REF!</v>
      </c>
      <c r="C17" s="3" t="e">
        <f>IF(COUNTIF('DB L1'!#REF!,'Résultat équipe'!C$1)=1,VLOOKUP(C$1,'DB L1'!#REF!,12,FALSE),VLOOKUP('Résultat équipe'!C$1,'DB L1'!#REF!,12,FALSE))</f>
        <v>#REF!</v>
      </c>
      <c r="D17" s="3" t="e">
        <f>IF(COUNTIF('DB L1'!#REF!,'Résultat équipe'!D$1)=1,VLOOKUP(D$1,'DB L1'!#REF!,12,FALSE),VLOOKUP('Résultat équipe'!D$1,'DB L1'!#REF!,12,FALSE))</f>
        <v>#REF!</v>
      </c>
      <c r="E17" s="3" t="e">
        <f>IF(COUNTIF('DB L1'!#REF!,'Résultat équipe'!E$1)=1,VLOOKUP(E$1,'DB L1'!#REF!,12,FALSE),VLOOKUP('Résultat équipe'!E$1,'DB L1'!#REF!,12,FALSE))</f>
        <v>#REF!</v>
      </c>
      <c r="F17" s="3" t="e">
        <f>IF(COUNTIF('DB L1'!#REF!,'Résultat équipe'!F$1)=1,VLOOKUP(F$1,'DB L1'!#REF!,12,FALSE),VLOOKUP('Résultat équipe'!F$1,'DB L1'!#REF!,12,FALSE))</f>
        <v>#REF!</v>
      </c>
      <c r="G17" s="3" t="e">
        <f>IF(COUNTIF('DB L1'!#REF!,'Résultat équipe'!G$1)=1,VLOOKUP(G$1,'DB L1'!#REF!,12,FALSE),VLOOKUP('Résultat équipe'!G$1,'DB L1'!#REF!,12,FALSE))</f>
        <v>#REF!</v>
      </c>
      <c r="H17" s="3" t="e">
        <f>IF(COUNTIF('DB L1'!#REF!,'Résultat équipe'!H$1)=1,VLOOKUP(H$1,'DB L1'!#REF!,12,FALSE),VLOOKUP('Résultat équipe'!H$1,'DB L1'!#REF!,12,FALSE))</f>
        <v>#REF!</v>
      </c>
      <c r="I17" s="3" t="e">
        <f>IF(COUNTIF('DB L1'!#REF!,'Résultat équipe'!I$1)=1,VLOOKUP(I$1,'DB L1'!#REF!,12,FALSE),VLOOKUP('Résultat équipe'!I$1,'DB L1'!#REF!,12,FALSE))</f>
        <v>#REF!</v>
      </c>
      <c r="J17" s="3" t="e">
        <f>IF(COUNTIF('DB L1'!#REF!,'Résultat équipe'!J$1)=1,VLOOKUP(J$1,'DB L1'!#REF!,12,FALSE),VLOOKUP('Résultat équipe'!J$1,'DB L1'!#REF!,12,FALSE))</f>
        <v>#REF!</v>
      </c>
      <c r="K17" s="3" t="e">
        <f>IF(COUNTIF('DB L1'!#REF!,'Résultat équipe'!K$1)=1,VLOOKUP(K$1,'DB L1'!#REF!,12,FALSE),VLOOKUP('Résultat équipe'!K$1,'DB L1'!#REF!,12,FALSE))</f>
        <v>#REF!</v>
      </c>
      <c r="L17" s="3" t="e">
        <f>IF(COUNTIF('DB L1'!#REF!,'Résultat équipe'!L$1)=1,VLOOKUP(L$1,'DB L1'!#REF!,12,FALSE),VLOOKUP('Résultat équipe'!L$1,'DB L1'!#REF!,12,FALSE))</f>
        <v>#REF!</v>
      </c>
      <c r="M17" s="3" t="e">
        <f>IF(COUNTIF('DB L1'!#REF!,'Résultat équipe'!M$1)=1,VLOOKUP(M$1,'DB L1'!#REF!,12,FALSE),VLOOKUP('Résultat équipe'!M$1,'DB L1'!#REF!,12,FALSE))</f>
        <v>#REF!</v>
      </c>
      <c r="N17" s="3" t="e">
        <f>IF(COUNTIF('DB L1'!#REF!,'Résultat équipe'!N$1)=1,VLOOKUP(N$1,'DB L1'!#REF!,12,FALSE),VLOOKUP('Résultat équipe'!N$1,'DB L1'!#REF!,12,FALSE))</f>
        <v>#REF!</v>
      </c>
      <c r="O17" s="3" t="e">
        <f>IF(COUNTIF('DB L1'!#REF!,'Résultat équipe'!O$1)=1,VLOOKUP(O$1,'DB L1'!#REF!,12,FALSE),VLOOKUP('Résultat équipe'!O$1,'DB L1'!#REF!,12,FALSE))</f>
        <v>#REF!</v>
      </c>
      <c r="P17" s="3" t="e">
        <f>IF(COUNTIF('DB L1'!#REF!,'Résultat équipe'!P$1)=1,VLOOKUP(P$1,'DB L1'!#REF!,12,FALSE),VLOOKUP('Résultat équipe'!P$1,'DB L1'!#REF!,12,FALSE))</f>
        <v>#REF!</v>
      </c>
      <c r="Q17" s="3" t="e">
        <f>IF(COUNTIF('DB L1'!#REF!,'Résultat équipe'!Q$1)=1,VLOOKUP(Q$1,'DB L1'!#REF!,12,FALSE),VLOOKUP('Résultat équipe'!Q$1,'DB L1'!#REF!,12,FALSE))</f>
        <v>#REF!</v>
      </c>
      <c r="R17" s="3" t="e">
        <f>IF(COUNTIF('DB L1'!#REF!,'Résultat équipe'!R$1)=1,VLOOKUP(R$1,'DB L1'!#REF!,12,FALSE),VLOOKUP('Résultat équipe'!R$1,'DB L1'!#REF!,12,FALSE))</f>
        <v>#REF!</v>
      </c>
      <c r="S17" s="3" t="e">
        <f>IF(COUNTIF('DB L1'!#REF!,'Résultat équipe'!S$1)=1,VLOOKUP(S$1,'DB L1'!#REF!,12,FALSE),VLOOKUP('Résultat équipe'!S$1,'DB L1'!#REF!,12,FALSE))</f>
        <v>#REF!</v>
      </c>
      <c r="T17" s="3" t="e">
        <f>IF(COUNTIF('DB L1'!#REF!,'Résultat équipe'!T$1)=1,VLOOKUP(T$1,'DB L1'!#REF!,12,FALSE),VLOOKUP('Résultat équipe'!T$1,'DB L1'!#REF!,12,FALSE))</f>
        <v>#REF!</v>
      </c>
      <c r="U17" s="3" t="e">
        <f>IF(COUNTIF('DB L1'!#REF!,'Résultat équipe'!U$1)=1,VLOOKUP(U$1,'DB L1'!#REF!,12,FALSE),VLOOKUP('Résultat équipe'!U$1,'DB L1'!#REF!,12,FALSE))</f>
        <v>#REF!</v>
      </c>
      <c r="W17" s="9">
        <v>16</v>
      </c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S17" s="9">
        <v>16</v>
      </c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P17" s="14"/>
    </row>
    <row r="18" spans="1:68">
      <c r="A18" s="1">
        <v>17</v>
      </c>
      <c r="B18" s="3" t="e">
        <f>IF(COUNTIF('DB L1'!#REF!,'Résultat équipe'!B$1)=1,VLOOKUP(B$1,'DB L1'!#REF!,12,FALSE),VLOOKUP('Résultat équipe'!B$1,'DB L1'!#REF!,12,FALSE))</f>
        <v>#REF!</v>
      </c>
      <c r="C18" s="3" t="e">
        <f>IF(COUNTIF('DB L1'!#REF!,'Résultat équipe'!C$1)=1,VLOOKUP(C$1,'DB L1'!#REF!,12,FALSE),VLOOKUP('Résultat équipe'!C$1,'DB L1'!#REF!,12,FALSE))</f>
        <v>#REF!</v>
      </c>
      <c r="D18" s="3" t="e">
        <f>IF(COUNTIF('DB L1'!#REF!,'Résultat équipe'!D$1)=1,VLOOKUP(D$1,'DB L1'!#REF!,12,FALSE),VLOOKUP('Résultat équipe'!D$1,'DB L1'!#REF!,12,FALSE))</f>
        <v>#REF!</v>
      </c>
      <c r="E18" s="3" t="e">
        <f>IF(COUNTIF('DB L1'!#REF!,'Résultat équipe'!E$1)=1,VLOOKUP(E$1,'DB L1'!#REF!,12,FALSE),VLOOKUP('Résultat équipe'!E$1,'DB L1'!#REF!,12,FALSE))</f>
        <v>#REF!</v>
      </c>
      <c r="F18" s="3" t="e">
        <f>IF(COUNTIF('DB L1'!#REF!,'Résultat équipe'!F$1)=1,VLOOKUP(F$1,'DB L1'!#REF!,12,FALSE),VLOOKUP('Résultat équipe'!F$1,'DB L1'!#REF!,12,FALSE))</f>
        <v>#REF!</v>
      </c>
      <c r="G18" s="3" t="e">
        <f>IF(COUNTIF('DB L1'!#REF!,'Résultat équipe'!G$1)=1,VLOOKUP(G$1,'DB L1'!#REF!,12,FALSE),VLOOKUP('Résultat équipe'!G$1,'DB L1'!#REF!,12,FALSE))</f>
        <v>#REF!</v>
      </c>
      <c r="H18" s="3" t="e">
        <f>IF(COUNTIF('DB L1'!#REF!,'Résultat équipe'!H$1)=1,VLOOKUP(H$1,'DB L1'!#REF!,12,FALSE),VLOOKUP('Résultat équipe'!H$1,'DB L1'!#REF!,12,FALSE))</f>
        <v>#REF!</v>
      </c>
      <c r="I18" s="3" t="e">
        <f>IF(COUNTIF('DB L1'!#REF!,'Résultat équipe'!I$1)=1,VLOOKUP(I$1,'DB L1'!#REF!,12,FALSE),VLOOKUP('Résultat équipe'!I$1,'DB L1'!#REF!,12,FALSE))</f>
        <v>#REF!</v>
      </c>
      <c r="J18" s="3" t="e">
        <f>IF(COUNTIF('DB L1'!#REF!,'Résultat équipe'!J$1)=1,VLOOKUP(J$1,'DB L1'!#REF!,12,FALSE),VLOOKUP('Résultat équipe'!J$1,'DB L1'!#REF!,12,FALSE))</f>
        <v>#REF!</v>
      </c>
      <c r="K18" s="3" t="e">
        <f>IF(COUNTIF('DB L1'!#REF!,'Résultat équipe'!K$1)=1,VLOOKUP(K$1,'DB L1'!#REF!,12,FALSE),VLOOKUP('Résultat équipe'!K$1,'DB L1'!#REF!,12,FALSE))</f>
        <v>#REF!</v>
      </c>
      <c r="L18" s="3" t="e">
        <f>IF(COUNTIF('DB L1'!#REF!,'Résultat équipe'!L$1)=1,VLOOKUP(L$1,'DB L1'!#REF!,12,FALSE),VLOOKUP('Résultat équipe'!L$1,'DB L1'!#REF!,12,FALSE))</f>
        <v>#REF!</v>
      </c>
      <c r="M18" s="3" t="e">
        <f>IF(COUNTIF('DB L1'!#REF!,'Résultat équipe'!M$1)=1,VLOOKUP(M$1,'DB L1'!#REF!,12,FALSE),VLOOKUP('Résultat équipe'!M$1,'DB L1'!#REF!,12,FALSE))</f>
        <v>#REF!</v>
      </c>
      <c r="N18" s="3" t="e">
        <f>IF(COUNTIF('DB L1'!#REF!,'Résultat équipe'!N$1)=1,VLOOKUP(N$1,'DB L1'!#REF!,12,FALSE),VLOOKUP('Résultat équipe'!N$1,'DB L1'!#REF!,12,FALSE))</f>
        <v>#REF!</v>
      </c>
      <c r="O18" s="3" t="e">
        <f>IF(COUNTIF('DB L1'!#REF!,'Résultat équipe'!O$1)=1,VLOOKUP(O$1,'DB L1'!#REF!,12,FALSE),VLOOKUP('Résultat équipe'!O$1,'DB L1'!#REF!,12,FALSE))</f>
        <v>#REF!</v>
      </c>
      <c r="P18" s="3" t="e">
        <f>IF(COUNTIF('DB L1'!#REF!,'Résultat équipe'!P$1)=1,VLOOKUP(P$1,'DB L1'!#REF!,12,FALSE),VLOOKUP('Résultat équipe'!P$1,'DB L1'!#REF!,12,FALSE))</f>
        <v>#REF!</v>
      </c>
      <c r="Q18" s="3" t="e">
        <f>IF(COUNTIF('DB L1'!#REF!,'Résultat équipe'!Q$1)=1,VLOOKUP(Q$1,'DB L1'!#REF!,12,FALSE),VLOOKUP('Résultat équipe'!Q$1,'DB L1'!#REF!,12,FALSE))</f>
        <v>#REF!</v>
      </c>
      <c r="R18" s="3" t="e">
        <f>IF(COUNTIF('DB L1'!#REF!,'Résultat équipe'!R$1)=1,VLOOKUP(R$1,'DB L1'!#REF!,12,FALSE),VLOOKUP('Résultat équipe'!R$1,'DB L1'!#REF!,12,FALSE))</f>
        <v>#REF!</v>
      </c>
      <c r="S18" s="3" t="e">
        <f>IF(COUNTIF('DB L1'!#REF!,'Résultat équipe'!S$1)=1,VLOOKUP(S$1,'DB L1'!#REF!,12,FALSE),VLOOKUP('Résultat équipe'!S$1,'DB L1'!#REF!,12,FALSE))</f>
        <v>#REF!</v>
      </c>
      <c r="T18" s="3" t="e">
        <f>IF(COUNTIF('DB L1'!#REF!,'Résultat équipe'!T$1)=1,VLOOKUP(T$1,'DB L1'!#REF!,12,FALSE),VLOOKUP('Résultat équipe'!T$1,'DB L1'!#REF!,12,FALSE))</f>
        <v>#REF!</v>
      </c>
      <c r="U18" s="3" t="e">
        <f>IF(COUNTIF('DB L1'!#REF!,'Résultat équipe'!U$1)=1,VLOOKUP(U$1,'DB L1'!#REF!,12,FALSE),VLOOKUP('Résultat équipe'!U$1,'DB L1'!#REF!,12,FALSE))</f>
        <v>#REF!</v>
      </c>
      <c r="W18" s="9">
        <v>17</v>
      </c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S18" s="9">
        <v>17</v>
      </c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P18" s="14"/>
    </row>
    <row r="19" spans="1:68">
      <c r="A19" s="1">
        <v>18</v>
      </c>
      <c r="B19" s="3" t="e">
        <f>IF(COUNTIF('DB L1'!#REF!,'Résultat équipe'!B$1)=1,VLOOKUP(B$1,'DB L1'!#REF!,12,FALSE),VLOOKUP('Résultat équipe'!B$1,'DB L1'!#REF!,12,FALSE))</f>
        <v>#REF!</v>
      </c>
      <c r="C19" s="3" t="e">
        <f>IF(COUNTIF('DB L1'!#REF!,'Résultat équipe'!C$1)=1,VLOOKUP(C$1,'DB L1'!#REF!,12,FALSE),VLOOKUP('Résultat équipe'!C$1,'DB L1'!#REF!,12,FALSE))</f>
        <v>#REF!</v>
      </c>
      <c r="D19" s="3" t="e">
        <f>IF(COUNTIF('DB L1'!#REF!,'Résultat équipe'!D$1)=1,VLOOKUP(D$1,'DB L1'!#REF!,12,FALSE),VLOOKUP('Résultat équipe'!D$1,'DB L1'!#REF!,12,FALSE))</f>
        <v>#REF!</v>
      </c>
      <c r="E19" s="3" t="e">
        <f>IF(COUNTIF('DB L1'!#REF!,'Résultat équipe'!E$1)=1,VLOOKUP(E$1,'DB L1'!#REF!,12,FALSE),VLOOKUP('Résultat équipe'!E$1,'DB L1'!#REF!,12,FALSE))</f>
        <v>#REF!</v>
      </c>
      <c r="F19" s="3" t="e">
        <f>IF(COUNTIF('DB L1'!#REF!,'Résultat équipe'!F$1)=1,VLOOKUP(F$1,'DB L1'!#REF!,12,FALSE),VLOOKUP('Résultat équipe'!F$1,'DB L1'!#REF!,12,FALSE))</f>
        <v>#REF!</v>
      </c>
      <c r="G19" s="3" t="e">
        <f>IF(COUNTIF('DB L1'!#REF!,'Résultat équipe'!G$1)=1,VLOOKUP(G$1,'DB L1'!#REF!,12,FALSE),VLOOKUP('Résultat équipe'!G$1,'DB L1'!#REF!,12,FALSE))</f>
        <v>#REF!</v>
      </c>
      <c r="H19" s="3" t="e">
        <f>IF(COUNTIF('DB L1'!#REF!,'Résultat équipe'!H$1)=1,VLOOKUP(H$1,'DB L1'!#REF!,12,FALSE),VLOOKUP('Résultat équipe'!H$1,'DB L1'!#REF!,12,FALSE))</f>
        <v>#REF!</v>
      </c>
      <c r="I19" s="3" t="e">
        <f>IF(COUNTIF('DB L1'!#REF!,'Résultat équipe'!I$1)=1,VLOOKUP(I$1,'DB L1'!#REF!,12,FALSE),VLOOKUP('Résultat équipe'!I$1,'DB L1'!#REF!,12,FALSE))</f>
        <v>#REF!</v>
      </c>
      <c r="J19" s="3" t="e">
        <f>IF(COUNTIF('DB L1'!#REF!,'Résultat équipe'!J$1)=1,VLOOKUP(J$1,'DB L1'!#REF!,12,FALSE),VLOOKUP('Résultat équipe'!J$1,'DB L1'!#REF!,12,FALSE))</f>
        <v>#REF!</v>
      </c>
      <c r="K19" s="3" t="e">
        <f>IF(COUNTIF('DB L1'!#REF!,'Résultat équipe'!K$1)=1,VLOOKUP(K$1,'DB L1'!#REF!,12,FALSE),VLOOKUP('Résultat équipe'!K$1,'DB L1'!#REF!,12,FALSE))</f>
        <v>#REF!</v>
      </c>
      <c r="L19" s="3" t="e">
        <f>IF(COUNTIF('DB L1'!#REF!,'Résultat équipe'!L$1)=1,VLOOKUP(L$1,'DB L1'!#REF!,12,FALSE),VLOOKUP('Résultat équipe'!L$1,'DB L1'!#REF!,12,FALSE))</f>
        <v>#REF!</v>
      </c>
      <c r="M19" s="3" t="e">
        <f>IF(COUNTIF('DB L1'!#REF!,'Résultat équipe'!M$1)=1,VLOOKUP(M$1,'DB L1'!#REF!,12,FALSE),VLOOKUP('Résultat équipe'!M$1,'DB L1'!#REF!,12,FALSE))</f>
        <v>#REF!</v>
      </c>
      <c r="N19" s="3" t="e">
        <f>IF(COUNTIF('DB L1'!#REF!,'Résultat équipe'!N$1)=1,VLOOKUP(N$1,'DB L1'!#REF!,12,FALSE),VLOOKUP('Résultat équipe'!N$1,'DB L1'!#REF!,12,FALSE))</f>
        <v>#REF!</v>
      </c>
      <c r="O19" s="3" t="e">
        <f>IF(COUNTIF('DB L1'!#REF!,'Résultat équipe'!O$1)=1,VLOOKUP(O$1,'DB L1'!#REF!,12,FALSE),VLOOKUP('Résultat équipe'!O$1,'DB L1'!#REF!,12,FALSE))</f>
        <v>#REF!</v>
      </c>
      <c r="P19" s="3" t="e">
        <f>IF(COUNTIF('DB L1'!#REF!,'Résultat équipe'!P$1)=1,VLOOKUP(P$1,'DB L1'!#REF!,12,FALSE),VLOOKUP('Résultat équipe'!P$1,'DB L1'!#REF!,12,FALSE))</f>
        <v>#REF!</v>
      </c>
      <c r="Q19" s="3" t="e">
        <f>IF(COUNTIF('DB L1'!#REF!,'Résultat équipe'!Q$1)=1,VLOOKUP(Q$1,'DB L1'!#REF!,12,FALSE),VLOOKUP('Résultat équipe'!Q$1,'DB L1'!#REF!,12,FALSE))</f>
        <v>#REF!</v>
      </c>
      <c r="R19" s="3" t="e">
        <f>IF(COUNTIF('DB L1'!#REF!,'Résultat équipe'!R$1)=1,VLOOKUP(R$1,'DB L1'!#REF!,12,FALSE),VLOOKUP('Résultat équipe'!R$1,'DB L1'!#REF!,12,FALSE))</f>
        <v>#REF!</v>
      </c>
      <c r="S19" s="3" t="e">
        <f>IF(COUNTIF('DB L1'!#REF!,'Résultat équipe'!S$1)=1,VLOOKUP(S$1,'DB L1'!#REF!,12,FALSE),VLOOKUP('Résultat équipe'!S$1,'DB L1'!#REF!,12,FALSE))</f>
        <v>#REF!</v>
      </c>
      <c r="T19" s="3" t="e">
        <f>IF(COUNTIF('DB L1'!#REF!,'Résultat équipe'!T$1)=1,VLOOKUP(T$1,'DB L1'!#REF!,12,FALSE),VLOOKUP('Résultat équipe'!T$1,'DB L1'!#REF!,12,FALSE))</f>
        <v>#REF!</v>
      </c>
      <c r="U19" s="3" t="e">
        <f>IF(COUNTIF('DB L1'!#REF!,'Résultat équipe'!U$1)=1,VLOOKUP(U$1,'DB L1'!#REF!,12,FALSE),VLOOKUP('Résultat équipe'!U$1,'DB L1'!#REF!,12,FALSE))</f>
        <v>#REF!</v>
      </c>
      <c r="W19" s="9">
        <v>18</v>
      </c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S19" s="9">
        <v>18</v>
      </c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P19" s="14"/>
    </row>
    <row r="20" spans="1:68">
      <c r="A20" s="1">
        <v>19</v>
      </c>
      <c r="B20" s="3" t="e">
        <f>IF(COUNTIF('DB L1'!#REF!,'Résultat équipe'!B$1)=1,VLOOKUP(B$1,'DB L1'!#REF!,12,FALSE),VLOOKUP('Résultat équipe'!B$1,'DB L1'!#REF!,12,FALSE))</f>
        <v>#REF!</v>
      </c>
      <c r="C20" s="3" t="e">
        <f>IF(COUNTIF('DB L1'!#REF!,'Résultat équipe'!C$1)=1,VLOOKUP(C$1,'DB L1'!#REF!,12,FALSE),VLOOKUP('Résultat équipe'!C$1,'DB L1'!#REF!,12,FALSE))</f>
        <v>#REF!</v>
      </c>
      <c r="D20" s="3" t="e">
        <f>IF(COUNTIF('DB L1'!#REF!,'Résultat équipe'!D$1)=1,VLOOKUP(D$1,'DB L1'!#REF!,12,FALSE),VLOOKUP('Résultat équipe'!D$1,'DB L1'!#REF!,12,FALSE))</f>
        <v>#REF!</v>
      </c>
      <c r="E20" s="3" t="e">
        <f>IF(COUNTIF('DB L1'!#REF!,'Résultat équipe'!E$1)=1,VLOOKUP(E$1,'DB L1'!#REF!,12,FALSE),VLOOKUP('Résultat équipe'!E$1,'DB L1'!#REF!,12,FALSE))</f>
        <v>#REF!</v>
      </c>
      <c r="F20" s="3" t="e">
        <f>IF(COUNTIF('DB L1'!#REF!,'Résultat équipe'!F$1)=1,VLOOKUP(F$1,'DB L1'!#REF!,12,FALSE),VLOOKUP('Résultat équipe'!F$1,'DB L1'!#REF!,12,FALSE))</f>
        <v>#REF!</v>
      </c>
      <c r="G20" s="3" t="e">
        <f>IF(COUNTIF('DB L1'!#REF!,'Résultat équipe'!G$1)=1,VLOOKUP(G$1,'DB L1'!#REF!,12,FALSE),VLOOKUP('Résultat équipe'!G$1,'DB L1'!#REF!,12,FALSE))</f>
        <v>#REF!</v>
      </c>
      <c r="H20" s="3" t="e">
        <f>IF(COUNTIF('DB L1'!#REF!,'Résultat équipe'!H$1)=1,VLOOKUP(H$1,'DB L1'!#REF!,12,FALSE),VLOOKUP('Résultat équipe'!H$1,'DB L1'!#REF!,12,FALSE))</f>
        <v>#REF!</v>
      </c>
      <c r="I20" s="3" t="e">
        <f>IF(COUNTIF('DB L1'!#REF!,'Résultat équipe'!I$1)=1,VLOOKUP(I$1,'DB L1'!#REF!,12,FALSE),VLOOKUP('Résultat équipe'!I$1,'DB L1'!#REF!,12,FALSE))</f>
        <v>#REF!</v>
      </c>
      <c r="J20" s="3" t="e">
        <f>IF(COUNTIF('DB L1'!#REF!,'Résultat équipe'!J$1)=1,VLOOKUP(J$1,'DB L1'!#REF!,12,FALSE),VLOOKUP('Résultat équipe'!J$1,'DB L1'!#REF!,12,FALSE))</f>
        <v>#REF!</v>
      </c>
      <c r="K20" s="3" t="e">
        <f>IF(COUNTIF('DB L1'!#REF!,'Résultat équipe'!K$1)=1,VLOOKUP(K$1,'DB L1'!#REF!,12,FALSE),VLOOKUP('Résultat équipe'!K$1,'DB L1'!#REF!,12,FALSE))</f>
        <v>#REF!</v>
      </c>
      <c r="L20" s="3" t="e">
        <f>IF(COUNTIF('DB L1'!#REF!,'Résultat équipe'!L$1)=1,VLOOKUP(L$1,'DB L1'!#REF!,12,FALSE),VLOOKUP('Résultat équipe'!L$1,'DB L1'!#REF!,12,FALSE))</f>
        <v>#REF!</v>
      </c>
      <c r="M20" s="3" t="e">
        <f>IF(COUNTIF('DB L1'!#REF!,'Résultat équipe'!M$1)=1,VLOOKUP(M$1,'DB L1'!#REF!,12,FALSE),VLOOKUP('Résultat équipe'!M$1,'DB L1'!#REF!,12,FALSE))</f>
        <v>#REF!</v>
      </c>
      <c r="N20" s="3" t="e">
        <f>IF(COUNTIF('DB L1'!#REF!,'Résultat équipe'!N$1)=1,VLOOKUP(N$1,'DB L1'!#REF!,12,FALSE),VLOOKUP('Résultat équipe'!N$1,'DB L1'!#REF!,12,FALSE))</f>
        <v>#REF!</v>
      </c>
      <c r="O20" s="3" t="e">
        <f>IF(COUNTIF('DB L1'!#REF!,'Résultat équipe'!O$1)=1,VLOOKUP(O$1,'DB L1'!#REF!,12,FALSE),VLOOKUP('Résultat équipe'!O$1,'DB L1'!#REF!,12,FALSE))</f>
        <v>#REF!</v>
      </c>
      <c r="P20" s="3" t="e">
        <f>IF(COUNTIF('DB L1'!#REF!,'Résultat équipe'!P$1)=1,VLOOKUP(P$1,'DB L1'!#REF!,12,FALSE),VLOOKUP('Résultat équipe'!P$1,'DB L1'!#REF!,12,FALSE))</f>
        <v>#REF!</v>
      </c>
      <c r="Q20" s="3" t="e">
        <f>IF(COUNTIF('DB L1'!#REF!,'Résultat équipe'!Q$1)=1,VLOOKUP(Q$1,'DB L1'!#REF!,12,FALSE),VLOOKUP('Résultat équipe'!Q$1,'DB L1'!#REF!,12,FALSE))</f>
        <v>#REF!</v>
      </c>
      <c r="R20" s="3" t="e">
        <f>IF(COUNTIF('DB L1'!#REF!,'Résultat équipe'!R$1)=1,VLOOKUP(R$1,'DB L1'!#REF!,12,FALSE),VLOOKUP('Résultat équipe'!R$1,'DB L1'!#REF!,12,FALSE))</f>
        <v>#REF!</v>
      </c>
      <c r="S20" s="3" t="e">
        <f>IF(COUNTIF('DB L1'!#REF!,'Résultat équipe'!S$1)=1,VLOOKUP(S$1,'DB L1'!#REF!,12,FALSE),VLOOKUP('Résultat équipe'!S$1,'DB L1'!#REF!,12,FALSE))</f>
        <v>#REF!</v>
      </c>
      <c r="T20" s="3" t="e">
        <f>IF(COUNTIF('DB L1'!#REF!,'Résultat équipe'!T$1)=1,VLOOKUP(T$1,'DB L1'!#REF!,12,FALSE),VLOOKUP('Résultat équipe'!T$1,'DB L1'!#REF!,12,FALSE))</f>
        <v>#REF!</v>
      </c>
      <c r="U20" s="3" t="e">
        <f>IF(COUNTIF('DB L1'!#REF!,'Résultat équipe'!U$1)=1,VLOOKUP(U$1,'DB L1'!#REF!,12,FALSE),VLOOKUP('Résultat équipe'!U$1,'DB L1'!#REF!,12,FALSE))</f>
        <v>#REF!</v>
      </c>
      <c r="W20" s="9">
        <v>19</v>
      </c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S20" s="9">
        <v>19</v>
      </c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P20" s="14"/>
    </row>
    <row r="21" spans="1:68">
      <c r="A21" s="1">
        <v>20</v>
      </c>
      <c r="B21" s="3" t="e">
        <f>IF(COUNTIF('DB L1'!#REF!,'Résultat équipe'!B$1)=1,VLOOKUP(B$1,'DB L1'!#REF!,12,FALSE),VLOOKUP('Résultat équipe'!B$1,'DB L1'!#REF!,12,FALSE))</f>
        <v>#REF!</v>
      </c>
      <c r="C21" s="3" t="e">
        <f>IF(COUNTIF('DB L1'!#REF!,'Résultat équipe'!C$1)=1,VLOOKUP(C$1,'DB L1'!#REF!,12,FALSE),VLOOKUP('Résultat équipe'!C$1,'DB L1'!#REF!,12,FALSE))</f>
        <v>#REF!</v>
      </c>
      <c r="D21" s="3" t="e">
        <f>IF(COUNTIF('DB L1'!#REF!,'Résultat équipe'!D$1)=1,VLOOKUP(D$1,'DB L1'!#REF!,12,FALSE),VLOOKUP('Résultat équipe'!D$1,'DB L1'!#REF!,12,FALSE))</f>
        <v>#REF!</v>
      </c>
      <c r="E21" s="3" t="e">
        <f>IF(COUNTIF('DB L1'!#REF!,'Résultat équipe'!E$1)=1,VLOOKUP(E$1,'DB L1'!#REF!,12,FALSE),VLOOKUP('Résultat équipe'!E$1,'DB L1'!#REF!,12,FALSE))</f>
        <v>#REF!</v>
      </c>
      <c r="F21" s="3" t="e">
        <f>IF(COUNTIF('DB L1'!#REF!,'Résultat équipe'!F$1)=1,VLOOKUP(F$1,'DB L1'!#REF!,12,FALSE),VLOOKUP('Résultat équipe'!F$1,'DB L1'!#REF!,12,FALSE))</f>
        <v>#REF!</v>
      </c>
      <c r="G21" s="3" t="e">
        <f>IF(COUNTIF('DB L1'!#REF!,'Résultat équipe'!G$1)=1,VLOOKUP(G$1,'DB L1'!#REF!,12,FALSE),VLOOKUP('Résultat équipe'!G$1,'DB L1'!#REF!,12,FALSE))</f>
        <v>#REF!</v>
      </c>
      <c r="H21" s="3" t="e">
        <f>IF(COUNTIF('DB L1'!#REF!,'Résultat équipe'!H$1)=1,VLOOKUP(H$1,'DB L1'!#REF!,12,FALSE),VLOOKUP('Résultat équipe'!H$1,'DB L1'!#REF!,12,FALSE))</f>
        <v>#REF!</v>
      </c>
      <c r="I21" s="3" t="e">
        <f>IF(COUNTIF('DB L1'!#REF!,'Résultat équipe'!I$1)=1,VLOOKUP(I$1,'DB L1'!#REF!,12,FALSE),VLOOKUP('Résultat équipe'!I$1,'DB L1'!#REF!,12,FALSE))</f>
        <v>#REF!</v>
      </c>
      <c r="J21" s="3" t="e">
        <f>IF(COUNTIF('DB L1'!#REF!,'Résultat équipe'!J$1)=1,VLOOKUP(J$1,'DB L1'!#REF!,12,FALSE),VLOOKUP('Résultat équipe'!J$1,'DB L1'!#REF!,12,FALSE))</f>
        <v>#REF!</v>
      </c>
      <c r="K21" s="3" t="e">
        <f>IF(COUNTIF('DB L1'!#REF!,'Résultat équipe'!K$1)=1,VLOOKUP(K$1,'DB L1'!#REF!,12,FALSE),VLOOKUP('Résultat équipe'!K$1,'DB L1'!#REF!,12,FALSE))</f>
        <v>#REF!</v>
      </c>
      <c r="L21" s="3" t="e">
        <f>IF(COUNTIF('DB L1'!#REF!,'Résultat équipe'!L$1)=1,VLOOKUP(L$1,'DB L1'!#REF!,12,FALSE),VLOOKUP('Résultat équipe'!L$1,'DB L1'!#REF!,12,FALSE))</f>
        <v>#REF!</v>
      </c>
      <c r="M21" s="3" t="e">
        <f>IF(COUNTIF('DB L1'!#REF!,'Résultat équipe'!M$1)=1,VLOOKUP(M$1,'DB L1'!#REF!,12,FALSE),VLOOKUP('Résultat équipe'!M$1,'DB L1'!#REF!,12,FALSE))</f>
        <v>#REF!</v>
      </c>
      <c r="N21" s="3" t="e">
        <f>IF(COUNTIF('DB L1'!#REF!,'Résultat équipe'!N$1)=1,VLOOKUP(N$1,'DB L1'!#REF!,12,FALSE),VLOOKUP('Résultat équipe'!N$1,'DB L1'!#REF!,12,FALSE))</f>
        <v>#REF!</v>
      </c>
      <c r="O21" s="3" t="e">
        <f>IF(COUNTIF('DB L1'!#REF!,'Résultat équipe'!O$1)=1,VLOOKUP(O$1,'DB L1'!#REF!,12,FALSE),VLOOKUP('Résultat équipe'!O$1,'DB L1'!#REF!,12,FALSE))</f>
        <v>#REF!</v>
      </c>
      <c r="P21" s="3" t="e">
        <f>IF(COUNTIF('DB L1'!#REF!,'Résultat équipe'!P$1)=1,VLOOKUP(P$1,'DB L1'!#REF!,12,FALSE),VLOOKUP('Résultat équipe'!P$1,'DB L1'!#REF!,12,FALSE))</f>
        <v>#REF!</v>
      </c>
      <c r="Q21" s="3" t="e">
        <f>IF(COUNTIF('DB L1'!#REF!,'Résultat équipe'!Q$1)=1,VLOOKUP(Q$1,'DB L1'!#REF!,12,FALSE),VLOOKUP('Résultat équipe'!Q$1,'DB L1'!#REF!,12,FALSE))</f>
        <v>#REF!</v>
      </c>
      <c r="R21" s="3" t="e">
        <f>IF(COUNTIF('DB L1'!#REF!,'Résultat équipe'!R$1)=1,VLOOKUP(R$1,'DB L1'!#REF!,12,FALSE),VLOOKUP('Résultat équipe'!R$1,'DB L1'!#REF!,12,FALSE))</f>
        <v>#REF!</v>
      </c>
      <c r="S21" s="3" t="e">
        <f>IF(COUNTIF('DB L1'!#REF!,'Résultat équipe'!S$1)=1,VLOOKUP(S$1,'DB L1'!#REF!,12,FALSE),VLOOKUP('Résultat équipe'!S$1,'DB L1'!#REF!,12,FALSE))</f>
        <v>#REF!</v>
      </c>
      <c r="T21" s="3" t="e">
        <f>IF(COUNTIF('DB L1'!#REF!,'Résultat équipe'!T$1)=1,VLOOKUP(T$1,'DB L1'!#REF!,12,FALSE),VLOOKUP('Résultat équipe'!T$1,'DB L1'!#REF!,12,FALSE))</f>
        <v>#REF!</v>
      </c>
      <c r="U21" s="3" t="e">
        <f>IF(COUNTIF('DB L1'!#REF!,'Résultat équipe'!U$1)=1,VLOOKUP(U$1,'DB L1'!#REF!,12,FALSE),VLOOKUP('Résultat équipe'!U$1,'DB L1'!#REF!,12,FALSE))</f>
        <v>#REF!</v>
      </c>
      <c r="W21" s="9">
        <v>20</v>
      </c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S21" s="9">
        <v>20</v>
      </c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P21" s="14"/>
    </row>
    <row r="22" spans="1:68">
      <c r="A22" s="1">
        <v>21</v>
      </c>
      <c r="B22" s="3" t="e">
        <f>IF(COUNTIF('DB L1'!#REF!,'Résultat équipe'!B$1)=1,VLOOKUP(B$1,'DB L1'!#REF!,12,FALSE),VLOOKUP('Résultat équipe'!B$1,'DB L1'!#REF!,12,FALSE))</f>
        <v>#REF!</v>
      </c>
      <c r="C22" s="3" t="e">
        <f>IF(COUNTIF('DB L1'!#REF!,'Résultat équipe'!C$1)=1,VLOOKUP(C$1,'DB L1'!#REF!,12,FALSE),VLOOKUP('Résultat équipe'!C$1,'DB L1'!#REF!,12,FALSE))</f>
        <v>#REF!</v>
      </c>
      <c r="D22" s="3" t="e">
        <f>IF(COUNTIF('DB L1'!#REF!,'Résultat équipe'!D$1)=1,VLOOKUP(D$1,'DB L1'!#REF!,12,FALSE),VLOOKUP('Résultat équipe'!D$1,'DB L1'!#REF!,12,FALSE))</f>
        <v>#REF!</v>
      </c>
      <c r="E22" s="3" t="e">
        <f>IF(COUNTIF('DB L1'!#REF!,'Résultat équipe'!E$1)=1,VLOOKUP(E$1,'DB L1'!#REF!,12,FALSE),VLOOKUP('Résultat équipe'!E$1,'DB L1'!#REF!,12,FALSE))</f>
        <v>#REF!</v>
      </c>
      <c r="F22" s="3" t="e">
        <f>IF(COUNTIF('DB L1'!#REF!,'Résultat équipe'!F$1)=1,VLOOKUP(F$1,'DB L1'!#REF!,12,FALSE),VLOOKUP('Résultat équipe'!F$1,'DB L1'!#REF!,12,FALSE))</f>
        <v>#REF!</v>
      </c>
      <c r="G22" s="3" t="e">
        <f>IF(COUNTIF('DB L1'!#REF!,'Résultat équipe'!G$1)=1,VLOOKUP(G$1,'DB L1'!#REF!,12,FALSE),VLOOKUP('Résultat équipe'!G$1,'DB L1'!#REF!,12,FALSE))</f>
        <v>#REF!</v>
      </c>
      <c r="H22" s="3" t="e">
        <f>IF(COUNTIF('DB L1'!#REF!,'Résultat équipe'!H$1)=1,VLOOKUP(H$1,'DB L1'!#REF!,12,FALSE),VLOOKUP('Résultat équipe'!H$1,'DB L1'!#REF!,12,FALSE))</f>
        <v>#REF!</v>
      </c>
      <c r="I22" s="3" t="e">
        <f>IF(COUNTIF('DB L1'!#REF!,'Résultat équipe'!I$1)=1,VLOOKUP(I$1,'DB L1'!#REF!,12,FALSE),VLOOKUP('Résultat équipe'!I$1,'DB L1'!#REF!,12,FALSE))</f>
        <v>#REF!</v>
      </c>
      <c r="J22" s="3" t="e">
        <f>IF(COUNTIF('DB L1'!#REF!,'Résultat équipe'!J$1)=1,VLOOKUP(J$1,'DB L1'!#REF!,12,FALSE),VLOOKUP('Résultat équipe'!J$1,'DB L1'!#REF!,12,FALSE))</f>
        <v>#REF!</v>
      </c>
      <c r="K22" s="3" t="e">
        <f>IF(COUNTIF('DB L1'!#REF!,'Résultat équipe'!K$1)=1,VLOOKUP(K$1,'DB L1'!#REF!,12,FALSE),VLOOKUP('Résultat équipe'!K$1,'DB L1'!#REF!,12,FALSE))</f>
        <v>#REF!</v>
      </c>
      <c r="L22" s="3" t="e">
        <f>IF(COUNTIF('DB L1'!#REF!,'Résultat équipe'!L$1)=1,VLOOKUP(L$1,'DB L1'!#REF!,12,FALSE),VLOOKUP('Résultat équipe'!L$1,'DB L1'!#REF!,12,FALSE))</f>
        <v>#REF!</v>
      </c>
      <c r="M22" s="3" t="e">
        <f>IF(COUNTIF('DB L1'!#REF!,'Résultat équipe'!M$1)=1,VLOOKUP(M$1,'DB L1'!#REF!,12,FALSE),VLOOKUP('Résultat équipe'!M$1,'DB L1'!#REF!,12,FALSE))</f>
        <v>#REF!</v>
      </c>
      <c r="N22" s="3" t="e">
        <f>IF(COUNTIF('DB L1'!#REF!,'Résultat équipe'!N$1)=1,VLOOKUP(N$1,'DB L1'!#REF!,12,FALSE),VLOOKUP('Résultat équipe'!N$1,'DB L1'!#REF!,12,FALSE))</f>
        <v>#REF!</v>
      </c>
      <c r="O22" s="3" t="e">
        <f>IF(COUNTIF('DB L1'!#REF!,'Résultat équipe'!O$1)=1,VLOOKUP(O$1,'DB L1'!#REF!,12,FALSE),VLOOKUP('Résultat équipe'!O$1,'DB L1'!#REF!,12,FALSE))</f>
        <v>#REF!</v>
      </c>
      <c r="P22" s="3" t="e">
        <f>IF(COUNTIF('DB L1'!#REF!,'Résultat équipe'!P$1)=1,VLOOKUP(P$1,'DB L1'!#REF!,12,FALSE),VLOOKUP('Résultat équipe'!P$1,'DB L1'!#REF!,12,FALSE))</f>
        <v>#REF!</v>
      </c>
      <c r="Q22" s="3" t="e">
        <f>IF(COUNTIF('DB L1'!#REF!,'Résultat équipe'!Q$1)=1,VLOOKUP(Q$1,'DB L1'!#REF!,12,FALSE),VLOOKUP('Résultat équipe'!Q$1,'DB L1'!#REF!,12,FALSE))</f>
        <v>#REF!</v>
      </c>
      <c r="R22" s="3" t="e">
        <f>IF(COUNTIF('DB L1'!#REF!,'Résultat équipe'!R$1)=1,VLOOKUP(R$1,'DB L1'!#REF!,12,FALSE),VLOOKUP('Résultat équipe'!R$1,'DB L1'!#REF!,12,FALSE))</f>
        <v>#REF!</v>
      </c>
      <c r="S22" s="3" t="e">
        <f>IF(COUNTIF('DB L1'!#REF!,'Résultat équipe'!S$1)=1,VLOOKUP(S$1,'DB L1'!#REF!,12,FALSE),VLOOKUP('Résultat équipe'!S$1,'DB L1'!#REF!,12,FALSE))</f>
        <v>#REF!</v>
      </c>
      <c r="T22" s="3" t="e">
        <f>IF(COUNTIF('DB L1'!#REF!,'Résultat équipe'!T$1)=1,VLOOKUP(T$1,'DB L1'!#REF!,12,FALSE),VLOOKUP('Résultat équipe'!T$1,'DB L1'!#REF!,12,FALSE))</f>
        <v>#REF!</v>
      </c>
      <c r="U22" s="3" t="e">
        <f>IF(COUNTIF('DB L1'!#REF!,'Résultat équipe'!U$1)=1,VLOOKUP(U$1,'DB L1'!#REF!,12,FALSE),VLOOKUP('Résultat équipe'!U$1,'DB L1'!#REF!,12,FALSE))</f>
        <v>#REF!</v>
      </c>
      <c r="W22" s="9">
        <v>21</v>
      </c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S22" s="9">
        <v>21</v>
      </c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P22" s="14"/>
    </row>
    <row r="23" spans="1:68">
      <c r="A23" s="1">
        <v>22</v>
      </c>
      <c r="B23" s="3" t="e">
        <f>IF(COUNTIF('DB L1'!#REF!,'Résultat équipe'!B$1)=1,VLOOKUP(B$1,'DB L1'!#REF!,12,FALSE),VLOOKUP('Résultat équipe'!B$1,'DB L1'!#REF!,12,FALSE))</f>
        <v>#REF!</v>
      </c>
      <c r="C23" s="3" t="e">
        <f>IF(COUNTIF('DB L1'!#REF!,'Résultat équipe'!C$1)=1,VLOOKUP(C$1,'DB L1'!#REF!,12,FALSE),VLOOKUP('Résultat équipe'!C$1,'DB L1'!#REF!,12,FALSE))</f>
        <v>#REF!</v>
      </c>
      <c r="D23" s="3" t="e">
        <f>IF(COUNTIF('DB L1'!#REF!,'Résultat équipe'!D$1)=1,VLOOKUP(D$1,'DB L1'!#REF!,12,FALSE),VLOOKUP('Résultat équipe'!D$1,'DB L1'!#REF!,12,FALSE))</f>
        <v>#REF!</v>
      </c>
      <c r="E23" s="3" t="e">
        <f>IF(COUNTIF('DB L1'!#REF!,'Résultat équipe'!E$1)=1,VLOOKUP(E$1,'DB L1'!#REF!,12,FALSE),VLOOKUP('Résultat équipe'!E$1,'DB L1'!#REF!,12,FALSE))</f>
        <v>#REF!</v>
      </c>
      <c r="F23" s="3" t="e">
        <f>IF(COUNTIF('DB L1'!#REF!,'Résultat équipe'!F$1)=1,VLOOKUP(F$1,'DB L1'!#REF!,12,FALSE),VLOOKUP('Résultat équipe'!F$1,'DB L1'!#REF!,12,FALSE))</f>
        <v>#REF!</v>
      </c>
      <c r="G23" s="3" t="e">
        <f>IF(COUNTIF('DB L1'!#REF!,'Résultat équipe'!G$1)=1,VLOOKUP(G$1,'DB L1'!#REF!,12,FALSE),VLOOKUP('Résultat équipe'!G$1,'DB L1'!#REF!,12,FALSE))</f>
        <v>#REF!</v>
      </c>
      <c r="H23" s="3" t="e">
        <f>IF(COUNTIF('DB L1'!#REF!,'Résultat équipe'!H$1)=1,VLOOKUP(H$1,'DB L1'!#REF!,12,FALSE),VLOOKUP('Résultat équipe'!H$1,'DB L1'!#REF!,12,FALSE))</f>
        <v>#REF!</v>
      </c>
      <c r="I23" s="3" t="e">
        <f>IF(COUNTIF('DB L1'!#REF!,'Résultat équipe'!I$1)=1,VLOOKUP(I$1,'DB L1'!#REF!,12,FALSE),VLOOKUP('Résultat équipe'!I$1,'DB L1'!#REF!,12,FALSE))</f>
        <v>#REF!</v>
      </c>
      <c r="J23" s="3" t="e">
        <f>IF(COUNTIF('DB L1'!#REF!,'Résultat équipe'!J$1)=1,VLOOKUP(J$1,'DB L1'!#REF!,12,FALSE),VLOOKUP('Résultat équipe'!J$1,'DB L1'!#REF!,12,FALSE))</f>
        <v>#REF!</v>
      </c>
      <c r="K23" s="3" t="e">
        <f>IF(COUNTIF('DB L1'!#REF!,'Résultat équipe'!K$1)=1,VLOOKUP(K$1,'DB L1'!#REF!,12,FALSE),VLOOKUP('Résultat équipe'!K$1,'DB L1'!#REF!,12,FALSE))</f>
        <v>#REF!</v>
      </c>
      <c r="L23" s="3" t="e">
        <f>IF(COUNTIF('DB L1'!#REF!,'Résultat équipe'!L$1)=1,VLOOKUP(L$1,'DB L1'!#REF!,12,FALSE),VLOOKUP('Résultat équipe'!L$1,'DB L1'!#REF!,12,FALSE))</f>
        <v>#REF!</v>
      </c>
      <c r="M23" s="3" t="e">
        <f>IF(COUNTIF('DB L1'!#REF!,'Résultat équipe'!M$1)=1,VLOOKUP(M$1,'DB L1'!#REF!,12,FALSE),VLOOKUP('Résultat équipe'!M$1,'DB L1'!#REF!,12,FALSE))</f>
        <v>#REF!</v>
      </c>
      <c r="N23" s="3" t="e">
        <f>IF(COUNTIF('DB L1'!#REF!,'Résultat équipe'!N$1)=1,VLOOKUP(N$1,'DB L1'!#REF!,12,FALSE),VLOOKUP('Résultat équipe'!N$1,'DB L1'!#REF!,12,FALSE))</f>
        <v>#REF!</v>
      </c>
      <c r="O23" s="3" t="e">
        <f>IF(COUNTIF('DB L1'!#REF!,'Résultat équipe'!O$1)=1,VLOOKUP(O$1,'DB L1'!#REF!,12,FALSE),VLOOKUP('Résultat équipe'!O$1,'DB L1'!#REF!,12,FALSE))</f>
        <v>#REF!</v>
      </c>
      <c r="P23" s="3" t="e">
        <f>IF(COUNTIF('DB L1'!#REF!,'Résultat équipe'!P$1)=1,VLOOKUP(P$1,'DB L1'!#REF!,12,FALSE),VLOOKUP('Résultat équipe'!P$1,'DB L1'!#REF!,12,FALSE))</f>
        <v>#REF!</v>
      </c>
      <c r="Q23" s="3" t="e">
        <f>IF(COUNTIF('DB L1'!#REF!,'Résultat équipe'!Q$1)=1,VLOOKUP(Q$1,'DB L1'!#REF!,12,FALSE),VLOOKUP('Résultat équipe'!Q$1,'DB L1'!#REF!,12,FALSE))</f>
        <v>#REF!</v>
      </c>
      <c r="R23" s="3" t="e">
        <f>IF(COUNTIF('DB L1'!#REF!,'Résultat équipe'!R$1)=1,VLOOKUP(R$1,'DB L1'!#REF!,12,FALSE),VLOOKUP('Résultat équipe'!R$1,'DB L1'!#REF!,12,FALSE))</f>
        <v>#REF!</v>
      </c>
      <c r="S23" s="3" t="e">
        <f>IF(COUNTIF('DB L1'!#REF!,'Résultat équipe'!S$1)=1,VLOOKUP(S$1,'DB L1'!#REF!,12,FALSE),VLOOKUP('Résultat équipe'!S$1,'DB L1'!#REF!,12,FALSE))</f>
        <v>#REF!</v>
      </c>
      <c r="T23" s="3" t="e">
        <f>IF(COUNTIF('DB L1'!#REF!,'Résultat équipe'!T$1)=1,VLOOKUP(T$1,'DB L1'!#REF!,12,FALSE),VLOOKUP('Résultat équipe'!T$1,'DB L1'!#REF!,12,FALSE))</f>
        <v>#REF!</v>
      </c>
      <c r="U23" s="3" t="e">
        <f>IF(COUNTIF('DB L1'!#REF!,'Résultat équipe'!U$1)=1,VLOOKUP(U$1,'DB L1'!#REF!,12,FALSE),VLOOKUP('Résultat équipe'!U$1,'DB L1'!#REF!,12,FALSE))</f>
        <v>#REF!</v>
      </c>
      <c r="W23" s="9">
        <v>22</v>
      </c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S23" s="9">
        <v>22</v>
      </c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P23" s="14"/>
    </row>
    <row r="24" spans="1:68">
      <c r="A24" s="1">
        <v>23</v>
      </c>
      <c r="B24" s="3" t="e">
        <f>IF(COUNTIF('DB L1'!#REF!,'Résultat équipe'!B$1)=1,VLOOKUP(B$1,'DB L1'!#REF!,12,FALSE),VLOOKUP('Résultat équipe'!B$1,'DB L1'!#REF!,12,FALSE))</f>
        <v>#REF!</v>
      </c>
      <c r="C24" s="3" t="e">
        <f>IF(COUNTIF('DB L1'!#REF!,'Résultat équipe'!C$1)=1,VLOOKUP(C$1,'DB L1'!#REF!,12,FALSE),VLOOKUP('Résultat équipe'!C$1,'DB L1'!#REF!,12,FALSE))</f>
        <v>#REF!</v>
      </c>
      <c r="D24" s="3" t="e">
        <f>IF(COUNTIF('DB L1'!#REF!,'Résultat équipe'!D$1)=1,VLOOKUP(D$1,'DB L1'!#REF!,12,FALSE),VLOOKUP('Résultat équipe'!D$1,'DB L1'!#REF!,12,FALSE))</f>
        <v>#REF!</v>
      </c>
      <c r="E24" s="3" t="e">
        <f>IF(COUNTIF('DB L1'!#REF!,'Résultat équipe'!E$1)=1,VLOOKUP(E$1,'DB L1'!#REF!,12,FALSE),VLOOKUP('Résultat équipe'!E$1,'DB L1'!#REF!,12,FALSE))</f>
        <v>#REF!</v>
      </c>
      <c r="F24" s="3" t="e">
        <f>IF(COUNTIF('DB L1'!#REF!,'Résultat équipe'!F$1)=1,VLOOKUP(F$1,'DB L1'!#REF!,12,FALSE),VLOOKUP('Résultat équipe'!F$1,'DB L1'!#REF!,12,FALSE))</f>
        <v>#REF!</v>
      </c>
      <c r="G24" s="3" t="e">
        <f>IF(COUNTIF('DB L1'!#REF!,'Résultat équipe'!G$1)=1,VLOOKUP(G$1,'DB L1'!#REF!,12,FALSE),VLOOKUP('Résultat équipe'!G$1,'DB L1'!#REF!,12,FALSE))</f>
        <v>#REF!</v>
      </c>
      <c r="H24" s="3" t="e">
        <f>IF(COUNTIF('DB L1'!#REF!,'Résultat équipe'!H$1)=1,VLOOKUP(H$1,'DB L1'!#REF!,12,FALSE),VLOOKUP('Résultat équipe'!H$1,'DB L1'!#REF!,12,FALSE))</f>
        <v>#REF!</v>
      </c>
      <c r="I24" s="3" t="e">
        <f>IF(COUNTIF('DB L1'!#REF!,'Résultat équipe'!I$1)=1,VLOOKUP(I$1,'DB L1'!#REF!,12,FALSE),VLOOKUP('Résultat équipe'!I$1,'DB L1'!#REF!,12,FALSE))</f>
        <v>#REF!</v>
      </c>
      <c r="J24" s="3" t="e">
        <f>IF(COUNTIF('DB L1'!#REF!,'Résultat équipe'!J$1)=1,VLOOKUP(J$1,'DB L1'!#REF!,12,FALSE),VLOOKUP('Résultat équipe'!J$1,'DB L1'!#REF!,12,FALSE))</f>
        <v>#REF!</v>
      </c>
      <c r="K24" s="3" t="e">
        <f>IF(COUNTIF('DB L1'!#REF!,'Résultat équipe'!K$1)=1,VLOOKUP(K$1,'DB L1'!#REF!,12,FALSE),VLOOKUP('Résultat équipe'!K$1,'DB L1'!#REF!,12,FALSE))</f>
        <v>#REF!</v>
      </c>
      <c r="L24" s="3" t="e">
        <f>IF(COUNTIF('DB L1'!#REF!,'Résultat équipe'!L$1)=1,VLOOKUP(L$1,'DB L1'!#REF!,12,FALSE),VLOOKUP('Résultat équipe'!L$1,'DB L1'!#REF!,12,FALSE))</f>
        <v>#REF!</v>
      </c>
      <c r="M24" s="3" t="e">
        <f>IF(COUNTIF('DB L1'!#REF!,'Résultat équipe'!M$1)=1,VLOOKUP(M$1,'DB L1'!#REF!,12,FALSE),VLOOKUP('Résultat équipe'!M$1,'DB L1'!#REF!,12,FALSE))</f>
        <v>#REF!</v>
      </c>
      <c r="N24" s="3" t="e">
        <f>IF(COUNTIF('DB L1'!#REF!,'Résultat équipe'!N$1)=1,VLOOKUP(N$1,'DB L1'!#REF!,12,FALSE),VLOOKUP('Résultat équipe'!N$1,'DB L1'!#REF!,12,FALSE))</f>
        <v>#REF!</v>
      </c>
      <c r="O24" s="3" t="e">
        <f>IF(COUNTIF('DB L1'!#REF!,'Résultat équipe'!O$1)=1,VLOOKUP(O$1,'DB L1'!#REF!,12,FALSE),VLOOKUP('Résultat équipe'!O$1,'DB L1'!#REF!,12,FALSE))</f>
        <v>#REF!</v>
      </c>
      <c r="P24" s="3" t="e">
        <f>IF(COUNTIF('DB L1'!#REF!,'Résultat équipe'!P$1)=1,VLOOKUP(P$1,'DB L1'!#REF!,12,FALSE),VLOOKUP('Résultat équipe'!P$1,'DB L1'!#REF!,12,FALSE))</f>
        <v>#REF!</v>
      </c>
      <c r="Q24" s="3" t="e">
        <f>IF(COUNTIF('DB L1'!#REF!,'Résultat équipe'!Q$1)=1,VLOOKUP(Q$1,'DB L1'!#REF!,12,FALSE),VLOOKUP('Résultat équipe'!Q$1,'DB L1'!#REF!,12,FALSE))</f>
        <v>#REF!</v>
      </c>
      <c r="R24" s="3" t="e">
        <f>IF(COUNTIF('DB L1'!#REF!,'Résultat équipe'!R$1)=1,VLOOKUP(R$1,'DB L1'!#REF!,12,FALSE),VLOOKUP('Résultat équipe'!R$1,'DB L1'!#REF!,12,FALSE))</f>
        <v>#REF!</v>
      </c>
      <c r="S24" s="3" t="e">
        <f>IF(COUNTIF('DB L1'!#REF!,'Résultat équipe'!S$1)=1,VLOOKUP(S$1,'DB L1'!#REF!,12,FALSE),VLOOKUP('Résultat équipe'!S$1,'DB L1'!#REF!,12,FALSE))</f>
        <v>#REF!</v>
      </c>
      <c r="T24" s="3" t="e">
        <f>IF(COUNTIF('DB L1'!#REF!,'Résultat équipe'!T$1)=1,VLOOKUP(T$1,'DB L1'!#REF!,12,FALSE),VLOOKUP('Résultat équipe'!T$1,'DB L1'!#REF!,12,FALSE))</f>
        <v>#REF!</v>
      </c>
      <c r="U24" s="3" t="e">
        <f>IF(COUNTIF('DB L1'!#REF!,'Résultat équipe'!U$1)=1,VLOOKUP(U$1,'DB L1'!#REF!,12,FALSE),VLOOKUP('Résultat équipe'!U$1,'DB L1'!#REF!,12,FALSE))</f>
        <v>#REF!</v>
      </c>
      <c r="W24" s="9">
        <v>23</v>
      </c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S24" s="9">
        <v>23</v>
      </c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P24" s="14"/>
    </row>
    <row r="25" spans="1:68">
      <c r="A25" s="1">
        <v>24</v>
      </c>
      <c r="B25" s="3" t="e">
        <f>IF(COUNTIF('DB L1'!#REF!,'Résultat équipe'!B$1)=1,VLOOKUP(B$1,'DB L1'!#REF!,12,FALSE),VLOOKUP('Résultat équipe'!B$1,'DB L1'!#REF!,12,FALSE))</f>
        <v>#REF!</v>
      </c>
      <c r="C25" s="3" t="e">
        <f>IF(COUNTIF('DB L1'!#REF!,'Résultat équipe'!C$1)=1,VLOOKUP(C$1,'DB L1'!#REF!,12,FALSE),VLOOKUP('Résultat équipe'!C$1,'DB L1'!#REF!,12,FALSE))</f>
        <v>#REF!</v>
      </c>
      <c r="D25" s="3" t="e">
        <f>IF(COUNTIF('DB L1'!#REF!,'Résultat équipe'!D$1)=1,VLOOKUP(D$1,'DB L1'!#REF!,12,FALSE),VLOOKUP('Résultat équipe'!D$1,'DB L1'!#REF!,12,FALSE))</f>
        <v>#REF!</v>
      </c>
      <c r="E25" s="3" t="e">
        <f>IF(COUNTIF('DB L1'!#REF!,'Résultat équipe'!E$1)=1,VLOOKUP(E$1,'DB L1'!#REF!,12,FALSE),VLOOKUP('Résultat équipe'!E$1,'DB L1'!#REF!,12,FALSE))</f>
        <v>#REF!</v>
      </c>
      <c r="F25" s="3" t="e">
        <f>IF(COUNTIF('DB L1'!#REF!,'Résultat équipe'!F$1)=1,VLOOKUP(F$1,'DB L1'!#REF!,12,FALSE),VLOOKUP('Résultat équipe'!F$1,'DB L1'!#REF!,12,FALSE))</f>
        <v>#REF!</v>
      </c>
      <c r="G25" s="3" t="e">
        <f>IF(COUNTIF('DB L1'!#REF!,'Résultat équipe'!G$1)=1,VLOOKUP(G$1,'DB L1'!#REF!,12,FALSE),VLOOKUP('Résultat équipe'!G$1,'DB L1'!#REF!,12,FALSE))</f>
        <v>#REF!</v>
      </c>
      <c r="H25" s="3" t="e">
        <f>IF(COUNTIF('DB L1'!#REF!,'Résultat équipe'!H$1)=1,VLOOKUP(H$1,'DB L1'!#REF!,12,FALSE),VLOOKUP('Résultat équipe'!H$1,'DB L1'!#REF!,12,FALSE))</f>
        <v>#REF!</v>
      </c>
      <c r="I25" s="3" t="e">
        <f>IF(COUNTIF('DB L1'!#REF!,'Résultat équipe'!I$1)=1,VLOOKUP(I$1,'DB L1'!#REF!,12,FALSE),VLOOKUP('Résultat équipe'!I$1,'DB L1'!#REF!,12,FALSE))</f>
        <v>#REF!</v>
      </c>
      <c r="J25" s="3" t="e">
        <f>IF(COUNTIF('DB L1'!#REF!,'Résultat équipe'!J$1)=1,VLOOKUP(J$1,'DB L1'!#REF!,12,FALSE),VLOOKUP('Résultat équipe'!J$1,'DB L1'!#REF!,12,FALSE))</f>
        <v>#REF!</v>
      </c>
      <c r="K25" s="3" t="e">
        <f>IF(COUNTIF('DB L1'!#REF!,'Résultat équipe'!K$1)=1,VLOOKUP(K$1,'DB L1'!#REF!,12,FALSE),VLOOKUP('Résultat équipe'!K$1,'DB L1'!#REF!,12,FALSE))</f>
        <v>#REF!</v>
      </c>
      <c r="L25" s="3" t="e">
        <f>IF(COUNTIF('DB L1'!#REF!,'Résultat équipe'!L$1)=1,VLOOKUP(L$1,'DB L1'!#REF!,12,FALSE),VLOOKUP('Résultat équipe'!L$1,'DB L1'!#REF!,12,FALSE))</f>
        <v>#REF!</v>
      </c>
      <c r="M25" s="3" t="e">
        <f>IF(COUNTIF('DB L1'!#REF!,'Résultat équipe'!M$1)=1,VLOOKUP(M$1,'DB L1'!#REF!,12,FALSE),VLOOKUP('Résultat équipe'!M$1,'DB L1'!#REF!,12,FALSE))</f>
        <v>#REF!</v>
      </c>
      <c r="N25" s="3" t="e">
        <f>IF(COUNTIF('DB L1'!#REF!,'Résultat équipe'!N$1)=1,VLOOKUP(N$1,'DB L1'!#REF!,12,FALSE),VLOOKUP('Résultat équipe'!N$1,'DB L1'!#REF!,12,FALSE))</f>
        <v>#REF!</v>
      </c>
      <c r="O25" s="3" t="e">
        <f>IF(COUNTIF('DB L1'!#REF!,'Résultat équipe'!O$1)=1,VLOOKUP(O$1,'DB L1'!#REF!,12,FALSE),VLOOKUP('Résultat équipe'!O$1,'DB L1'!#REF!,12,FALSE))</f>
        <v>#REF!</v>
      </c>
      <c r="P25" s="3" t="e">
        <f>IF(COUNTIF('DB L1'!#REF!,'Résultat équipe'!P$1)=1,VLOOKUP(P$1,'DB L1'!#REF!,12,FALSE),VLOOKUP('Résultat équipe'!P$1,'DB L1'!#REF!,12,FALSE))</f>
        <v>#REF!</v>
      </c>
      <c r="Q25" s="3" t="e">
        <f>IF(COUNTIF('DB L1'!#REF!,'Résultat équipe'!Q$1)=1,VLOOKUP(Q$1,'DB L1'!#REF!,12,FALSE),VLOOKUP('Résultat équipe'!Q$1,'DB L1'!#REF!,12,FALSE))</f>
        <v>#REF!</v>
      </c>
      <c r="R25" s="3" t="e">
        <f>IF(COUNTIF('DB L1'!#REF!,'Résultat équipe'!R$1)=1,VLOOKUP(R$1,'DB L1'!#REF!,12,FALSE),VLOOKUP('Résultat équipe'!R$1,'DB L1'!#REF!,12,FALSE))</f>
        <v>#REF!</v>
      </c>
      <c r="S25" s="3" t="e">
        <f>IF(COUNTIF('DB L1'!#REF!,'Résultat équipe'!S$1)=1,VLOOKUP(S$1,'DB L1'!#REF!,12,FALSE),VLOOKUP('Résultat équipe'!S$1,'DB L1'!#REF!,12,FALSE))</f>
        <v>#REF!</v>
      </c>
      <c r="T25" s="3" t="e">
        <f>IF(COUNTIF('DB L1'!#REF!,'Résultat équipe'!T$1)=1,VLOOKUP(T$1,'DB L1'!#REF!,12,FALSE),VLOOKUP('Résultat équipe'!T$1,'DB L1'!#REF!,12,FALSE))</f>
        <v>#REF!</v>
      </c>
      <c r="U25" s="3" t="e">
        <f>IF(COUNTIF('DB L1'!#REF!,'Résultat équipe'!U$1)=1,VLOOKUP(U$1,'DB L1'!#REF!,12,FALSE),VLOOKUP('Résultat équipe'!U$1,'DB L1'!#REF!,12,FALSE))</f>
        <v>#REF!</v>
      </c>
      <c r="W25" s="9">
        <v>24</v>
      </c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S25" s="9">
        <v>24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P25" s="14"/>
    </row>
    <row r="26" spans="1:68">
      <c r="A26" s="1">
        <v>25</v>
      </c>
      <c r="B26" s="3" t="e">
        <f>IF(COUNTIF('DB L1'!#REF!,'Résultat équipe'!B$1)=1,VLOOKUP(B$1,'DB L1'!#REF!,12,FALSE),VLOOKUP('Résultat équipe'!B$1,'DB L1'!#REF!,12,FALSE))</f>
        <v>#REF!</v>
      </c>
      <c r="C26" s="3" t="e">
        <f>IF(COUNTIF('DB L1'!#REF!,'Résultat équipe'!C$1)=1,VLOOKUP(C$1,'DB L1'!#REF!,12,FALSE),VLOOKUP('Résultat équipe'!C$1,'DB L1'!#REF!,12,FALSE))</f>
        <v>#REF!</v>
      </c>
      <c r="D26" s="3" t="e">
        <f>IF(COUNTIF('DB L1'!#REF!,'Résultat équipe'!D$1)=1,VLOOKUP(D$1,'DB L1'!#REF!,12,FALSE),VLOOKUP('Résultat équipe'!D$1,'DB L1'!#REF!,12,FALSE))</f>
        <v>#REF!</v>
      </c>
      <c r="E26" s="3" t="e">
        <f>IF(COUNTIF('DB L1'!#REF!,'Résultat équipe'!E$1)=1,VLOOKUP(E$1,'DB L1'!#REF!,12,FALSE),VLOOKUP('Résultat équipe'!E$1,'DB L1'!#REF!,12,FALSE))</f>
        <v>#REF!</v>
      </c>
      <c r="F26" s="3" t="e">
        <f>IF(COUNTIF('DB L1'!#REF!,'Résultat équipe'!F$1)=1,VLOOKUP(F$1,'DB L1'!#REF!,12,FALSE),VLOOKUP('Résultat équipe'!F$1,'DB L1'!#REF!,12,FALSE))</f>
        <v>#REF!</v>
      </c>
      <c r="G26" s="3" t="e">
        <f>IF(COUNTIF('DB L1'!#REF!,'Résultat équipe'!G$1)=1,VLOOKUP(G$1,'DB L1'!#REF!,12,FALSE),VLOOKUP('Résultat équipe'!G$1,'DB L1'!#REF!,12,FALSE))</f>
        <v>#REF!</v>
      </c>
      <c r="H26" s="3" t="e">
        <f>IF(COUNTIF('DB L1'!#REF!,'Résultat équipe'!H$1)=1,VLOOKUP(H$1,'DB L1'!#REF!,12,FALSE),VLOOKUP('Résultat équipe'!H$1,'DB L1'!#REF!,12,FALSE))</f>
        <v>#REF!</v>
      </c>
      <c r="I26" s="3" t="e">
        <f>IF(COUNTIF('DB L1'!#REF!,'Résultat équipe'!I$1)=1,VLOOKUP(I$1,'DB L1'!#REF!,12,FALSE),VLOOKUP('Résultat équipe'!I$1,'DB L1'!#REF!,12,FALSE))</f>
        <v>#REF!</v>
      </c>
      <c r="J26" s="3" t="e">
        <f>IF(COUNTIF('DB L1'!#REF!,'Résultat équipe'!J$1)=1,VLOOKUP(J$1,'DB L1'!#REF!,12,FALSE),VLOOKUP('Résultat équipe'!J$1,'DB L1'!#REF!,12,FALSE))</f>
        <v>#REF!</v>
      </c>
      <c r="K26" s="3" t="e">
        <f>IF(COUNTIF('DB L1'!#REF!,'Résultat équipe'!K$1)=1,VLOOKUP(K$1,'DB L1'!#REF!,12,FALSE),VLOOKUP('Résultat équipe'!K$1,'DB L1'!#REF!,12,FALSE))</f>
        <v>#REF!</v>
      </c>
      <c r="L26" s="3" t="e">
        <f>IF(COUNTIF('DB L1'!#REF!,'Résultat équipe'!L$1)=1,VLOOKUP(L$1,'DB L1'!#REF!,12,FALSE),VLOOKUP('Résultat équipe'!L$1,'DB L1'!#REF!,12,FALSE))</f>
        <v>#REF!</v>
      </c>
      <c r="M26" s="3" t="e">
        <f>IF(COUNTIF('DB L1'!#REF!,'Résultat équipe'!M$1)=1,VLOOKUP(M$1,'DB L1'!#REF!,12,FALSE),VLOOKUP('Résultat équipe'!M$1,'DB L1'!#REF!,12,FALSE))</f>
        <v>#REF!</v>
      </c>
      <c r="N26" s="3" t="e">
        <f>IF(COUNTIF('DB L1'!#REF!,'Résultat équipe'!N$1)=1,VLOOKUP(N$1,'DB L1'!#REF!,12,FALSE),VLOOKUP('Résultat équipe'!N$1,'DB L1'!#REF!,12,FALSE))</f>
        <v>#REF!</v>
      </c>
      <c r="O26" s="3" t="e">
        <f>IF(COUNTIF('DB L1'!#REF!,'Résultat équipe'!O$1)=1,VLOOKUP(O$1,'DB L1'!#REF!,12,FALSE),VLOOKUP('Résultat équipe'!O$1,'DB L1'!#REF!,12,FALSE))</f>
        <v>#REF!</v>
      </c>
      <c r="P26" s="3" t="e">
        <f>IF(COUNTIF('DB L1'!#REF!,'Résultat équipe'!P$1)=1,VLOOKUP(P$1,'DB L1'!#REF!,12,FALSE),VLOOKUP('Résultat équipe'!P$1,'DB L1'!#REF!,12,FALSE))</f>
        <v>#REF!</v>
      </c>
      <c r="Q26" s="3" t="e">
        <f>IF(COUNTIF('DB L1'!#REF!,'Résultat équipe'!Q$1)=1,VLOOKUP(Q$1,'DB L1'!#REF!,12,FALSE),VLOOKUP('Résultat équipe'!Q$1,'DB L1'!#REF!,12,FALSE))</f>
        <v>#REF!</v>
      </c>
      <c r="R26" s="3" t="e">
        <f>IF(COUNTIF('DB L1'!#REF!,'Résultat équipe'!R$1)=1,VLOOKUP(R$1,'DB L1'!#REF!,12,FALSE),VLOOKUP('Résultat équipe'!R$1,'DB L1'!#REF!,12,FALSE))</f>
        <v>#REF!</v>
      </c>
      <c r="S26" s="3" t="e">
        <f>IF(COUNTIF('DB L1'!#REF!,'Résultat équipe'!S$1)=1,VLOOKUP(S$1,'DB L1'!#REF!,12,FALSE),VLOOKUP('Résultat équipe'!S$1,'DB L1'!#REF!,12,FALSE))</f>
        <v>#REF!</v>
      </c>
      <c r="T26" s="3" t="e">
        <f>IF(COUNTIF('DB L1'!#REF!,'Résultat équipe'!T$1)=1,VLOOKUP(T$1,'DB L1'!#REF!,12,FALSE),VLOOKUP('Résultat équipe'!T$1,'DB L1'!#REF!,12,FALSE))</f>
        <v>#REF!</v>
      </c>
      <c r="U26" s="3" t="e">
        <f>IF(COUNTIF('DB L1'!#REF!,'Résultat équipe'!U$1)=1,VLOOKUP(U$1,'DB L1'!#REF!,12,FALSE),VLOOKUP('Résultat équipe'!U$1,'DB L1'!#REF!,12,FALSE))</f>
        <v>#REF!</v>
      </c>
      <c r="W26" s="9">
        <v>25</v>
      </c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S26" s="9">
        <v>25</v>
      </c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P26" s="14"/>
    </row>
    <row r="27" spans="1:68">
      <c r="A27" s="1">
        <v>26</v>
      </c>
      <c r="B27" s="3" t="e">
        <f>IF(COUNTIF('DB L1'!#REF!,'Résultat équipe'!B$1)=1,VLOOKUP(B$1,'DB L1'!#REF!,12,FALSE),VLOOKUP('Résultat équipe'!B$1,'DB L1'!#REF!,12,FALSE))</f>
        <v>#REF!</v>
      </c>
      <c r="C27" s="3" t="e">
        <f>IF(COUNTIF('DB L1'!#REF!,'Résultat équipe'!C$1)=1,VLOOKUP(C$1,'DB L1'!#REF!,12,FALSE),VLOOKUP('Résultat équipe'!C$1,'DB L1'!#REF!,12,FALSE))</f>
        <v>#REF!</v>
      </c>
      <c r="D27" s="3" t="e">
        <f>IF(COUNTIF('DB L1'!#REF!,'Résultat équipe'!D$1)=1,VLOOKUP(D$1,'DB L1'!#REF!,12,FALSE),VLOOKUP('Résultat équipe'!D$1,'DB L1'!#REF!,12,FALSE))</f>
        <v>#REF!</v>
      </c>
      <c r="E27" s="3" t="e">
        <f>IF(COUNTIF('DB L1'!#REF!,'Résultat équipe'!E$1)=1,VLOOKUP(E$1,'DB L1'!#REF!,12,FALSE),VLOOKUP('Résultat équipe'!E$1,'DB L1'!#REF!,12,FALSE))</f>
        <v>#REF!</v>
      </c>
      <c r="F27" s="3" t="e">
        <f>IF(COUNTIF('DB L1'!#REF!,'Résultat équipe'!F$1)=1,VLOOKUP(F$1,'DB L1'!#REF!,12,FALSE),VLOOKUP('Résultat équipe'!F$1,'DB L1'!#REF!,12,FALSE))</f>
        <v>#REF!</v>
      </c>
      <c r="G27" s="3" t="e">
        <f>IF(COUNTIF('DB L1'!#REF!,'Résultat équipe'!G$1)=1,VLOOKUP(G$1,'DB L1'!#REF!,12,FALSE),VLOOKUP('Résultat équipe'!G$1,'DB L1'!#REF!,12,FALSE))</f>
        <v>#REF!</v>
      </c>
      <c r="H27" s="3" t="e">
        <f>IF(COUNTIF('DB L1'!#REF!,'Résultat équipe'!H$1)=1,VLOOKUP(H$1,'DB L1'!#REF!,12,FALSE),VLOOKUP('Résultat équipe'!H$1,'DB L1'!#REF!,12,FALSE))</f>
        <v>#REF!</v>
      </c>
      <c r="I27" s="3" t="e">
        <f>IF(COUNTIF('DB L1'!#REF!,'Résultat équipe'!I$1)=1,VLOOKUP(I$1,'DB L1'!#REF!,12,FALSE),VLOOKUP('Résultat équipe'!I$1,'DB L1'!#REF!,12,FALSE))</f>
        <v>#REF!</v>
      </c>
      <c r="J27" s="3" t="e">
        <f>IF(COUNTIF('DB L1'!#REF!,'Résultat équipe'!J$1)=1,VLOOKUP(J$1,'DB L1'!#REF!,12,FALSE),VLOOKUP('Résultat équipe'!J$1,'DB L1'!#REF!,12,FALSE))</f>
        <v>#REF!</v>
      </c>
      <c r="K27" s="3" t="e">
        <f>IF(COUNTIF('DB L1'!#REF!,'Résultat équipe'!K$1)=1,VLOOKUP(K$1,'DB L1'!#REF!,12,FALSE),VLOOKUP('Résultat équipe'!K$1,'DB L1'!#REF!,12,FALSE))</f>
        <v>#REF!</v>
      </c>
      <c r="L27" s="3" t="e">
        <f>IF(COUNTIF('DB L1'!#REF!,'Résultat équipe'!L$1)=1,VLOOKUP(L$1,'DB L1'!#REF!,12,FALSE),VLOOKUP('Résultat équipe'!L$1,'DB L1'!#REF!,12,FALSE))</f>
        <v>#REF!</v>
      </c>
      <c r="M27" s="3" t="e">
        <f>IF(COUNTIF('DB L1'!#REF!,'Résultat équipe'!M$1)=1,VLOOKUP(M$1,'DB L1'!#REF!,12,FALSE),VLOOKUP('Résultat équipe'!M$1,'DB L1'!#REF!,12,FALSE))</f>
        <v>#REF!</v>
      </c>
      <c r="N27" s="3" t="e">
        <f>IF(COUNTIF('DB L1'!#REF!,'Résultat équipe'!N$1)=1,VLOOKUP(N$1,'DB L1'!#REF!,12,FALSE),VLOOKUP('Résultat équipe'!N$1,'DB L1'!#REF!,12,FALSE))</f>
        <v>#REF!</v>
      </c>
      <c r="O27" s="3" t="e">
        <f>IF(COUNTIF('DB L1'!#REF!,'Résultat équipe'!O$1)=1,VLOOKUP(O$1,'DB L1'!#REF!,12,FALSE),VLOOKUP('Résultat équipe'!O$1,'DB L1'!#REF!,12,FALSE))</f>
        <v>#REF!</v>
      </c>
      <c r="P27" s="3" t="e">
        <f>IF(COUNTIF('DB L1'!#REF!,'Résultat équipe'!P$1)=1,VLOOKUP(P$1,'DB L1'!#REF!,12,FALSE),VLOOKUP('Résultat équipe'!P$1,'DB L1'!#REF!,12,FALSE))</f>
        <v>#REF!</v>
      </c>
      <c r="Q27" s="3" t="e">
        <f>IF(COUNTIF('DB L1'!#REF!,'Résultat équipe'!Q$1)=1,VLOOKUP(Q$1,'DB L1'!#REF!,12,FALSE),VLOOKUP('Résultat équipe'!Q$1,'DB L1'!#REF!,12,FALSE))</f>
        <v>#REF!</v>
      </c>
      <c r="R27" s="3" t="e">
        <f>IF(COUNTIF('DB L1'!#REF!,'Résultat équipe'!R$1)=1,VLOOKUP(R$1,'DB L1'!#REF!,12,FALSE),VLOOKUP('Résultat équipe'!R$1,'DB L1'!#REF!,12,FALSE))</f>
        <v>#REF!</v>
      </c>
      <c r="S27" s="3" t="e">
        <f>IF(COUNTIF('DB L1'!#REF!,'Résultat équipe'!S$1)=1,VLOOKUP(S$1,'DB L1'!#REF!,12,FALSE),VLOOKUP('Résultat équipe'!S$1,'DB L1'!#REF!,12,FALSE))</f>
        <v>#REF!</v>
      </c>
      <c r="T27" s="3" t="e">
        <f>IF(COUNTIF('DB L1'!#REF!,'Résultat équipe'!T$1)=1,VLOOKUP(T$1,'DB L1'!#REF!,12,FALSE),VLOOKUP('Résultat équipe'!T$1,'DB L1'!#REF!,12,FALSE))</f>
        <v>#REF!</v>
      </c>
      <c r="U27" s="3" t="e">
        <f>IF(COUNTIF('DB L1'!#REF!,'Résultat équipe'!U$1)=1,VLOOKUP(U$1,'DB L1'!#REF!,12,FALSE),VLOOKUP('Résultat équipe'!U$1,'DB L1'!#REF!,12,FALSE))</f>
        <v>#REF!</v>
      </c>
      <c r="W27" s="9">
        <v>26</v>
      </c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S27" s="9">
        <v>26</v>
      </c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P27" s="14"/>
    </row>
    <row r="28" spans="1:68">
      <c r="A28" s="1">
        <v>27</v>
      </c>
      <c r="B28" s="3" t="e">
        <f>IF(COUNTIF('DB L1'!#REF!,'Résultat équipe'!B$1)=1,VLOOKUP(B$1,'DB L1'!#REF!,12,FALSE),VLOOKUP('Résultat équipe'!B$1,'DB L1'!#REF!,12,FALSE))</f>
        <v>#REF!</v>
      </c>
      <c r="C28" s="3" t="e">
        <f>IF(COUNTIF('DB L1'!#REF!,'Résultat équipe'!C$1)=1,VLOOKUP(C$1,'DB L1'!#REF!,12,FALSE),VLOOKUP('Résultat équipe'!C$1,'DB L1'!#REF!,12,FALSE))</f>
        <v>#REF!</v>
      </c>
      <c r="D28" s="3" t="e">
        <f>IF(COUNTIF('DB L1'!#REF!,'Résultat équipe'!D$1)=1,VLOOKUP(D$1,'DB L1'!#REF!,12,FALSE),VLOOKUP('Résultat équipe'!D$1,'DB L1'!#REF!,12,FALSE))</f>
        <v>#REF!</v>
      </c>
      <c r="E28" s="3" t="e">
        <f>IF(COUNTIF('DB L1'!#REF!,'Résultat équipe'!E$1)=1,VLOOKUP(E$1,'DB L1'!#REF!,12,FALSE),VLOOKUP('Résultat équipe'!E$1,'DB L1'!#REF!,12,FALSE))</f>
        <v>#REF!</v>
      </c>
      <c r="F28" s="3" t="e">
        <f>IF(COUNTIF('DB L1'!#REF!,'Résultat équipe'!F$1)=1,VLOOKUP(F$1,'DB L1'!#REF!,12,FALSE),VLOOKUP('Résultat équipe'!F$1,'DB L1'!#REF!,12,FALSE))</f>
        <v>#REF!</v>
      </c>
      <c r="G28" s="3" t="e">
        <f>IF(COUNTIF('DB L1'!#REF!,'Résultat équipe'!G$1)=1,VLOOKUP(G$1,'DB L1'!#REF!,12,FALSE),VLOOKUP('Résultat équipe'!G$1,'DB L1'!#REF!,12,FALSE))</f>
        <v>#REF!</v>
      </c>
      <c r="H28" s="3" t="e">
        <f>IF(COUNTIF('DB L1'!#REF!,'Résultat équipe'!H$1)=1,VLOOKUP(H$1,'DB L1'!#REF!,12,FALSE),VLOOKUP('Résultat équipe'!H$1,'DB L1'!#REF!,12,FALSE))</f>
        <v>#REF!</v>
      </c>
      <c r="I28" s="3" t="e">
        <f>IF(COUNTIF('DB L1'!#REF!,'Résultat équipe'!I$1)=1,VLOOKUP(I$1,'DB L1'!#REF!,12,FALSE),VLOOKUP('Résultat équipe'!I$1,'DB L1'!#REF!,12,FALSE))</f>
        <v>#REF!</v>
      </c>
      <c r="J28" s="3" t="e">
        <f>IF(COUNTIF('DB L1'!#REF!,'Résultat équipe'!J$1)=1,VLOOKUP(J$1,'DB L1'!#REF!,12,FALSE),VLOOKUP('Résultat équipe'!J$1,'DB L1'!#REF!,12,FALSE))</f>
        <v>#REF!</v>
      </c>
      <c r="K28" s="3" t="e">
        <f>IF(COUNTIF('DB L1'!#REF!,'Résultat équipe'!K$1)=1,VLOOKUP(K$1,'DB L1'!#REF!,12,FALSE),VLOOKUP('Résultat équipe'!K$1,'DB L1'!#REF!,12,FALSE))</f>
        <v>#REF!</v>
      </c>
      <c r="L28" s="3" t="e">
        <f>IF(COUNTIF('DB L1'!#REF!,'Résultat équipe'!L$1)=1,VLOOKUP(L$1,'DB L1'!#REF!,12,FALSE),VLOOKUP('Résultat équipe'!L$1,'DB L1'!#REF!,12,FALSE))</f>
        <v>#REF!</v>
      </c>
      <c r="M28" s="3" t="e">
        <f>IF(COUNTIF('DB L1'!#REF!,'Résultat équipe'!M$1)=1,VLOOKUP(M$1,'DB L1'!#REF!,12,FALSE),VLOOKUP('Résultat équipe'!M$1,'DB L1'!#REF!,12,FALSE))</f>
        <v>#REF!</v>
      </c>
      <c r="N28" s="3" t="e">
        <f>IF(COUNTIF('DB L1'!#REF!,'Résultat équipe'!N$1)=1,VLOOKUP(N$1,'DB L1'!#REF!,12,FALSE),VLOOKUP('Résultat équipe'!N$1,'DB L1'!#REF!,12,FALSE))</f>
        <v>#REF!</v>
      </c>
      <c r="O28" s="3" t="e">
        <f>IF(COUNTIF('DB L1'!#REF!,'Résultat équipe'!O$1)=1,VLOOKUP(O$1,'DB L1'!#REF!,12,FALSE),VLOOKUP('Résultat équipe'!O$1,'DB L1'!#REF!,12,FALSE))</f>
        <v>#REF!</v>
      </c>
      <c r="P28" s="3" t="e">
        <f>IF(COUNTIF('DB L1'!#REF!,'Résultat équipe'!P$1)=1,VLOOKUP(P$1,'DB L1'!#REF!,12,FALSE),VLOOKUP('Résultat équipe'!P$1,'DB L1'!#REF!,12,FALSE))</f>
        <v>#REF!</v>
      </c>
      <c r="Q28" s="3" t="e">
        <f>IF(COUNTIF('DB L1'!#REF!,'Résultat équipe'!Q$1)=1,VLOOKUP(Q$1,'DB L1'!#REF!,12,FALSE),VLOOKUP('Résultat équipe'!Q$1,'DB L1'!#REF!,12,FALSE))</f>
        <v>#REF!</v>
      </c>
      <c r="R28" s="3" t="e">
        <f>IF(COUNTIF('DB L1'!#REF!,'Résultat équipe'!R$1)=1,VLOOKUP(R$1,'DB L1'!#REF!,12,FALSE),VLOOKUP('Résultat équipe'!R$1,'DB L1'!#REF!,12,FALSE))</f>
        <v>#REF!</v>
      </c>
      <c r="S28" s="3" t="e">
        <f>IF(COUNTIF('DB L1'!#REF!,'Résultat équipe'!S$1)=1,VLOOKUP(S$1,'DB L1'!#REF!,12,FALSE),VLOOKUP('Résultat équipe'!S$1,'DB L1'!#REF!,12,FALSE))</f>
        <v>#REF!</v>
      </c>
      <c r="T28" s="3" t="e">
        <f>IF(COUNTIF('DB L1'!#REF!,'Résultat équipe'!T$1)=1,VLOOKUP(T$1,'DB L1'!#REF!,12,FALSE),VLOOKUP('Résultat équipe'!T$1,'DB L1'!#REF!,12,FALSE))</f>
        <v>#REF!</v>
      </c>
      <c r="U28" s="3" t="e">
        <f>IF(COUNTIF('DB L1'!#REF!,'Résultat équipe'!U$1)=1,VLOOKUP(U$1,'DB L1'!#REF!,12,FALSE),VLOOKUP('Résultat équipe'!U$1,'DB L1'!#REF!,12,FALSE))</f>
        <v>#REF!</v>
      </c>
      <c r="W28" s="9">
        <v>27</v>
      </c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S28" s="9">
        <v>27</v>
      </c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P28" s="14"/>
    </row>
    <row r="29" spans="1:68">
      <c r="A29" s="1">
        <v>28</v>
      </c>
      <c r="B29" s="3" t="e">
        <f>IF(COUNTIF('DB L1'!#REF!,'Résultat équipe'!B$1)=1,VLOOKUP(B$1,'DB L1'!#REF!,12,FALSE),VLOOKUP('Résultat équipe'!B$1,'DB L1'!#REF!,12,FALSE))</f>
        <v>#REF!</v>
      </c>
      <c r="C29" s="3" t="e">
        <f>IF(COUNTIF('DB L1'!#REF!,'Résultat équipe'!C$1)=1,VLOOKUP(C$1,'DB L1'!#REF!,12,FALSE),VLOOKUP('Résultat équipe'!C$1,'DB L1'!#REF!,12,FALSE))</f>
        <v>#REF!</v>
      </c>
      <c r="D29" s="3" t="e">
        <f>IF(COUNTIF('DB L1'!#REF!,'Résultat équipe'!D$1)=1,VLOOKUP(D$1,'DB L1'!#REF!,12,FALSE),VLOOKUP('Résultat équipe'!D$1,'DB L1'!#REF!,12,FALSE))</f>
        <v>#REF!</v>
      </c>
      <c r="E29" s="3" t="e">
        <f>IF(COUNTIF('DB L1'!#REF!,'Résultat équipe'!E$1)=1,VLOOKUP(E$1,'DB L1'!#REF!,12,FALSE),VLOOKUP('Résultat équipe'!E$1,'DB L1'!#REF!,12,FALSE))</f>
        <v>#REF!</v>
      </c>
      <c r="F29" s="3" t="e">
        <f>IF(COUNTIF('DB L1'!#REF!,'Résultat équipe'!F$1)=1,VLOOKUP(F$1,'DB L1'!#REF!,12,FALSE),VLOOKUP('Résultat équipe'!F$1,'DB L1'!#REF!,12,FALSE))</f>
        <v>#REF!</v>
      </c>
      <c r="G29" s="3" t="e">
        <f>IF(COUNTIF('DB L1'!#REF!,'Résultat équipe'!G$1)=1,VLOOKUP(G$1,'DB L1'!#REF!,12,FALSE),VLOOKUP('Résultat équipe'!G$1,'DB L1'!#REF!,12,FALSE))</f>
        <v>#REF!</v>
      </c>
      <c r="H29" s="3" t="e">
        <f>IF(COUNTIF('DB L1'!#REF!,'Résultat équipe'!H$1)=1,VLOOKUP(H$1,'DB L1'!#REF!,12,FALSE),VLOOKUP('Résultat équipe'!H$1,'DB L1'!#REF!,12,FALSE))</f>
        <v>#REF!</v>
      </c>
      <c r="I29" s="3" t="e">
        <f>IF(COUNTIF('DB L1'!#REF!,'Résultat équipe'!I$1)=1,VLOOKUP(I$1,'DB L1'!#REF!,12,FALSE),VLOOKUP('Résultat équipe'!I$1,'DB L1'!#REF!,12,FALSE))</f>
        <v>#REF!</v>
      </c>
      <c r="J29" s="3" t="e">
        <f>IF(COUNTIF('DB L1'!#REF!,'Résultat équipe'!J$1)=1,VLOOKUP(J$1,'DB L1'!#REF!,12,FALSE),VLOOKUP('Résultat équipe'!J$1,'DB L1'!#REF!,12,FALSE))</f>
        <v>#REF!</v>
      </c>
      <c r="K29" s="3" t="e">
        <f>IF(COUNTIF('DB L1'!#REF!,'Résultat équipe'!K$1)=1,VLOOKUP(K$1,'DB L1'!#REF!,12,FALSE),VLOOKUP('Résultat équipe'!K$1,'DB L1'!#REF!,12,FALSE))</f>
        <v>#REF!</v>
      </c>
      <c r="L29" s="3" t="e">
        <f>IF(COUNTIF('DB L1'!#REF!,'Résultat équipe'!L$1)=1,VLOOKUP(L$1,'DB L1'!#REF!,12,FALSE),VLOOKUP('Résultat équipe'!L$1,'DB L1'!#REF!,12,FALSE))</f>
        <v>#REF!</v>
      </c>
      <c r="M29" s="3" t="e">
        <f>IF(COUNTIF('DB L1'!#REF!,'Résultat équipe'!M$1)=1,VLOOKUP(M$1,'DB L1'!#REF!,12,FALSE),VLOOKUP('Résultat équipe'!M$1,'DB L1'!#REF!,12,FALSE))</f>
        <v>#REF!</v>
      </c>
      <c r="N29" s="3" t="e">
        <f>IF(COUNTIF('DB L1'!#REF!,'Résultat équipe'!N$1)=1,VLOOKUP(N$1,'DB L1'!#REF!,12,FALSE),VLOOKUP('Résultat équipe'!N$1,'DB L1'!#REF!,12,FALSE))</f>
        <v>#REF!</v>
      </c>
      <c r="O29" s="3" t="e">
        <f>IF(COUNTIF('DB L1'!#REF!,'Résultat équipe'!O$1)=1,VLOOKUP(O$1,'DB L1'!#REF!,12,FALSE),VLOOKUP('Résultat équipe'!O$1,'DB L1'!#REF!,12,FALSE))</f>
        <v>#REF!</v>
      </c>
      <c r="P29" s="3" t="e">
        <f>IF(COUNTIF('DB L1'!#REF!,'Résultat équipe'!P$1)=1,VLOOKUP(P$1,'DB L1'!#REF!,12,FALSE),VLOOKUP('Résultat équipe'!P$1,'DB L1'!#REF!,12,FALSE))</f>
        <v>#REF!</v>
      </c>
      <c r="Q29" s="3" t="e">
        <f>IF(COUNTIF('DB L1'!#REF!,'Résultat équipe'!Q$1)=1,VLOOKUP(Q$1,'DB L1'!#REF!,12,FALSE),VLOOKUP('Résultat équipe'!Q$1,'DB L1'!#REF!,12,FALSE))</f>
        <v>#REF!</v>
      </c>
      <c r="R29" s="3" t="e">
        <f>IF(COUNTIF('DB L1'!#REF!,'Résultat équipe'!R$1)=1,VLOOKUP(R$1,'DB L1'!#REF!,12,FALSE),VLOOKUP('Résultat équipe'!R$1,'DB L1'!#REF!,12,FALSE))</f>
        <v>#REF!</v>
      </c>
      <c r="S29" s="3" t="e">
        <f>IF(COUNTIF('DB L1'!#REF!,'Résultat équipe'!S$1)=1,VLOOKUP(S$1,'DB L1'!#REF!,12,FALSE),VLOOKUP('Résultat équipe'!S$1,'DB L1'!#REF!,12,FALSE))</f>
        <v>#REF!</v>
      </c>
      <c r="T29" s="3" t="e">
        <f>IF(COUNTIF('DB L1'!#REF!,'Résultat équipe'!T$1)=1,VLOOKUP(T$1,'DB L1'!#REF!,12,FALSE),VLOOKUP('Résultat équipe'!T$1,'DB L1'!#REF!,12,FALSE))</f>
        <v>#REF!</v>
      </c>
      <c r="U29" s="3" t="e">
        <f>IF(COUNTIF('DB L1'!#REF!,'Résultat équipe'!U$1)=1,VLOOKUP(U$1,'DB L1'!#REF!,12,FALSE),VLOOKUP('Résultat équipe'!U$1,'DB L1'!#REF!,12,FALSE))</f>
        <v>#REF!</v>
      </c>
      <c r="W29" s="9">
        <v>28</v>
      </c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S29" s="9">
        <v>28</v>
      </c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P29" s="14"/>
    </row>
    <row r="30" spans="1:68">
      <c r="A30" s="1">
        <v>29</v>
      </c>
      <c r="B30" s="3" t="e">
        <f>IF(COUNTIF('DB L1'!#REF!,'Résultat équipe'!B$1)=1,VLOOKUP(B$1,'DB L1'!#REF!,12,FALSE),VLOOKUP('Résultat équipe'!B$1,'DB L1'!#REF!,12,FALSE))</f>
        <v>#REF!</v>
      </c>
      <c r="C30" s="3" t="e">
        <f>IF(COUNTIF('DB L1'!#REF!,'Résultat équipe'!C$1)=1,VLOOKUP(C$1,'DB L1'!#REF!,12,FALSE),VLOOKUP('Résultat équipe'!C$1,'DB L1'!#REF!,12,FALSE))</f>
        <v>#REF!</v>
      </c>
      <c r="D30" s="3" t="e">
        <f>IF(COUNTIF('DB L1'!#REF!,'Résultat équipe'!D$1)=1,VLOOKUP(D$1,'DB L1'!#REF!,12,FALSE),VLOOKUP('Résultat équipe'!D$1,'DB L1'!#REF!,12,FALSE))</f>
        <v>#REF!</v>
      </c>
      <c r="E30" s="3" t="e">
        <f>IF(COUNTIF('DB L1'!#REF!,'Résultat équipe'!E$1)=1,VLOOKUP(E$1,'DB L1'!#REF!,12,FALSE),VLOOKUP('Résultat équipe'!E$1,'DB L1'!#REF!,12,FALSE))</f>
        <v>#REF!</v>
      </c>
      <c r="F30" s="3" t="e">
        <f>IF(COUNTIF('DB L1'!#REF!,'Résultat équipe'!F$1)=1,VLOOKUP(F$1,'DB L1'!#REF!,12,FALSE),VLOOKUP('Résultat équipe'!F$1,'DB L1'!#REF!,12,FALSE))</f>
        <v>#REF!</v>
      </c>
      <c r="G30" s="3" t="e">
        <f>IF(COUNTIF('DB L1'!#REF!,'Résultat équipe'!G$1)=1,VLOOKUP(G$1,'DB L1'!#REF!,12,FALSE),VLOOKUP('Résultat équipe'!G$1,'DB L1'!#REF!,12,FALSE))</f>
        <v>#REF!</v>
      </c>
      <c r="H30" s="3" t="e">
        <f>IF(COUNTIF('DB L1'!#REF!,'Résultat équipe'!H$1)=1,VLOOKUP(H$1,'DB L1'!#REF!,12,FALSE),VLOOKUP('Résultat équipe'!H$1,'DB L1'!#REF!,12,FALSE))</f>
        <v>#REF!</v>
      </c>
      <c r="I30" s="3" t="e">
        <f>IF(COUNTIF('DB L1'!#REF!,'Résultat équipe'!I$1)=1,VLOOKUP(I$1,'DB L1'!#REF!,12,FALSE),VLOOKUP('Résultat équipe'!I$1,'DB L1'!#REF!,12,FALSE))</f>
        <v>#REF!</v>
      </c>
      <c r="J30" s="3" t="e">
        <f>IF(COUNTIF('DB L1'!#REF!,'Résultat équipe'!J$1)=1,VLOOKUP(J$1,'DB L1'!#REF!,12,FALSE),VLOOKUP('Résultat équipe'!J$1,'DB L1'!#REF!,12,FALSE))</f>
        <v>#REF!</v>
      </c>
      <c r="K30" s="3" t="e">
        <f>IF(COUNTIF('DB L1'!#REF!,'Résultat équipe'!K$1)=1,VLOOKUP(K$1,'DB L1'!#REF!,12,FALSE),VLOOKUP('Résultat équipe'!K$1,'DB L1'!#REF!,12,FALSE))</f>
        <v>#REF!</v>
      </c>
      <c r="L30" s="3" t="e">
        <f>IF(COUNTIF('DB L1'!#REF!,'Résultat équipe'!L$1)=1,VLOOKUP(L$1,'DB L1'!#REF!,12,FALSE),VLOOKUP('Résultat équipe'!L$1,'DB L1'!#REF!,12,FALSE))</f>
        <v>#REF!</v>
      </c>
      <c r="M30" s="3" t="e">
        <f>IF(COUNTIF('DB L1'!#REF!,'Résultat équipe'!M$1)=1,VLOOKUP(M$1,'DB L1'!#REF!,12,FALSE),VLOOKUP('Résultat équipe'!M$1,'DB L1'!#REF!,12,FALSE))</f>
        <v>#REF!</v>
      </c>
      <c r="N30" s="3" t="e">
        <f>IF(COUNTIF('DB L1'!#REF!,'Résultat équipe'!N$1)=1,VLOOKUP(N$1,'DB L1'!#REF!,12,FALSE),VLOOKUP('Résultat équipe'!N$1,'DB L1'!#REF!,12,FALSE))</f>
        <v>#REF!</v>
      </c>
      <c r="O30" s="3" t="e">
        <f>IF(COUNTIF('DB L1'!#REF!,'Résultat équipe'!O$1)=1,VLOOKUP(O$1,'DB L1'!#REF!,12,FALSE),VLOOKUP('Résultat équipe'!O$1,'DB L1'!#REF!,12,FALSE))</f>
        <v>#REF!</v>
      </c>
      <c r="P30" s="3" t="e">
        <f>IF(COUNTIF('DB L1'!#REF!,'Résultat équipe'!P$1)=1,VLOOKUP(P$1,'DB L1'!#REF!,12,FALSE),VLOOKUP('Résultat équipe'!P$1,'DB L1'!#REF!,12,FALSE))</f>
        <v>#REF!</v>
      </c>
      <c r="Q30" s="3" t="e">
        <f>IF(COUNTIF('DB L1'!#REF!,'Résultat équipe'!Q$1)=1,VLOOKUP(Q$1,'DB L1'!#REF!,12,FALSE),VLOOKUP('Résultat équipe'!Q$1,'DB L1'!#REF!,12,FALSE))</f>
        <v>#REF!</v>
      </c>
      <c r="R30" s="3" t="e">
        <f>IF(COUNTIF('DB L1'!#REF!,'Résultat équipe'!R$1)=1,VLOOKUP(R$1,'DB L1'!#REF!,12,FALSE),VLOOKUP('Résultat équipe'!R$1,'DB L1'!#REF!,12,FALSE))</f>
        <v>#REF!</v>
      </c>
      <c r="S30" s="3" t="e">
        <f>IF(COUNTIF('DB L1'!#REF!,'Résultat équipe'!S$1)=1,VLOOKUP(S$1,'DB L1'!#REF!,12,FALSE),VLOOKUP('Résultat équipe'!S$1,'DB L1'!#REF!,12,FALSE))</f>
        <v>#REF!</v>
      </c>
      <c r="T30" s="3" t="e">
        <f>IF(COUNTIF('DB L1'!#REF!,'Résultat équipe'!T$1)=1,VLOOKUP(T$1,'DB L1'!#REF!,12,FALSE),VLOOKUP('Résultat équipe'!T$1,'DB L1'!#REF!,12,FALSE))</f>
        <v>#REF!</v>
      </c>
      <c r="U30" s="3" t="e">
        <f>IF(COUNTIF('DB L1'!#REF!,'Résultat équipe'!U$1)=1,VLOOKUP(U$1,'DB L1'!#REF!,12,FALSE),VLOOKUP('Résultat équipe'!U$1,'DB L1'!#REF!,12,FALSE))</f>
        <v>#REF!</v>
      </c>
      <c r="W30" s="9">
        <v>29</v>
      </c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S30" s="9">
        <v>29</v>
      </c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P30" s="14"/>
    </row>
    <row r="31" spans="1:68">
      <c r="A31" s="1">
        <v>30</v>
      </c>
      <c r="B31" s="3" t="e">
        <f>IF(COUNTIF('DB L1'!#REF!,'Résultat équipe'!B$1)=1,VLOOKUP(B$1,'DB L1'!#REF!,12,FALSE),VLOOKUP('Résultat équipe'!B$1,'DB L1'!#REF!,12,FALSE))</f>
        <v>#REF!</v>
      </c>
      <c r="C31" s="3" t="e">
        <f>IF(COUNTIF('DB L1'!#REF!,'Résultat équipe'!C$1)=1,VLOOKUP(C$1,'DB L1'!#REF!,12,FALSE),VLOOKUP('Résultat équipe'!C$1,'DB L1'!#REF!,12,FALSE))</f>
        <v>#REF!</v>
      </c>
      <c r="D31" s="3" t="e">
        <f>IF(COUNTIF('DB L1'!#REF!,'Résultat équipe'!D$1)=1,VLOOKUP(D$1,'DB L1'!#REF!,12,FALSE),VLOOKUP('Résultat équipe'!D$1,'DB L1'!#REF!,12,FALSE))</f>
        <v>#REF!</v>
      </c>
      <c r="E31" s="3" t="e">
        <f>IF(COUNTIF('DB L1'!#REF!,'Résultat équipe'!E$1)=1,VLOOKUP(E$1,'DB L1'!#REF!,12,FALSE),VLOOKUP('Résultat équipe'!E$1,'DB L1'!#REF!,12,FALSE))</f>
        <v>#REF!</v>
      </c>
      <c r="F31" s="3" t="e">
        <f>IF(COUNTIF('DB L1'!#REF!,'Résultat équipe'!F$1)=1,VLOOKUP(F$1,'DB L1'!#REF!,12,FALSE),VLOOKUP('Résultat équipe'!F$1,'DB L1'!#REF!,12,FALSE))</f>
        <v>#REF!</v>
      </c>
      <c r="G31" s="3" t="e">
        <f>IF(COUNTIF('DB L1'!#REF!,'Résultat équipe'!G$1)=1,VLOOKUP(G$1,'DB L1'!#REF!,12,FALSE),VLOOKUP('Résultat équipe'!G$1,'DB L1'!#REF!,12,FALSE))</f>
        <v>#REF!</v>
      </c>
      <c r="H31" s="3" t="e">
        <f>IF(COUNTIF('DB L1'!#REF!,'Résultat équipe'!H$1)=1,VLOOKUP(H$1,'DB L1'!#REF!,12,FALSE),VLOOKUP('Résultat équipe'!H$1,'DB L1'!#REF!,12,FALSE))</f>
        <v>#REF!</v>
      </c>
      <c r="I31" s="3" t="e">
        <f>IF(COUNTIF('DB L1'!#REF!,'Résultat équipe'!I$1)=1,VLOOKUP(I$1,'DB L1'!#REF!,12,FALSE),VLOOKUP('Résultat équipe'!I$1,'DB L1'!#REF!,12,FALSE))</f>
        <v>#REF!</v>
      </c>
      <c r="J31" s="3" t="e">
        <f>IF(COUNTIF('DB L1'!#REF!,'Résultat équipe'!J$1)=1,VLOOKUP(J$1,'DB L1'!#REF!,12,FALSE),VLOOKUP('Résultat équipe'!J$1,'DB L1'!#REF!,12,FALSE))</f>
        <v>#REF!</v>
      </c>
      <c r="K31" s="3" t="e">
        <f>IF(COUNTIF('DB L1'!#REF!,'Résultat équipe'!K$1)=1,VLOOKUP(K$1,'DB L1'!#REF!,12,FALSE),VLOOKUP('Résultat équipe'!K$1,'DB L1'!#REF!,12,FALSE))</f>
        <v>#REF!</v>
      </c>
      <c r="L31" s="3" t="e">
        <f>IF(COUNTIF('DB L1'!#REF!,'Résultat équipe'!L$1)=1,VLOOKUP(L$1,'DB L1'!#REF!,12,FALSE),VLOOKUP('Résultat équipe'!L$1,'DB L1'!#REF!,12,FALSE))</f>
        <v>#REF!</v>
      </c>
      <c r="M31" s="3" t="e">
        <f>IF(COUNTIF('DB L1'!#REF!,'Résultat équipe'!M$1)=1,VLOOKUP(M$1,'DB L1'!#REF!,12,FALSE),VLOOKUP('Résultat équipe'!M$1,'DB L1'!#REF!,12,FALSE))</f>
        <v>#REF!</v>
      </c>
      <c r="N31" s="3" t="e">
        <f>IF(COUNTIF('DB L1'!#REF!,'Résultat équipe'!N$1)=1,VLOOKUP(N$1,'DB L1'!#REF!,12,FALSE),VLOOKUP('Résultat équipe'!N$1,'DB L1'!#REF!,12,FALSE))</f>
        <v>#REF!</v>
      </c>
      <c r="O31" s="3" t="e">
        <f>IF(COUNTIF('DB L1'!#REF!,'Résultat équipe'!O$1)=1,VLOOKUP(O$1,'DB L1'!#REF!,12,FALSE),VLOOKUP('Résultat équipe'!O$1,'DB L1'!#REF!,12,FALSE))</f>
        <v>#REF!</v>
      </c>
      <c r="P31" s="3" t="e">
        <f>IF(COUNTIF('DB L1'!#REF!,'Résultat équipe'!P$1)=1,VLOOKUP(P$1,'DB L1'!#REF!,12,FALSE),VLOOKUP('Résultat équipe'!P$1,'DB L1'!#REF!,12,FALSE))</f>
        <v>#REF!</v>
      </c>
      <c r="Q31" s="3" t="e">
        <f>IF(COUNTIF('DB L1'!#REF!,'Résultat équipe'!Q$1)=1,VLOOKUP(Q$1,'DB L1'!#REF!,12,FALSE),VLOOKUP('Résultat équipe'!Q$1,'DB L1'!#REF!,12,FALSE))</f>
        <v>#REF!</v>
      </c>
      <c r="R31" s="3" t="e">
        <f>IF(COUNTIF('DB L1'!#REF!,'Résultat équipe'!R$1)=1,VLOOKUP(R$1,'DB L1'!#REF!,12,FALSE),VLOOKUP('Résultat équipe'!R$1,'DB L1'!#REF!,12,FALSE))</f>
        <v>#REF!</v>
      </c>
      <c r="S31" s="3" t="e">
        <f>IF(COUNTIF('DB L1'!#REF!,'Résultat équipe'!S$1)=1,VLOOKUP(S$1,'DB L1'!#REF!,12,FALSE),VLOOKUP('Résultat équipe'!S$1,'DB L1'!#REF!,12,FALSE))</f>
        <v>#REF!</v>
      </c>
      <c r="T31" s="3" t="e">
        <f>IF(COUNTIF('DB L1'!#REF!,'Résultat équipe'!T$1)=1,VLOOKUP(T$1,'DB L1'!#REF!,12,FALSE),VLOOKUP('Résultat équipe'!T$1,'DB L1'!#REF!,12,FALSE))</f>
        <v>#REF!</v>
      </c>
      <c r="U31" s="3" t="e">
        <f>IF(COUNTIF('DB L1'!#REF!,'Résultat équipe'!U$1)=1,VLOOKUP(U$1,'DB L1'!#REF!,12,FALSE),VLOOKUP('Résultat équipe'!U$1,'DB L1'!#REF!,12,FALSE))</f>
        <v>#REF!</v>
      </c>
      <c r="W31" s="9">
        <v>30</v>
      </c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S31" s="9">
        <v>30</v>
      </c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P31" s="14"/>
    </row>
    <row r="32" spans="1:68">
      <c r="A32" s="1">
        <v>31</v>
      </c>
      <c r="B32" s="3" t="e">
        <f>IF(COUNTIF('DB L1'!#REF!,'Résultat équipe'!B$1)=1,VLOOKUP(B$1,'DB L1'!#REF!,12,FALSE),VLOOKUP('Résultat équipe'!B$1,'DB L1'!#REF!,12,FALSE))</f>
        <v>#REF!</v>
      </c>
      <c r="C32" s="3" t="e">
        <f>IF(COUNTIF('DB L1'!#REF!,'Résultat équipe'!C$1)=1,VLOOKUP(C$1,'DB L1'!#REF!,12,FALSE),VLOOKUP('Résultat équipe'!C$1,'DB L1'!#REF!,12,FALSE))</f>
        <v>#REF!</v>
      </c>
      <c r="D32" s="3" t="e">
        <f>IF(COUNTIF('DB L1'!#REF!,'Résultat équipe'!D$1)=1,VLOOKUP(D$1,'DB L1'!#REF!,12,FALSE),VLOOKUP('Résultat équipe'!D$1,'DB L1'!#REF!,12,FALSE))</f>
        <v>#REF!</v>
      </c>
      <c r="E32" s="3" t="e">
        <f>IF(COUNTIF('DB L1'!#REF!,'Résultat équipe'!E$1)=1,VLOOKUP(E$1,'DB L1'!#REF!,12,FALSE),VLOOKUP('Résultat équipe'!E$1,'DB L1'!#REF!,12,FALSE))</f>
        <v>#REF!</v>
      </c>
      <c r="F32" s="3" t="e">
        <f>IF(COUNTIF('DB L1'!#REF!,'Résultat équipe'!F$1)=1,VLOOKUP(F$1,'DB L1'!#REF!,12,FALSE),VLOOKUP('Résultat équipe'!F$1,'DB L1'!#REF!,12,FALSE))</f>
        <v>#REF!</v>
      </c>
      <c r="G32" s="3" t="e">
        <f>IF(COUNTIF('DB L1'!#REF!,'Résultat équipe'!G$1)=1,VLOOKUP(G$1,'DB L1'!#REF!,12,FALSE),VLOOKUP('Résultat équipe'!G$1,'DB L1'!#REF!,12,FALSE))</f>
        <v>#REF!</v>
      </c>
      <c r="H32" s="3" t="e">
        <f>IF(COUNTIF('DB L1'!#REF!,'Résultat équipe'!H$1)=1,VLOOKUP(H$1,'DB L1'!#REF!,12,FALSE),VLOOKUP('Résultat équipe'!H$1,'DB L1'!#REF!,12,FALSE))</f>
        <v>#REF!</v>
      </c>
      <c r="I32" s="3" t="e">
        <f>IF(COUNTIF('DB L1'!#REF!,'Résultat équipe'!I$1)=1,VLOOKUP(I$1,'DB L1'!#REF!,12,FALSE),VLOOKUP('Résultat équipe'!I$1,'DB L1'!#REF!,12,FALSE))</f>
        <v>#REF!</v>
      </c>
      <c r="J32" s="3" t="e">
        <f>IF(COUNTIF('DB L1'!#REF!,'Résultat équipe'!J$1)=1,VLOOKUP(J$1,'DB L1'!#REF!,12,FALSE),VLOOKUP('Résultat équipe'!J$1,'DB L1'!#REF!,12,FALSE))</f>
        <v>#REF!</v>
      </c>
      <c r="K32" s="3" t="e">
        <f>IF(COUNTIF('DB L1'!#REF!,'Résultat équipe'!K$1)=1,VLOOKUP(K$1,'DB L1'!#REF!,12,FALSE),VLOOKUP('Résultat équipe'!K$1,'DB L1'!#REF!,12,FALSE))</f>
        <v>#REF!</v>
      </c>
      <c r="L32" s="3" t="e">
        <f>IF(COUNTIF('DB L1'!#REF!,'Résultat équipe'!L$1)=1,VLOOKUP(L$1,'DB L1'!#REF!,12,FALSE),VLOOKUP('Résultat équipe'!L$1,'DB L1'!#REF!,12,FALSE))</f>
        <v>#REF!</v>
      </c>
      <c r="M32" s="3" t="e">
        <f>IF(COUNTIF('DB L1'!#REF!,'Résultat équipe'!M$1)=1,VLOOKUP(M$1,'DB L1'!#REF!,12,FALSE),VLOOKUP('Résultat équipe'!M$1,'DB L1'!#REF!,12,FALSE))</f>
        <v>#REF!</v>
      </c>
      <c r="N32" s="3" t="e">
        <f>IF(COUNTIF('DB L1'!#REF!,'Résultat équipe'!N$1)=1,VLOOKUP(N$1,'DB L1'!#REF!,12,FALSE),VLOOKUP('Résultat équipe'!N$1,'DB L1'!#REF!,12,FALSE))</f>
        <v>#REF!</v>
      </c>
      <c r="O32" s="3" t="e">
        <f>IF(COUNTIF('DB L1'!#REF!,'Résultat équipe'!O$1)=1,VLOOKUP(O$1,'DB L1'!#REF!,12,FALSE),VLOOKUP('Résultat équipe'!O$1,'DB L1'!#REF!,12,FALSE))</f>
        <v>#REF!</v>
      </c>
      <c r="P32" s="3" t="e">
        <f>IF(COUNTIF('DB L1'!#REF!,'Résultat équipe'!P$1)=1,VLOOKUP(P$1,'DB L1'!#REF!,12,FALSE),VLOOKUP('Résultat équipe'!P$1,'DB L1'!#REF!,12,FALSE))</f>
        <v>#REF!</v>
      </c>
      <c r="Q32" s="3" t="e">
        <f>IF(COUNTIF('DB L1'!#REF!,'Résultat équipe'!Q$1)=1,VLOOKUP(Q$1,'DB L1'!#REF!,12,FALSE),VLOOKUP('Résultat équipe'!Q$1,'DB L1'!#REF!,12,FALSE))</f>
        <v>#REF!</v>
      </c>
      <c r="R32" s="3" t="e">
        <f>IF(COUNTIF('DB L1'!#REF!,'Résultat équipe'!R$1)=1,VLOOKUP(R$1,'DB L1'!#REF!,12,FALSE),VLOOKUP('Résultat équipe'!R$1,'DB L1'!#REF!,12,FALSE))</f>
        <v>#REF!</v>
      </c>
      <c r="S32" s="3" t="e">
        <f>IF(COUNTIF('DB L1'!#REF!,'Résultat équipe'!S$1)=1,VLOOKUP(S$1,'DB L1'!#REF!,12,FALSE),VLOOKUP('Résultat équipe'!S$1,'DB L1'!#REF!,12,FALSE))</f>
        <v>#REF!</v>
      </c>
      <c r="T32" s="3" t="e">
        <f>IF(COUNTIF('DB L1'!#REF!,'Résultat équipe'!T$1)=1,VLOOKUP(T$1,'DB L1'!#REF!,12,FALSE),VLOOKUP('Résultat équipe'!T$1,'DB L1'!#REF!,12,FALSE))</f>
        <v>#REF!</v>
      </c>
      <c r="U32" s="3" t="e">
        <f>IF(COUNTIF('DB L1'!#REF!,'Résultat équipe'!U$1)=1,VLOOKUP(U$1,'DB L1'!#REF!,12,FALSE),VLOOKUP('Résultat équipe'!U$1,'DB L1'!#REF!,12,FALSE))</f>
        <v>#REF!</v>
      </c>
      <c r="W32" s="9">
        <v>31</v>
      </c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S32" s="9">
        <v>31</v>
      </c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P32" s="14"/>
    </row>
    <row r="33" spans="1:68">
      <c r="A33" s="1">
        <v>32</v>
      </c>
      <c r="B33" s="3" t="e">
        <f>IF(COUNTIF('DB L1'!#REF!,'Résultat équipe'!B$1)=1,VLOOKUP(B$1,'DB L1'!#REF!,12,FALSE),VLOOKUP('Résultat équipe'!B$1,'DB L1'!#REF!,12,FALSE))</f>
        <v>#REF!</v>
      </c>
      <c r="C33" s="3" t="e">
        <f>IF(COUNTIF('DB L1'!#REF!,'Résultat équipe'!C$1)=1,VLOOKUP(C$1,'DB L1'!#REF!,12,FALSE),VLOOKUP('Résultat équipe'!C$1,'DB L1'!#REF!,12,FALSE))</f>
        <v>#REF!</v>
      </c>
      <c r="D33" s="3" t="e">
        <f>IF(COUNTIF('DB L1'!#REF!,'Résultat équipe'!D$1)=1,VLOOKUP(D$1,'DB L1'!#REF!,12,FALSE),VLOOKUP('Résultat équipe'!D$1,'DB L1'!#REF!,12,FALSE))</f>
        <v>#REF!</v>
      </c>
      <c r="E33" s="3" t="e">
        <f>IF(COUNTIF('DB L1'!#REF!,'Résultat équipe'!E$1)=1,VLOOKUP(E$1,'DB L1'!#REF!,12,FALSE),VLOOKUP('Résultat équipe'!E$1,'DB L1'!#REF!,12,FALSE))</f>
        <v>#REF!</v>
      </c>
      <c r="F33" s="3" t="e">
        <f>IF(COUNTIF('DB L1'!#REF!,'Résultat équipe'!F$1)=1,VLOOKUP(F$1,'DB L1'!#REF!,12,FALSE),VLOOKUP('Résultat équipe'!F$1,'DB L1'!#REF!,12,FALSE))</f>
        <v>#REF!</v>
      </c>
      <c r="G33" s="3" t="e">
        <f>IF(COUNTIF('DB L1'!#REF!,'Résultat équipe'!G$1)=1,VLOOKUP(G$1,'DB L1'!#REF!,12,FALSE),VLOOKUP('Résultat équipe'!G$1,'DB L1'!#REF!,12,FALSE))</f>
        <v>#REF!</v>
      </c>
      <c r="H33" s="3" t="e">
        <f>IF(COUNTIF('DB L1'!#REF!,'Résultat équipe'!H$1)=1,VLOOKUP(H$1,'DB L1'!#REF!,12,FALSE),VLOOKUP('Résultat équipe'!H$1,'DB L1'!#REF!,12,FALSE))</f>
        <v>#REF!</v>
      </c>
      <c r="I33" s="3" t="e">
        <f>IF(COUNTIF('DB L1'!#REF!,'Résultat équipe'!I$1)=1,VLOOKUP(I$1,'DB L1'!#REF!,12,FALSE),VLOOKUP('Résultat équipe'!I$1,'DB L1'!#REF!,12,FALSE))</f>
        <v>#REF!</v>
      </c>
      <c r="J33" s="3" t="e">
        <f>IF(COUNTIF('DB L1'!#REF!,'Résultat équipe'!J$1)=1,VLOOKUP(J$1,'DB L1'!#REF!,12,FALSE),VLOOKUP('Résultat équipe'!J$1,'DB L1'!#REF!,12,FALSE))</f>
        <v>#REF!</v>
      </c>
      <c r="K33" s="3" t="e">
        <f>IF(COUNTIF('DB L1'!#REF!,'Résultat équipe'!K$1)=1,VLOOKUP(K$1,'DB L1'!#REF!,12,FALSE),VLOOKUP('Résultat équipe'!K$1,'DB L1'!#REF!,12,FALSE))</f>
        <v>#REF!</v>
      </c>
      <c r="L33" s="3" t="e">
        <f>IF(COUNTIF('DB L1'!#REF!,'Résultat équipe'!L$1)=1,VLOOKUP(L$1,'DB L1'!#REF!,12,FALSE),VLOOKUP('Résultat équipe'!L$1,'DB L1'!#REF!,12,FALSE))</f>
        <v>#REF!</v>
      </c>
      <c r="M33" s="3" t="e">
        <f>IF(COUNTIF('DB L1'!#REF!,'Résultat équipe'!M$1)=1,VLOOKUP(M$1,'DB L1'!#REF!,12,FALSE),VLOOKUP('Résultat équipe'!M$1,'DB L1'!#REF!,12,FALSE))</f>
        <v>#REF!</v>
      </c>
      <c r="N33" s="3" t="e">
        <f>IF(COUNTIF('DB L1'!#REF!,'Résultat équipe'!N$1)=1,VLOOKUP(N$1,'DB L1'!#REF!,12,FALSE),VLOOKUP('Résultat équipe'!N$1,'DB L1'!#REF!,12,FALSE))</f>
        <v>#REF!</v>
      </c>
      <c r="O33" s="3" t="e">
        <f>IF(COUNTIF('DB L1'!#REF!,'Résultat équipe'!O$1)=1,VLOOKUP(O$1,'DB L1'!#REF!,12,FALSE),VLOOKUP('Résultat équipe'!O$1,'DB L1'!#REF!,12,FALSE))</f>
        <v>#REF!</v>
      </c>
      <c r="P33" s="3" t="e">
        <f>IF(COUNTIF('DB L1'!#REF!,'Résultat équipe'!P$1)=1,VLOOKUP(P$1,'DB L1'!#REF!,12,FALSE),VLOOKUP('Résultat équipe'!P$1,'DB L1'!#REF!,12,FALSE))</f>
        <v>#REF!</v>
      </c>
      <c r="Q33" s="3" t="e">
        <f>IF(COUNTIF('DB L1'!#REF!,'Résultat équipe'!Q$1)=1,VLOOKUP(Q$1,'DB L1'!#REF!,12,FALSE),VLOOKUP('Résultat équipe'!Q$1,'DB L1'!#REF!,12,FALSE))</f>
        <v>#REF!</v>
      </c>
      <c r="R33" s="3" t="e">
        <f>IF(COUNTIF('DB L1'!#REF!,'Résultat équipe'!R$1)=1,VLOOKUP(R$1,'DB L1'!#REF!,12,FALSE),VLOOKUP('Résultat équipe'!R$1,'DB L1'!#REF!,12,FALSE))</f>
        <v>#REF!</v>
      </c>
      <c r="S33" s="3" t="e">
        <f>IF(COUNTIF('DB L1'!#REF!,'Résultat équipe'!S$1)=1,VLOOKUP(S$1,'DB L1'!#REF!,12,FALSE),VLOOKUP('Résultat équipe'!S$1,'DB L1'!#REF!,12,FALSE))</f>
        <v>#REF!</v>
      </c>
      <c r="T33" s="3" t="e">
        <f>IF(COUNTIF('DB L1'!#REF!,'Résultat équipe'!T$1)=1,VLOOKUP(T$1,'DB L1'!#REF!,12,FALSE),VLOOKUP('Résultat équipe'!T$1,'DB L1'!#REF!,12,FALSE))</f>
        <v>#REF!</v>
      </c>
      <c r="U33" s="3" t="e">
        <f>IF(COUNTIF('DB L1'!#REF!,'Résultat équipe'!U$1)=1,VLOOKUP(U$1,'DB L1'!#REF!,12,FALSE),VLOOKUP('Résultat équipe'!U$1,'DB L1'!#REF!,12,FALSE))</f>
        <v>#REF!</v>
      </c>
      <c r="W33" s="9">
        <v>32</v>
      </c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S33" s="9">
        <v>32</v>
      </c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P33" s="14"/>
    </row>
    <row r="34" spans="1:68">
      <c r="A34" s="1">
        <v>33</v>
      </c>
      <c r="B34" s="3" t="e">
        <f>IF(COUNTIF('DB L1'!$B36:$B37,'Résultat équipe'!B$1)=1,VLOOKUP(B$1,'DB L1'!$B36:$O37,12,FALSE),VLOOKUP('Résultat équipe'!B$1,'DB L1'!$C36:$P37,12,FALSE))</f>
        <v>#N/A</v>
      </c>
      <c r="C34" s="3" t="e">
        <f>IF(COUNTIF('DB L1'!$B36:$B37,'Résultat équipe'!C$1)=1,VLOOKUP(C$1,'DB L1'!$B36:$O37,12,FALSE),VLOOKUP('Résultat équipe'!C$1,'DB L1'!$C36:$P37,12,FALSE))</f>
        <v>#N/A</v>
      </c>
      <c r="D34" s="3" t="e">
        <f>IF(COUNTIF('DB L1'!$B36:$B37,'Résultat équipe'!D$1)=1,VLOOKUP(D$1,'DB L1'!$B36:$O37,12,FALSE),VLOOKUP('Résultat équipe'!D$1,'DB L1'!$C36:$P37,12,FALSE))</f>
        <v>#N/A</v>
      </c>
      <c r="E34" s="3" t="e">
        <f>IF(COUNTIF('DB L1'!$B36:$B37,'Résultat équipe'!E$1)=1,VLOOKUP(E$1,'DB L1'!$B36:$O37,12,FALSE),VLOOKUP('Résultat équipe'!E$1,'DB L1'!$C36:$P37,12,FALSE))</f>
        <v>#N/A</v>
      </c>
      <c r="F34" s="3" t="e">
        <f>IF(COUNTIF('DB L1'!$B36:$B37,'Résultat équipe'!F$1)=1,VLOOKUP(F$1,'DB L1'!$B36:$O37,12,FALSE),VLOOKUP('Résultat équipe'!F$1,'DB L1'!$C36:$P37,12,FALSE))</f>
        <v>#N/A</v>
      </c>
      <c r="G34" s="3" t="e">
        <f>IF(COUNTIF('DB L1'!$B36:$B37,'Résultat équipe'!G$1)=1,VLOOKUP(G$1,'DB L1'!$B36:$O37,12,FALSE),VLOOKUP('Résultat équipe'!G$1,'DB L1'!$C36:$P37,12,FALSE))</f>
        <v>#N/A</v>
      </c>
      <c r="H34" s="3" t="e">
        <f>IF(COUNTIF('DB L1'!$B36:$B37,'Résultat équipe'!H$1)=1,VLOOKUP(H$1,'DB L1'!$B36:$O37,12,FALSE),VLOOKUP('Résultat équipe'!H$1,'DB L1'!$C36:$P37,12,FALSE))</f>
        <v>#N/A</v>
      </c>
      <c r="I34" s="3" t="e">
        <f>IF(COUNTIF('DB L1'!$B36:$B37,'Résultat équipe'!I$1)=1,VLOOKUP(I$1,'DB L1'!$B36:$O37,12,FALSE),VLOOKUP('Résultat équipe'!I$1,'DB L1'!$C36:$P37,12,FALSE))</f>
        <v>#N/A</v>
      </c>
      <c r="J34" s="3" t="e">
        <f>IF(COUNTIF('DB L1'!$B36:$B37,'Résultat équipe'!J$1)=1,VLOOKUP(J$1,'DB L1'!$B36:$O37,12,FALSE),VLOOKUP('Résultat équipe'!J$1,'DB L1'!$C36:$P37,12,FALSE))</f>
        <v>#N/A</v>
      </c>
      <c r="K34" s="3" t="e">
        <f>IF(COUNTIF('DB L1'!$B36:$B37,'Résultat équipe'!K$1)=1,VLOOKUP(K$1,'DB L1'!$B36:$O37,12,FALSE),VLOOKUP('Résultat équipe'!K$1,'DB L1'!$C36:$P37,12,FALSE))</f>
        <v>#N/A</v>
      </c>
      <c r="L34" s="3" t="e">
        <f>IF(COUNTIF('DB L1'!$B36:$B37,'Résultat équipe'!L$1)=1,VLOOKUP(L$1,'DB L1'!$B36:$O37,12,FALSE),VLOOKUP('Résultat équipe'!L$1,'DB L1'!$C36:$P37,12,FALSE))</f>
        <v>#N/A</v>
      </c>
      <c r="M34" s="3" t="e">
        <f>IF(COUNTIF('DB L1'!$B36:$B37,'Résultat équipe'!M$1)=1,VLOOKUP(M$1,'DB L1'!$B36:$O37,12,FALSE),VLOOKUP('Résultat équipe'!M$1,'DB L1'!$C36:$P37,12,FALSE))</f>
        <v>#N/A</v>
      </c>
      <c r="N34" s="3" t="e">
        <f>IF(COUNTIF('DB L1'!$B36:$B37,'Résultat équipe'!N$1)=1,VLOOKUP(N$1,'DB L1'!$B36:$O37,12,FALSE),VLOOKUP('Résultat équipe'!N$1,'DB L1'!$C36:$P37,12,FALSE))</f>
        <v>#N/A</v>
      </c>
      <c r="O34" s="3" t="e">
        <f>IF(COUNTIF('DB L1'!$B36:$B37,'Résultat équipe'!O$1)=1,VLOOKUP(O$1,'DB L1'!$B36:$O37,12,FALSE),VLOOKUP('Résultat équipe'!O$1,'DB L1'!$C36:$P37,12,FALSE))</f>
        <v>#N/A</v>
      </c>
      <c r="P34" s="3" t="e">
        <f>IF(COUNTIF('DB L1'!$B36:$B37,'Résultat équipe'!P$1)=1,VLOOKUP(P$1,'DB L1'!$B36:$O37,12,FALSE),VLOOKUP('Résultat équipe'!P$1,'DB L1'!$C36:$P37,12,FALSE))</f>
        <v>#N/A</v>
      </c>
      <c r="Q34" s="3" t="e">
        <f>IF(COUNTIF('DB L1'!$B36:$B37,'Résultat équipe'!Q$1)=1,VLOOKUP(Q$1,'DB L1'!$B36:$O37,12,FALSE),VLOOKUP('Résultat équipe'!Q$1,'DB L1'!$C36:$P37,12,FALSE))</f>
        <v>#N/A</v>
      </c>
      <c r="R34" s="3" t="e">
        <f>IF(COUNTIF('DB L1'!$B36:$B37,'Résultat équipe'!R$1)=1,VLOOKUP(R$1,'DB L1'!$B36:$O37,12,FALSE),VLOOKUP('Résultat équipe'!R$1,'DB L1'!$C36:$P37,12,FALSE))</f>
        <v>#N/A</v>
      </c>
      <c r="S34" s="3" t="e">
        <f>IF(COUNTIF('DB L1'!$B36:$B37,'Résultat équipe'!S$1)=1,VLOOKUP(S$1,'DB L1'!$B36:$O37,12,FALSE),VLOOKUP('Résultat équipe'!S$1,'DB L1'!$C36:$P37,12,FALSE))</f>
        <v>#N/A</v>
      </c>
      <c r="T34" s="3" t="e">
        <f>IF(COUNTIF('DB L1'!$B36:$B37,'Résultat équipe'!T$1)=1,VLOOKUP(T$1,'DB L1'!$B36:$O37,12,FALSE),VLOOKUP('Résultat équipe'!T$1,'DB L1'!$C36:$P37,12,FALSE))</f>
        <v>#N/A</v>
      </c>
      <c r="U34" s="3" t="e">
        <f>IF(COUNTIF('DB L1'!$B36:$B37,'Résultat équipe'!U$1)=1,VLOOKUP(U$1,'DB L1'!$B36:$O37,12,FALSE),VLOOKUP('Résultat équipe'!U$1,'DB L1'!$C36:$P37,12,FALSE))</f>
        <v>#N/A</v>
      </c>
      <c r="W34" s="9">
        <v>33</v>
      </c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S34" s="9">
        <v>33</v>
      </c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P34" s="14"/>
    </row>
    <row r="35" spans="1:68">
      <c r="A35" s="1">
        <v>34</v>
      </c>
      <c r="B35" s="3" t="e">
        <f>IF(COUNTIF('DB L1'!$B38:$B47,'Résultat équipe'!B$1)=1,VLOOKUP(B$1,'DB L1'!$B38:$O47,12,FALSE),VLOOKUP('Résultat équipe'!B$1,'DB L1'!$C37:$P48,12,FALSE))</f>
        <v>#N/A</v>
      </c>
      <c r="C35" s="3" t="e">
        <f>IF(COUNTIF('DB L1'!$B38:$B47,'Résultat équipe'!C$1)=1,VLOOKUP(C$1,'DB L1'!$B38:$O47,12,FALSE),VLOOKUP('Résultat équipe'!C$1,'DB L1'!$C37:$P48,12,FALSE))</f>
        <v>#N/A</v>
      </c>
      <c r="D35" s="3" t="e">
        <f>IF(COUNTIF('DB L1'!$B38:$B47,'Résultat équipe'!D$1)=1,VLOOKUP(D$1,'DB L1'!$B38:$O47,12,FALSE),VLOOKUP('Résultat équipe'!D$1,'DB L1'!$C37:$P48,12,FALSE))</f>
        <v>#N/A</v>
      </c>
      <c r="E35" s="3" t="e">
        <f>IF(COUNTIF('DB L1'!$B38:$B47,'Résultat équipe'!E$1)=1,VLOOKUP(E$1,'DB L1'!$B38:$O47,12,FALSE),VLOOKUP('Résultat équipe'!E$1,'DB L1'!$C37:$P48,12,FALSE))</f>
        <v>#N/A</v>
      </c>
      <c r="F35" s="3" t="e">
        <f>IF(COUNTIF('DB L1'!$B38:$B47,'Résultat équipe'!F$1)=1,VLOOKUP(F$1,'DB L1'!$B38:$O47,12,FALSE),VLOOKUP('Résultat équipe'!F$1,'DB L1'!$C37:$P48,12,FALSE))</f>
        <v>#N/A</v>
      </c>
      <c r="G35" s="3" t="e">
        <f>IF(COUNTIF('DB L1'!$B38:$B47,'Résultat équipe'!G$1)=1,VLOOKUP(G$1,'DB L1'!$B38:$O47,12,FALSE),VLOOKUP('Résultat équipe'!G$1,'DB L1'!$C37:$P48,12,FALSE))</f>
        <v>#N/A</v>
      </c>
      <c r="H35" s="3" t="e">
        <f>IF(COUNTIF('DB L1'!$B38:$B47,'Résultat équipe'!H$1)=1,VLOOKUP(H$1,'DB L1'!$B38:$O47,12,FALSE),VLOOKUP('Résultat équipe'!H$1,'DB L1'!$C37:$P48,12,FALSE))</f>
        <v>#N/A</v>
      </c>
      <c r="I35" s="3" t="e">
        <f>IF(COUNTIF('DB L1'!$B38:$B47,'Résultat équipe'!I$1)=1,VLOOKUP(I$1,'DB L1'!$B38:$O47,12,FALSE),VLOOKUP('Résultat équipe'!I$1,'DB L1'!$C37:$P48,12,FALSE))</f>
        <v>#N/A</v>
      </c>
      <c r="J35" s="3" t="e">
        <f>IF(COUNTIF('DB L1'!$B38:$B47,'Résultat équipe'!J$1)=1,VLOOKUP(J$1,'DB L1'!$B38:$O47,12,FALSE),VLOOKUP('Résultat équipe'!J$1,'DB L1'!$C37:$P48,12,FALSE))</f>
        <v>#N/A</v>
      </c>
      <c r="K35" s="3" t="e">
        <f>IF(COUNTIF('DB L1'!$B38:$B47,'Résultat équipe'!K$1)=1,VLOOKUP(K$1,'DB L1'!$B38:$O47,12,FALSE),VLOOKUP('Résultat équipe'!K$1,'DB L1'!$C37:$P48,12,FALSE))</f>
        <v>#N/A</v>
      </c>
      <c r="L35" s="3" t="e">
        <f>IF(COUNTIF('DB L1'!$B38:$B47,'Résultat équipe'!L$1)=1,VLOOKUP(L$1,'DB L1'!$B38:$O47,12,FALSE),VLOOKUP('Résultat équipe'!L$1,'DB L1'!$C37:$P48,12,FALSE))</f>
        <v>#N/A</v>
      </c>
      <c r="M35" s="3" t="e">
        <f>IF(COUNTIF('DB L1'!$B38:$B47,'Résultat équipe'!M$1)=1,VLOOKUP(M$1,'DB L1'!$B38:$O47,12,FALSE),VLOOKUP('Résultat équipe'!M$1,'DB L1'!$C37:$P48,12,FALSE))</f>
        <v>#N/A</v>
      </c>
      <c r="N35" s="3" t="e">
        <f>IF(COUNTIF('DB L1'!$B38:$B47,'Résultat équipe'!N$1)=1,VLOOKUP(N$1,'DB L1'!$B38:$O47,12,FALSE),VLOOKUP('Résultat équipe'!N$1,'DB L1'!$C37:$P48,12,FALSE))</f>
        <v>#N/A</v>
      </c>
      <c r="O35" s="3" t="e">
        <f>IF(COUNTIF('DB L1'!$B38:$B47,'Résultat équipe'!O$1)=1,VLOOKUP(O$1,'DB L1'!$B38:$O47,12,FALSE),VLOOKUP('Résultat équipe'!O$1,'DB L1'!$C37:$P48,12,FALSE))</f>
        <v>#N/A</v>
      </c>
      <c r="P35" s="3" t="e">
        <f>IF(COUNTIF('DB L1'!$B38:$B47,'Résultat équipe'!P$1)=1,VLOOKUP(P$1,'DB L1'!$B38:$O47,12,FALSE),VLOOKUP('Résultat équipe'!P$1,'DB L1'!$C37:$P48,12,FALSE))</f>
        <v>#N/A</v>
      </c>
      <c r="Q35" s="3" t="e">
        <f>IF(COUNTIF('DB L1'!$B38:$B47,'Résultat équipe'!Q$1)=1,VLOOKUP(Q$1,'DB L1'!$B38:$O47,12,FALSE),VLOOKUP('Résultat équipe'!Q$1,'DB L1'!$C37:$P48,12,FALSE))</f>
        <v>#N/A</v>
      </c>
      <c r="R35" s="3" t="e">
        <f>IF(COUNTIF('DB L1'!$B38:$B47,'Résultat équipe'!R$1)=1,VLOOKUP(R$1,'DB L1'!$B38:$O47,12,FALSE),VLOOKUP('Résultat équipe'!R$1,'DB L1'!$C37:$P48,12,FALSE))</f>
        <v>#N/A</v>
      </c>
      <c r="S35" s="3" t="e">
        <f>IF(COUNTIF('DB L1'!$B38:$B47,'Résultat équipe'!S$1)=1,VLOOKUP(S$1,'DB L1'!$B38:$O47,12,FALSE),VLOOKUP('Résultat équipe'!S$1,'DB L1'!$C37:$P48,12,FALSE))</f>
        <v>#N/A</v>
      </c>
      <c r="T35" s="3" t="e">
        <f>IF(COUNTIF('DB L1'!$B38:$B47,'Résultat équipe'!T$1)=1,VLOOKUP(T$1,'DB L1'!$B38:$O47,12,FALSE),VLOOKUP('Résultat équipe'!T$1,'DB L1'!$C37:$P48,12,FALSE))</f>
        <v>#N/A</v>
      </c>
      <c r="U35" s="3" t="e">
        <f>IF(COUNTIF('DB L1'!$B38:$B47,'Résultat équipe'!U$1)=1,VLOOKUP(U$1,'DB L1'!$B38:$O47,12,FALSE),VLOOKUP('Résultat équipe'!U$1,'DB L1'!$C37:$P48,12,FALSE))</f>
        <v>#N/A</v>
      </c>
      <c r="W35" s="9">
        <v>34</v>
      </c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S35" s="9">
        <v>34</v>
      </c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P35" s="14"/>
    </row>
    <row r="36" spans="1:68">
      <c r="A36" s="1">
        <v>35</v>
      </c>
      <c r="B36" s="3" t="e">
        <f>IF(COUNTIF('DB L1'!$B48:$B57,'Résultat équipe'!B$1)=1,VLOOKUP(B$1,'DB L1'!$B48:$O57,12,FALSE),VLOOKUP('Résultat équipe'!B$1,'DB L1'!$C48:$P57,12,FALSE))</f>
        <v>#N/A</v>
      </c>
      <c r="C36" s="3" t="e">
        <f>IF(COUNTIF('DB L1'!$B48:$B57,'Résultat équipe'!C$1)=1,VLOOKUP(C$1,'DB L1'!$B48:$O57,12,FALSE),VLOOKUP('Résultat équipe'!C$1,'DB L1'!$C48:$P57,12,FALSE))</f>
        <v>#N/A</v>
      </c>
      <c r="D36" s="3" t="e">
        <f>IF(COUNTIF('DB L1'!$B48:$B57,'Résultat équipe'!D$1)=1,VLOOKUP(D$1,'DB L1'!$B48:$O57,12,FALSE),VLOOKUP('Résultat équipe'!D$1,'DB L1'!$C48:$P57,12,FALSE))</f>
        <v>#N/A</v>
      </c>
      <c r="E36" s="3" t="e">
        <f>IF(COUNTIF('DB L1'!$B48:$B57,'Résultat équipe'!E$1)=1,VLOOKUP(E$1,'DB L1'!$B48:$O57,12,FALSE),VLOOKUP('Résultat équipe'!E$1,'DB L1'!$C48:$P57,12,FALSE))</f>
        <v>#N/A</v>
      </c>
      <c r="F36" s="3" t="e">
        <f>IF(COUNTIF('DB L1'!$B48:$B57,'Résultat équipe'!F$1)=1,VLOOKUP(F$1,'DB L1'!$B48:$O57,12,FALSE),VLOOKUP('Résultat équipe'!F$1,'DB L1'!$C48:$P57,12,FALSE))</f>
        <v>#N/A</v>
      </c>
      <c r="G36" s="3" t="e">
        <f>IF(COUNTIF('DB L1'!$B48:$B57,'Résultat équipe'!G$1)=1,VLOOKUP(G$1,'DB L1'!$B48:$O57,12,FALSE),VLOOKUP('Résultat équipe'!G$1,'DB L1'!$C48:$P57,12,FALSE))</f>
        <v>#N/A</v>
      </c>
      <c r="H36" s="3" t="e">
        <f>IF(COUNTIF('DB L1'!$B48:$B57,'Résultat équipe'!H$1)=1,VLOOKUP(H$1,'DB L1'!$B48:$O57,12,FALSE),VLOOKUP('Résultat équipe'!H$1,'DB L1'!$C48:$P57,12,FALSE))</f>
        <v>#N/A</v>
      </c>
      <c r="I36" s="3" t="e">
        <f>IF(COUNTIF('DB L1'!$B48:$B57,'Résultat équipe'!I$1)=1,VLOOKUP(I$1,'DB L1'!$B48:$O57,12,FALSE),VLOOKUP('Résultat équipe'!I$1,'DB L1'!$C48:$P57,12,FALSE))</f>
        <v>#N/A</v>
      </c>
      <c r="J36" s="3" t="e">
        <f>IF(COUNTIF('DB L1'!$B48:$B57,'Résultat équipe'!J$1)=1,VLOOKUP(J$1,'DB L1'!$B48:$O57,12,FALSE),VLOOKUP('Résultat équipe'!J$1,'DB L1'!$C48:$P57,12,FALSE))</f>
        <v>#N/A</v>
      </c>
      <c r="K36" s="3" t="e">
        <f>IF(COUNTIF('DB L1'!$B48:$B57,'Résultat équipe'!K$1)=1,VLOOKUP(K$1,'DB L1'!$B48:$O57,12,FALSE),VLOOKUP('Résultat équipe'!K$1,'DB L1'!$C48:$P57,12,FALSE))</f>
        <v>#N/A</v>
      </c>
      <c r="L36" s="3" t="e">
        <f>IF(COUNTIF('DB L1'!$B48:$B57,'Résultat équipe'!L$1)=1,VLOOKUP(L$1,'DB L1'!$B48:$O57,12,FALSE),VLOOKUP('Résultat équipe'!L$1,'DB L1'!$C48:$P57,12,FALSE))</f>
        <v>#N/A</v>
      </c>
      <c r="M36" s="3" t="e">
        <f>IF(COUNTIF('DB L1'!$B48:$B57,'Résultat équipe'!M$1)=1,VLOOKUP(M$1,'DB L1'!$B48:$O57,12,FALSE),VLOOKUP('Résultat équipe'!M$1,'DB L1'!$C48:$P57,12,FALSE))</f>
        <v>#N/A</v>
      </c>
      <c r="N36" s="3" t="e">
        <f>IF(COUNTIF('DB L1'!$B48:$B57,'Résultat équipe'!N$1)=1,VLOOKUP(N$1,'DB L1'!$B48:$O57,12,FALSE),VLOOKUP('Résultat équipe'!N$1,'DB L1'!$C48:$P57,12,FALSE))</f>
        <v>#N/A</v>
      </c>
      <c r="O36" s="3" t="e">
        <f>IF(COUNTIF('DB L1'!$B48:$B57,'Résultat équipe'!O$1)=1,VLOOKUP(O$1,'DB L1'!$B48:$O57,12,FALSE),VLOOKUP('Résultat équipe'!O$1,'DB L1'!$C48:$P57,12,FALSE))</f>
        <v>#N/A</v>
      </c>
      <c r="P36" s="3" t="e">
        <f>IF(COUNTIF('DB L1'!$B48:$B57,'Résultat équipe'!P$1)=1,VLOOKUP(P$1,'DB L1'!$B48:$O57,12,FALSE),VLOOKUP('Résultat équipe'!P$1,'DB L1'!$C48:$P57,12,FALSE))</f>
        <v>#N/A</v>
      </c>
      <c r="Q36" s="3" t="e">
        <f>IF(COUNTIF('DB L1'!$B48:$B57,'Résultat équipe'!Q$1)=1,VLOOKUP(Q$1,'DB L1'!$B48:$O57,12,FALSE),VLOOKUP('Résultat équipe'!Q$1,'DB L1'!$C48:$P57,12,FALSE))</f>
        <v>#N/A</v>
      </c>
      <c r="R36" s="3" t="e">
        <f>IF(COUNTIF('DB L1'!$B48:$B57,'Résultat équipe'!R$1)=1,VLOOKUP(R$1,'DB L1'!$B48:$O57,12,FALSE),VLOOKUP('Résultat équipe'!R$1,'DB L1'!$C48:$P57,12,FALSE))</f>
        <v>#N/A</v>
      </c>
      <c r="S36" s="3" t="e">
        <f>IF(COUNTIF('DB L1'!$B48:$B57,'Résultat équipe'!S$1)=1,VLOOKUP(S$1,'DB L1'!$B48:$O57,12,FALSE),VLOOKUP('Résultat équipe'!S$1,'DB L1'!$C48:$P57,12,FALSE))</f>
        <v>#N/A</v>
      </c>
      <c r="T36" s="3" t="e">
        <f>IF(COUNTIF('DB L1'!$B48:$B57,'Résultat équipe'!T$1)=1,VLOOKUP(T$1,'DB L1'!$B48:$O57,12,FALSE),VLOOKUP('Résultat équipe'!T$1,'DB L1'!$C48:$P57,12,FALSE))</f>
        <v>#N/A</v>
      </c>
      <c r="U36" s="3" t="e">
        <f>IF(COUNTIF('DB L1'!$B48:$B57,'Résultat équipe'!U$1)=1,VLOOKUP(U$1,'DB L1'!$B48:$O57,12,FALSE),VLOOKUP('Résultat équipe'!U$1,'DB L1'!$C48:$P57,12,FALSE))</f>
        <v>#N/A</v>
      </c>
      <c r="W36" s="9">
        <v>35</v>
      </c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S36" s="9">
        <v>35</v>
      </c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P36" s="14"/>
    </row>
    <row r="37" spans="1:68">
      <c r="A37" s="1">
        <v>36</v>
      </c>
      <c r="B37" s="3" t="e">
        <f>IF(COUNTIF('DB L1'!$B58:$B67,'Résultat équipe'!B$1)=1,VLOOKUP(B$1,'DB L1'!$B58:$O67,12,FALSE),VLOOKUP('Résultat équipe'!B$1,'DB L1'!$C58:$P67,12,FALSE))</f>
        <v>#N/A</v>
      </c>
      <c r="C37" s="3" t="e">
        <f>IF(COUNTIF('DB L1'!$B58:$B67,'Résultat équipe'!C$1)=1,VLOOKUP(C$1,'DB L1'!$B58:$O67,12,FALSE),VLOOKUP('Résultat équipe'!C$1,'DB L1'!$C58:$P67,12,FALSE))</f>
        <v>#N/A</v>
      </c>
      <c r="D37" s="3" t="e">
        <f>IF(COUNTIF('DB L1'!$B58:$B67,'Résultat équipe'!D$1)=1,VLOOKUP(D$1,'DB L1'!$B58:$O67,12,FALSE),VLOOKUP('Résultat équipe'!D$1,'DB L1'!$C58:$P67,12,FALSE))</f>
        <v>#N/A</v>
      </c>
      <c r="E37" s="3" t="e">
        <f>IF(COUNTIF('DB L1'!$B58:$B67,'Résultat équipe'!E$1)=1,VLOOKUP(E$1,'DB L1'!$B58:$O67,12,FALSE),VLOOKUP('Résultat équipe'!E$1,'DB L1'!$C58:$P67,12,FALSE))</f>
        <v>#N/A</v>
      </c>
      <c r="F37" s="3" t="e">
        <f>IF(COUNTIF('DB L1'!$B58:$B67,'Résultat équipe'!F$1)=1,VLOOKUP(F$1,'DB L1'!$B58:$O67,12,FALSE),VLOOKUP('Résultat équipe'!F$1,'DB L1'!$C58:$P67,12,FALSE))</f>
        <v>#N/A</v>
      </c>
      <c r="G37" s="3" t="e">
        <f>IF(COUNTIF('DB L1'!$B58:$B67,'Résultat équipe'!G$1)=1,VLOOKUP(G$1,'DB L1'!$B58:$O67,12,FALSE),VLOOKUP('Résultat équipe'!G$1,'DB L1'!$C58:$P67,12,FALSE))</f>
        <v>#N/A</v>
      </c>
      <c r="H37" s="3" t="e">
        <f>IF(COUNTIF('DB L1'!$B58:$B67,'Résultat équipe'!H$1)=1,VLOOKUP(H$1,'DB L1'!$B58:$O67,12,FALSE),VLOOKUP('Résultat équipe'!H$1,'DB L1'!$C58:$P67,12,FALSE))</f>
        <v>#N/A</v>
      </c>
      <c r="I37" s="3" t="e">
        <f>IF(COUNTIF('DB L1'!$B58:$B67,'Résultat équipe'!I$1)=1,VLOOKUP(I$1,'DB L1'!$B58:$O67,12,FALSE),VLOOKUP('Résultat équipe'!I$1,'DB L1'!$C58:$P67,12,FALSE))</f>
        <v>#N/A</v>
      </c>
      <c r="J37" s="3" t="e">
        <f>IF(COUNTIF('DB L1'!$B58:$B67,'Résultat équipe'!J$1)=1,VLOOKUP(J$1,'DB L1'!$B58:$O67,12,FALSE),VLOOKUP('Résultat équipe'!J$1,'DB L1'!$C58:$P67,12,FALSE))</f>
        <v>#N/A</v>
      </c>
      <c r="K37" s="3" t="e">
        <f>IF(COUNTIF('DB L1'!$B58:$B67,'Résultat équipe'!K$1)=1,VLOOKUP(K$1,'DB L1'!$B58:$O67,12,FALSE),VLOOKUP('Résultat équipe'!K$1,'DB L1'!$C58:$P67,12,FALSE))</f>
        <v>#N/A</v>
      </c>
      <c r="L37" s="3" t="e">
        <f>IF(COUNTIF('DB L1'!$B58:$B67,'Résultat équipe'!L$1)=1,VLOOKUP(L$1,'DB L1'!$B58:$O67,12,FALSE),VLOOKUP('Résultat équipe'!L$1,'DB L1'!$C58:$P67,12,FALSE))</f>
        <v>#N/A</v>
      </c>
      <c r="M37" s="3" t="e">
        <f>IF(COUNTIF('DB L1'!$B58:$B67,'Résultat équipe'!M$1)=1,VLOOKUP(M$1,'DB L1'!$B58:$O67,12,FALSE),VLOOKUP('Résultat équipe'!M$1,'DB L1'!$C58:$P67,12,FALSE))</f>
        <v>#N/A</v>
      </c>
      <c r="N37" s="3" t="e">
        <f>IF(COUNTIF('DB L1'!$B58:$B67,'Résultat équipe'!N$1)=1,VLOOKUP(N$1,'DB L1'!$B58:$O67,12,FALSE),VLOOKUP('Résultat équipe'!N$1,'DB L1'!$C58:$P67,12,FALSE))</f>
        <v>#N/A</v>
      </c>
      <c r="O37" s="3" t="e">
        <f>IF(COUNTIF('DB L1'!$B58:$B67,'Résultat équipe'!O$1)=1,VLOOKUP(O$1,'DB L1'!$B58:$O67,12,FALSE),VLOOKUP('Résultat équipe'!O$1,'DB L1'!$C58:$P67,12,FALSE))</f>
        <v>#N/A</v>
      </c>
      <c r="P37" s="3" t="e">
        <f>IF(COUNTIF('DB L1'!$B58:$B67,'Résultat équipe'!P$1)=1,VLOOKUP(P$1,'DB L1'!$B58:$O67,12,FALSE),VLOOKUP('Résultat équipe'!P$1,'DB L1'!$C58:$P67,12,FALSE))</f>
        <v>#N/A</v>
      </c>
      <c r="Q37" s="3" t="e">
        <f>IF(COUNTIF('DB L1'!$B58:$B67,'Résultat équipe'!Q$1)=1,VLOOKUP(Q$1,'DB L1'!$B58:$O67,12,FALSE),VLOOKUP('Résultat équipe'!Q$1,'DB L1'!$C58:$P67,12,FALSE))</f>
        <v>#N/A</v>
      </c>
      <c r="R37" s="3" t="e">
        <f>IF(COUNTIF('DB L1'!$B58:$B67,'Résultat équipe'!R$1)=1,VLOOKUP(R$1,'DB L1'!$B58:$O67,12,FALSE),VLOOKUP('Résultat équipe'!R$1,'DB L1'!$C58:$P67,12,FALSE))</f>
        <v>#N/A</v>
      </c>
      <c r="S37" s="3" t="e">
        <f>IF(COUNTIF('DB L1'!$B58:$B67,'Résultat équipe'!S$1)=1,VLOOKUP(S$1,'DB L1'!$B58:$O67,12,FALSE),VLOOKUP('Résultat équipe'!S$1,'DB L1'!$C58:$P67,12,FALSE))</f>
        <v>#N/A</v>
      </c>
      <c r="T37" s="3" t="e">
        <f>IF(COUNTIF('DB L1'!$B58:$B67,'Résultat équipe'!T$1)=1,VLOOKUP(T$1,'DB L1'!$B58:$O67,12,FALSE),VLOOKUP('Résultat équipe'!T$1,'DB L1'!$C58:$P67,12,FALSE))</f>
        <v>#N/A</v>
      </c>
      <c r="U37" s="3" t="e">
        <f>IF(COUNTIF('DB L1'!$B58:$B67,'Résultat équipe'!U$1)=1,VLOOKUP(U$1,'DB L1'!$B58:$O67,12,FALSE),VLOOKUP('Résultat équipe'!U$1,'DB L1'!$C58:$P67,12,FALSE))</f>
        <v>#N/A</v>
      </c>
      <c r="W37" s="9">
        <v>36</v>
      </c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S37" s="9">
        <v>36</v>
      </c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P37" s="14"/>
    </row>
    <row r="38" spans="1:68">
      <c r="A38" s="1">
        <v>37</v>
      </c>
      <c r="B38" s="3" t="e">
        <f>IF(COUNTIF('DB L1'!$B68:$B77,'Résultat équipe'!B$1)=1,VLOOKUP(B$1,'DB L1'!$B68:$O77,12,FALSE),VLOOKUP('Résultat équipe'!B$1,'DB L1'!$C68:$P77,12,FALSE))</f>
        <v>#N/A</v>
      </c>
      <c r="C38" s="3" t="e">
        <f>IF(COUNTIF('DB L1'!$B68:$B77,'Résultat équipe'!C$1)=1,VLOOKUP(C$1,'DB L1'!$B68:$O77,12,FALSE),VLOOKUP('Résultat équipe'!C$1,'DB L1'!$C68:$P77,12,FALSE))</f>
        <v>#N/A</v>
      </c>
      <c r="D38" s="3" t="e">
        <f>IF(COUNTIF('DB L1'!$B68:$B77,'Résultat équipe'!D$1)=1,VLOOKUP(D$1,'DB L1'!$B68:$O77,12,FALSE),VLOOKUP('Résultat équipe'!D$1,'DB L1'!$C68:$P77,12,FALSE))</f>
        <v>#N/A</v>
      </c>
      <c r="E38" s="3" t="e">
        <f>IF(COUNTIF('DB L1'!$B68:$B77,'Résultat équipe'!E$1)=1,VLOOKUP(E$1,'DB L1'!$B68:$O77,12,FALSE),VLOOKUP('Résultat équipe'!E$1,'DB L1'!$C68:$P77,12,FALSE))</f>
        <v>#N/A</v>
      </c>
      <c r="F38" s="3" t="e">
        <f>IF(COUNTIF('DB L1'!$B68:$B77,'Résultat équipe'!F$1)=1,VLOOKUP(F$1,'DB L1'!$B68:$O77,12,FALSE),VLOOKUP('Résultat équipe'!F$1,'DB L1'!$C68:$P77,12,FALSE))</f>
        <v>#N/A</v>
      </c>
      <c r="G38" s="3" t="e">
        <f>IF(COUNTIF('DB L1'!$B68:$B77,'Résultat équipe'!G$1)=1,VLOOKUP(G$1,'DB L1'!$B68:$O77,12,FALSE),VLOOKUP('Résultat équipe'!G$1,'DB L1'!$C68:$P77,12,FALSE))</f>
        <v>#N/A</v>
      </c>
      <c r="H38" s="3" t="e">
        <f>IF(COUNTIF('DB L1'!$B68:$B77,'Résultat équipe'!H$1)=1,VLOOKUP(H$1,'DB L1'!$B68:$O77,12,FALSE),VLOOKUP('Résultat équipe'!H$1,'DB L1'!$C68:$P77,12,FALSE))</f>
        <v>#N/A</v>
      </c>
      <c r="I38" s="3" t="e">
        <f>IF(COUNTIF('DB L1'!$B68:$B77,'Résultat équipe'!I$1)=1,VLOOKUP(I$1,'DB L1'!$B68:$O77,12,FALSE),VLOOKUP('Résultat équipe'!I$1,'DB L1'!$C68:$P77,12,FALSE))</f>
        <v>#N/A</v>
      </c>
      <c r="J38" s="3" t="e">
        <f>IF(COUNTIF('DB L1'!$B68:$B77,'Résultat équipe'!J$1)=1,VLOOKUP(J$1,'DB L1'!$B68:$O77,12,FALSE),VLOOKUP('Résultat équipe'!J$1,'DB L1'!$C68:$P77,12,FALSE))</f>
        <v>#N/A</v>
      </c>
      <c r="K38" s="3" t="e">
        <f>IF(COUNTIF('DB L1'!$B68:$B77,'Résultat équipe'!K$1)=1,VLOOKUP(K$1,'DB L1'!$B68:$O77,12,FALSE),VLOOKUP('Résultat équipe'!K$1,'DB L1'!$C68:$P77,12,FALSE))</f>
        <v>#N/A</v>
      </c>
      <c r="L38" s="3" t="e">
        <f>IF(COUNTIF('DB L1'!$B68:$B77,'Résultat équipe'!L$1)=1,VLOOKUP(L$1,'DB L1'!$B68:$O77,12,FALSE),VLOOKUP('Résultat équipe'!L$1,'DB L1'!$C68:$P77,12,FALSE))</f>
        <v>#N/A</v>
      </c>
      <c r="M38" s="3" t="e">
        <f>IF(COUNTIF('DB L1'!$B68:$B77,'Résultat équipe'!M$1)=1,VLOOKUP(M$1,'DB L1'!$B68:$O77,12,FALSE),VLOOKUP('Résultat équipe'!M$1,'DB L1'!$C68:$P77,12,FALSE))</f>
        <v>#N/A</v>
      </c>
      <c r="N38" s="3" t="e">
        <f>IF(COUNTIF('DB L1'!$B68:$B77,'Résultat équipe'!N$1)=1,VLOOKUP(N$1,'DB L1'!$B68:$O77,12,FALSE),VLOOKUP('Résultat équipe'!N$1,'DB L1'!$C68:$P77,12,FALSE))</f>
        <v>#N/A</v>
      </c>
      <c r="O38" s="3" t="e">
        <f>IF(COUNTIF('DB L1'!$B68:$B77,'Résultat équipe'!O$1)=1,VLOOKUP(O$1,'DB L1'!$B68:$O77,12,FALSE),VLOOKUP('Résultat équipe'!O$1,'DB L1'!$C68:$P77,12,FALSE))</f>
        <v>#N/A</v>
      </c>
      <c r="P38" s="3" t="e">
        <f>IF(COUNTIF('DB L1'!$B68:$B77,'Résultat équipe'!P$1)=1,VLOOKUP(P$1,'DB L1'!$B68:$O77,12,FALSE),VLOOKUP('Résultat équipe'!P$1,'DB L1'!$C68:$P77,12,FALSE))</f>
        <v>#N/A</v>
      </c>
      <c r="Q38" s="3" t="e">
        <f>IF(COUNTIF('DB L1'!$B68:$B77,'Résultat équipe'!Q$1)=1,VLOOKUP(Q$1,'DB L1'!$B68:$O77,12,FALSE),VLOOKUP('Résultat équipe'!Q$1,'DB L1'!$C68:$P77,12,FALSE))</f>
        <v>#N/A</v>
      </c>
      <c r="R38" s="3" t="e">
        <f>IF(COUNTIF('DB L1'!$B68:$B77,'Résultat équipe'!R$1)=1,VLOOKUP(R$1,'DB L1'!$B68:$O77,12,FALSE),VLOOKUP('Résultat équipe'!R$1,'DB L1'!$C68:$P77,12,FALSE))</f>
        <v>#N/A</v>
      </c>
      <c r="S38" s="3" t="e">
        <f>IF(COUNTIF('DB L1'!$B68:$B77,'Résultat équipe'!S$1)=1,VLOOKUP(S$1,'DB L1'!$B68:$O77,12,FALSE),VLOOKUP('Résultat équipe'!S$1,'DB L1'!$C68:$P77,12,FALSE))</f>
        <v>#N/A</v>
      </c>
      <c r="T38" s="3" t="e">
        <f>IF(COUNTIF('DB L1'!$B68:$B77,'Résultat équipe'!T$1)=1,VLOOKUP(T$1,'DB L1'!$B68:$O77,12,FALSE),VLOOKUP('Résultat équipe'!T$1,'DB L1'!$C68:$P77,12,FALSE))</f>
        <v>#N/A</v>
      </c>
      <c r="U38" s="3" t="e">
        <f>IF(COUNTIF('DB L1'!$B68:$B77,'Résultat équipe'!U$1)=1,VLOOKUP(U$1,'DB L1'!$B68:$O77,12,FALSE),VLOOKUP('Résultat équipe'!U$1,'DB L1'!$C68:$P77,12,FALSE))</f>
        <v>#N/A</v>
      </c>
      <c r="W38" s="9">
        <v>37</v>
      </c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S38" s="9">
        <v>37</v>
      </c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P38" s="14"/>
    </row>
    <row r="39" spans="1:68">
      <c r="A39" s="1">
        <v>38</v>
      </c>
      <c r="B39" s="3" t="e">
        <f>IF(COUNTIF('DB L1'!$B78:$B87,'Résultat équipe'!B$1)=1,VLOOKUP(B$1,'DB L1'!$B78:$O87,12,FALSE),VLOOKUP('Résultat équipe'!B$1,'DB L1'!$C78:$P87,12,FALSE))</f>
        <v>#N/A</v>
      </c>
      <c r="C39" s="3" t="e">
        <f>IF(COUNTIF('DB L1'!$B78:$B87,'Résultat équipe'!C$1)=1,VLOOKUP(C$1,'DB L1'!$B78:$O87,12,FALSE),VLOOKUP('Résultat équipe'!C$1,'DB L1'!$C78:$P87,12,FALSE))</f>
        <v>#N/A</v>
      </c>
      <c r="D39" s="3" t="e">
        <f>IF(COUNTIF('DB L1'!$B78:$B87,'Résultat équipe'!D$1)=1,VLOOKUP(D$1,'DB L1'!$B78:$O87,12,FALSE),VLOOKUP('Résultat équipe'!D$1,'DB L1'!$C78:$P87,12,FALSE))</f>
        <v>#N/A</v>
      </c>
      <c r="E39" s="3" t="e">
        <f>IF(COUNTIF('DB L1'!$B78:$B87,'Résultat équipe'!E$1)=1,VLOOKUP(E$1,'DB L1'!$B78:$O87,12,FALSE),VLOOKUP('Résultat équipe'!E$1,'DB L1'!$C78:$P87,12,FALSE))</f>
        <v>#N/A</v>
      </c>
      <c r="F39" s="3" t="e">
        <f>IF(COUNTIF('DB L1'!$B78:$B87,'Résultat équipe'!F$1)=1,VLOOKUP(F$1,'DB L1'!$B78:$O87,12,FALSE),VLOOKUP('Résultat équipe'!F$1,'DB L1'!$C78:$P87,12,FALSE))</f>
        <v>#N/A</v>
      </c>
      <c r="G39" s="3" t="e">
        <f>IF(COUNTIF('DB L1'!$B78:$B87,'Résultat équipe'!G$1)=1,VLOOKUP(G$1,'DB L1'!$B78:$O87,12,FALSE),VLOOKUP('Résultat équipe'!G$1,'DB L1'!$C78:$P87,12,FALSE))</f>
        <v>#N/A</v>
      </c>
      <c r="H39" s="3" t="e">
        <f>IF(COUNTIF('DB L1'!$B78:$B87,'Résultat équipe'!H$1)=1,VLOOKUP(H$1,'DB L1'!$B78:$O87,12,FALSE),VLOOKUP('Résultat équipe'!H$1,'DB L1'!$C78:$P87,12,FALSE))</f>
        <v>#N/A</v>
      </c>
      <c r="I39" s="3" t="e">
        <f>IF(COUNTIF('DB L1'!$B78:$B87,'Résultat équipe'!I$1)=1,VLOOKUP(I$1,'DB L1'!$B78:$O87,12,FALSE),VLOOKUP('Résultat équipe'!I$1,'DB L1'!$C78:$P87,12,FALSE))</f>
        <v>#N/A</v>
      </c>
      <c r="J39" s="3" t="e">
        <f>IF(COUNTIF('DB L1'!$B78:$B87,'Résultat équipe'!J$1)=1,VLOOKUP(J$1,'DB L1'!$B78:$O87,12,FALSE),VLOOKUP('Résultat équipe'!J$1,'DB L1'!$C78:$P87,12,FALSE))</f>
        <v>#N/A</v>
      </c>
      <c r="K39" s="3" t="e">
        <f>IF(COUNTIF('DB L1'!$B78:$B87,'Résultat équipe'!K$1)=1,VLOOKUP(K$1,'DB L1'!$B78:$O87,12,FALSE),VLOOKUP('Résultat équipe'!K$1,'DB L1'!$C78:$P87,12,FALSE))</f>
        <v>#N/A</v>
      </c>
      <c r="L39" s="3" t="e">
        <f>IF(COUNTIF('DB L1'!$B78:$B87,'Résultat équipe'!L$1)=1,VLOOKUP(L$1,'DB L1'!$B78:$O87,12,FALSE),VLOOKUP('Résultat équipe'!L$1,'DB L1'!$C78:$P87,12,FALSE))</f>
        <v>#N/A</v>
      </c>
      <c r="M39" s="3" t="e">
        <f>IF(COUNTIF('DB L1'!$B78:$B87,'Résultat équipe'!M$1)=1,VLOOKUP(M$1,'DB L1'!$B78:$O87,12,FALSE),VLOOKUP('Résultat équipe'!M$1,'DB L1'!$C78:$P87,12,FALSE))</f>
        <v>#N/A</v>
      </c>
      <c r="N39" s="3" t="e">
        <f>IF(COUNTIF('DB L1'!$B78:$B87,'Résultat équipe'!N$1)=1,VLOOKUP(N$1,'DB L1'!$B78:$O87,12,FALSE),VLOOKUP('Résultat équipe'!N$1,'DB L1'!$C78:$P87,12,FALSE))</f>
        <v>#N/A</v>
      </c>
      <c r="O39" s="3" t="e">
        <f>IF(COUNTIF('DB L1'!$B78:$B87,'Résultat équipe'!O$1)=1,VLOOKUP(O$1,'DB L1'!$B78:$O87,12,FALSE),VLOOKUP('Résultat équipe'!O$1,'DB L1'!$C78:$P87,12,FALSE))</f>
        <v>#N/A</v>
      </c>
      <c r="P39" s="3" t="e">
        <f>IF(COUNTIF('DB L1'!$B78:$B87,'Résultat équipe'!P$1)=1,VLOOKUP(P$1,'DB L1'!$B78:$O87,12,FALSE),VLOOKUP('Résultat équipe'!P$1,'DB L1'!$C78:$P87,12,FALSE))</f>
        <v>#N/A</v>
      </c>
      <c r="Q39" s="3" t="e">
        <f>IF(COUNTIF('DB L1'!$B78:$B87,'Résultat équipe'!Q$1)=1,VLOOKUP(Q$1,'DB L1'!$B78:$O87,12,FALSE),VLOOKUP('Résultat équipe'!Q$1,'DB L1'!$C78:$P87,12,FALSE))</f>
        <v>#N/A</v>
      </c>
      <c r="R39" s="3" t="e">
        <f>IF(COUNTIF('DB L1'!$B78:$B87,'Résultat équipe'!R$1)=1,VLOOKUP(R$1,'DB L1'!$B78:$O87,12,FALSE),VLOOKUP('Résultat équipe'!R$1,'DB L1'!$C78:$P87,12,FALSE))</f>
        <v>#N/A</v>
      </c>
      <c r="S39" s="3" t="e">
        <f>IF(COUNTIF('DB L1'!$B78:$B87,'Résultat équipe'!S$1)=1,VLOOKUP(S$1,'DB L1'!$B78:$O87,12,FALSE),VLOOKUP('Résultat équipe'!S$1,'DB L1'!$C78:$P87,12,FALSE))</f>
        <v>#N/A</v>
      </c>
      <c r="T39" s="3" t="e">
        <f>IF(COUNTIF('DB L1'!$B78:$B87,'Résultat équipe'!T$1)=1,VLOOKUP(T$1,'DB L1'!$B78:$O87,12,FALSE),VLOOKUP('Résultat équipe'!T$1,'DB L1'!$C78:$P87,12,FALSE))</f>
        <v>#N/A</v>
      </c>
      <c r="U39" s="3" t="e">
        <f>IF(COUNTIF('DB L1'!$B78:$B87,'Résultat équipe'!U$1)=1,VLOOKUP(U$1,'DB L1'!$B78:$O87,12,FALSE),VLOOKUP('Résultat équipe'!U$1,'DB L1'!$C78:$P87,12,FALSE))</f>
        <v>#N/A</v>
      </c>
      <c r="W39" s="9">
        <v>38</v>
      </c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S39" s="9">
        <v>38</v>
      </c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P39" s="14"/>
    </row>
    <row r="44" spans="1:68">
      <c r="A44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J44"/>
  <sheetViews>
    <sheetView zoomScale="70" zoomScaleNormal="70" workbookViewId="0">
      <selection activeCell="B2" sqref="B2"/>
    </sheetView>
  </sheetViews>
  <sheetFormatPr baseColWidth="10" defaultColWidth="11.5703125" defaultRowHeight="15"/>
  <cols>
    <col min="1" max="1" width="8.5703125" bestFit="1" customWidth="1"/>
    <col min="2" max="2" width="8.28515625" customWidth="1"/>
    <col min="3" max="3" width="8.140625" bestFit="1" customWidth="1"/>
    <col min="4" max="4" width="10.28515625" bestFit="1" customWidth="1"/>
    <col min="5" max="6" width="8.140625" bestFit="1" customWidth="1"/>
    <col min="7" max="7" width="11.140625" bestFit="1" customWidth="1"/>
    <col min="8" max="9" width="8.140625" bestFit="1" customWidth="1"/>
    <col min="10" max="10" width="9.5703125" bestFit="1" customWidth="1"/>
    <col min="11" max="11" width="9.140625" bestFit="1" customWidth="1"/>
    <col min="13" max="17" width="8.140625" bestFit="1" customWidth="1"/>
    <col min="18" max="18" width="8.7109375" bestFit="1" customWidth="1"/>
    <col min="19" max="19" width="13.85546875" bestFit="1" customWidth="1"/>
    <col min="20" max="20" width="11.7109375" bestFit="1" customWidth="1"/>
    <col min="21" max="21" width="10.140625" bestFit="1" customWidth="1"/>
    <col min="23" max="23" width="14.42578125" bestFit="1" customWidth="1"/>
    <col min="24" max="24" width="8.28515625" style="7" bestFit="1" customWidth="1"/>
    <col min="25" max="25" width="8.140625" style="7" bestFit="1" customWidth="1"/>
    <col min="26" max="26" width="10.28515625" style="7" bestFit="1" customWidth="1"/>
    <col min="27" max="27" width="6.42578125" style="7" bestFit="1" customWidth="1"/>
    <col min="28" max="28" width="6" style="7" bestFit="1" customWidth="1"/>
    <col min="29" max="29" width="11.140625" style="7" bestFit="1" customWidth="1"/>
    <col min="30" max="30" width="5" style="7" bestFit="1" customWidth="1"/>
    <col min="31" max="31" width="6" style="7" bestFit="1" customWidth="1"/>
    <col min="32" max="32" width="9.5703125" style="7" bestFit="1" customWidth="1"/>
    <col min="33" max="33" width="9.140625" style="7" bestFit="1" customWidth="1"/>
    <col min="34" max="34" width="11.5703125" style="7" bestFit="1" customWidth="1"/>
    <col min="35" max="35" width="8.140625" style="7" bestFit="1" customWidth="1"/>
    <col min="36" max="36" width="5.7109375" style="7" bestFit="1" customWidth="1"/>
    <col min="37" max="37" width="7.140625" style="7" bestFit="1" customWidth="1"/>
    <col min="38" max="38" width="5.85546875" style="7" bestFit="1" customWidth="1"/>
    <col min="39" max="39" width="7.140625" style="7" bestFit="1" customWidth="1"/>
    <col min="40" max="40" width="8.7109375" style="7" bestFit="1" customWidth="1"/>
    <col min="41" max="41" width="13.85546875" style="7" bestFit="1" customWidth="1"/>
    <col min="42" max="42" width="11.7109375" style="7" bestFit="1" customWidth="1"/>
    <col min="43" max="43" width="10.140625" style="7" bestFit="1" customWidth="1"/>
    <col min="45" max="45" width="14.42578125" bestFit="1" customWidth="1"/>
    <col min="46" max="46" width="9.140625" bestFit="1" customWidth="1"/>
    <col min="47" max="47" width="9.28515625" bestFit="1" customWidth="1"/>
    <col min="48" max="48" width="10.28515625" bestFit="1" customWidth="1"/>
    <col min="49" max="49" width="8.85546875" bestFit="1" customWidth="1"/>
    <col min="50" max="50" width="9.28515625" bestFit="1" customWidth="1"/>
    <col min="51" max="51" width="11.140625" bestFit="1" customWidth="1"/>
    <col min="52" max="53" width="9.28515625" bestFit="1" customWidth="1"/>
    <col min="54" max="54" width="9.5703125" bestFit="1" customWidth="1"/>
    <col min="55" max="55" width="9.140625" bestFit="1" customWidth="1"/>
    <col min="57" max="57" width="9.140625" bestFit="1" customWidth="1"/>
    <col min="58" max="61" width="9.28515625" bestFit="1" customWidth="1"/>
    <col min="62" max="62" width="9.140625" bestFit="1" customWidth="1"/>
    <col min="63" max="63" width="13.85546875" bestFit="1" customWidth="1"/>
    <col min="64" max="64" width="11.7109375" bestFit="1" customWidth="1"/>
    <col min="65" max="65" width="10.140625" bestFit="1" customWidth="1"/>
    <col min="68" max="68" width="17.28515625" bestFit="1" customWidth="1"/>
  </cols>
  <sheetData>
    <row r="1" spans="1:88">
      <c r="A1" s="1" t="s">
        <v>64</v>
      </c>
      <c r="B1" s="39" t="s">
        <v>95</v>
      </c>
      <c r="C1" s="39" t="s">
        <v>91</v>
      </c>
      <c r="D1" s="39" t="s">
        <v>89</v>
      </c>
      <c r="E1" s="39" t="s">
        <v>86</v>
      </c>
      <c r="F1" s="39" t="s">
        <v>83</v>
      </c>
      <c r="G1" s="39" t="s">
        <v>82</v>
      </c>
      <c r="H1" s="39" t="s">
        <v>84</v>
      </c>
      <c r="I1" s="39" t="s">
        <v>85</v>
      </c>
      <c r="J1" s="39" t="s">
        <v>77</v>
      </c>
      <c r="K1" s="39" t="s">
        <v>75</v>
      </c>
      <c r="L1" s="39" t="s">
        <v>80</v>
      </c>
      <c r="M1" s="39" t="s">
        <v>93</v>
      </c>
      <c r="N1" s="39" t="s">
        <v>88</v>
      </c>
      <c r="O1" s="39" t="s">
        <v>92</v>
      </c>
      <c r="P1" s="39" t="s">
        <v>74</v>
      </c>
      <c r="Q1" s="39" t="s">
        <v>78</v>
      </c>
      <c r="R1" s="39" t="s">
        <v>81</v>
      </c>
      <c r="S1" s="39" t="s">
        <v>76</v>
      </c>
      <c r="T1" s="39" t="s">
        <v>87</v>
      </c>
      <c r="U1" s="39" t="s">
        <v>90</v>
      </c>
      <c r="W1" s="9" t="s">
        <v>57</v>
      </c>
      <c r="X1" s="39" t="s">
        <v>95</v>
      </c>
      <c r="Y1" s="39" t="s">
        <v>91</v>
      </c>
      <c r="Z1" s="39" t="s">
        <v>89</v>
      </c>
      <c r="AA1" s="39" t="s">
        <v>86</v>
      </c>
      <c r="AB1" s="39" t="s">
        <v>83</v>
      </c>
      <c r="AC1" s="39" t="s">
        <v>82</v>
      </c>
      <c r="AD1" s="39" t="s">
        <v>84</v>
      </c>
      <c r="AE1" s="39" t="s">
        <v>85</v>
      </c>
      <c r="AF1" s="39" t="s">
        <v>77</v>
      </c>
      <c r="AG1" s="39" t="s">
        <v>75</v>
      </c>
      <c r="AH1" s="39" t="s">
        <v>80</v>
      </c>
      <c r="AI1" s="39" t="s">
        <v>93</v>
      </c>
      <c r="AJ1" s="39" t="s">
        <v>88</v>
      </c>
      <c r="AK1" s="39" t="s">
        <v>92</v>
      </c>
      <c r="AL1" s="39" t="s">
        <v>74</v>
      </c>
      <c r="AM1" s="39" t="s">
        <v>78</v>
      </c>
      <c r="AN1" s="39" t="s">
        <v>81</v>
      </c>
      <c r="AO1" s="39" t="s">
        <v>76</v>
      </c>
      <c r="AP1" s="39" t="s">
        <v>87</v>
      </c>
      <c r="AQ1" s="39" t="s">
        <v>90</v>
      </c>
      <c r="AS1" s="9" t="s">
        <v>57</v>
      </c>
      <c r="AT1" s="39" t="s">
        <v>95</v>
      </c>
      <c r="AU1" s="39" t="s">
        <v>91</v>
      </c>
      <c r="AV1" s="39" t="s">
        <v>89</v>
      </c>
      <c r="AW1" s="39" t="s">
        <v>86</v>
      </c>
      <c r="AX1" s="39" t="s">
        <v>83</v>
      </c>
      <c r="AY1" s="39" t="s">
        <v>82</v>
      </c>
      <c r="AZ1" s="39" t="s">
        <v>84</v>
      </c>
      <c r="BA1" s="39" t="s">
        <v>85</v>
      </c>
      <c r="BB1" s="39" t="s">
        <v>77</v>
      </c>
      <c r="BC1" s="39" t="s">
        <v>75</v>
      </c>
      <c r="BD1" s="39" t="s">
        <v>80</v>
      </c>
      <c r="BE1" s="39" t="s">
        <v>93</v>
      </c>
      <c r="BF1" s="39" t="s">
        <v>88</v>
      </c>
      <c r="BG1" s="39" t="s">
        <v>92</v>
      </c>
      <c r="BH1" s="39" t="s">
        <v>74</v>
      </c>
      <c r="BI1" s="39" t="s">
        <v>78</v>
      </c>
      <c r="BJ1" s="39" t="s">
        <v>81</v>
      </c>
      <c r="BK1" s="39" t="s">
        <v>76</v>
      </c>
      <c r="BL1" s="39" t="s">
        <v>87</v>
      </c>
      <c r="BM1" s="39" t="s">
        <v>90</v>
      </c>
      <c r="BP1" s="9" t="s">
        <v>57</v>
      </c>
      <c r="BQ1" s="39" t="s">
        <v>95</v>
      </c>
      <c r="BR1" s="39" t="s">
        <v>91</v>
      </c>
      <c r="BS1" s="39" t="s">
        <v>89</v>
      </c>
      <c r="BT1" s="39" t="s">
        <v>86</v>
      </c>
      <c r="BU1" s="39" t="s">
        <v>83</v>
      </c>
      <c r="BV1" s="39" t="s">
        <v>82</v>
      </c>
      <c r="BW1" s="39" t="s">
        <v>84</v>
      </c>
      <c r="BX1" s="39" t="s">
        <v>85</v>
      </c>
      <c r="BY1" s="39" t="s">
        <v>77</v>
      </c>
      <c r="BZ1" s="39" t="s">
        <v>75</v>
      </c>
      <c r="CA1" s="39" t="s">
        <v>80</v>
      </c>
      <c r="CB1" s="39" t="s">
        <v>93</v>
      </c>
      <c r="CC1" s="39" t="s">
        <v>88</v>
      </c>
      <c r="CD1" s="39" t="s">
        <v>92</v>
      </c>
      <c r="CE1" s="39" t="s">
        <v>74</v>
      </c>
      <c r="CF1" s="39" t="s">
        <v>78</v>
      </c>
      <c r="CG1" s="39" t="s">
        <v>81</v>
      </c>
      <c r="CH1" s="39" t="s">
        <v>76</v>
      </c>
      <c r="CI1" s="39" t="s">
        <v>87</v>
      </c>
      <c r="CJ1" s="39" t="s">
        <v>90</v>
      </c>
    </row>
    <row r="2" spans="1:88">
      <c r="A2" s="1">
        <v>1</v>
      </c>
      <c r="B2" s="3" t="str">
        <f>IF(COUNTIF('DB L1'!$B2:$B11,'Résultat équipe'!B$1)=1,VLOOKUP(B$1,'DB L1'!$B2:$O11,12,FALSE),VLOOKUP('Résultat équipe'!B$1,'DB L1'!$C2:$P11,12,FALSE))</f>
        <v>non</v>
      </c>
      <c r="C2" s="3" t="str">
        <f>IF(COUNTIF('DB L1'!$B2:$B11,'Résultat équipe'!C$1)=1,VLOOKUP(C$1,'DB L1'!$B2:$O11,12,FALSE),VLOOKUP('Résultat équipe'!C$1,'DB L1'!$C2:$P11,12,FALSE))</f>
        <v>non</v>
      </c>
      <c r="D2" s="3" t="str">
        <f>IF(COUNTIF('DB L1'!$B2:$B11,'Résultat équipe'!D$1)=1,VLOOKUP(D$1,'DB L1'!$B2:$O11,12,FALSE),VLOOKUP('Résultat équipe'!D$1,'DB L1'!$C2:$P11,12,FALSE))</f>
        <v>non</v>
      </c>
      <c r="E2" s="3" t="str">
        <f>IF(COUNTIF('DB L1'!$B2:$B11,'Résultat équipe'!E$1)=1,VLOOKUP(E$1,'DB L1'!$B2:$O11,12,FALSE),VLOOKUP('Résultat équipe'!E$1,'DB L1'!$C2:$P11,12,FALSE))</f>
        <v>non</v>
      </c>
      <c r="F2" s="3" t="e">
        <f>IF(COUNTIF('DB L1'!$B2:$B11,'Résultat équipe'!F$1)=1,VLOOKUP(F$1,'DB L1'!$B2:$O11,12,FALSE),VLOOKUP('Résultat équipe'!F$1,'DB L1'!$C2:$P11,12,FALSE))</f>
        <v>#N/A</v>
      </c>
      <c r="G2" s="3" t="str">
        <f>IF(COUNTIF('DB L1'!$B2:$B11,'Résultat équipe'!G$1)=1,VLOOKUP(G$1,'DB L1'!$B2:$O11,12,FALSE),VLOOKUP('Résultat équipe'!G$1,'DB L1'!$C2:$P11,12,FALSE))</f>
        <v>non</v>
      </c>
      <c r="H2" s="3" t="str">
        <f>IF(COUNTIF('DB L1'!$B2:$B11,'Résultat équipe'!H$1)=1,VLOOKUP(H$1,'DB L1'!$B2:$O11,12,FALSE),VLOOKUP('Résultat équipe'!H$1,'DB L1'!$C2:$P11,12,FALSE))</f>
        <v>non</v>
      </c>
      <c r="I2" s="3" t="str">
        <f>IF(COUNTIF('DB L1'!$B2:$B11,'Résultat équipe'!I$1)=1,VLOOKUP(I$1,'DB L1'!$B2:$O11,12,FALSE),VLOOKUP('Résultat équipe'!I$1,'DB L1'!$C2:$P11,12,FALSE))</f>
        <v>oui</v>
      </c>
      <c r="J2" s="3" t="e">
        <f>IF(COUNTIF('DB L1'!$B2:$B11,'Résultat équipe'!J$1)=1,VLOOKUP(J$1,'DB L1'!$B2:$O11,12,FALSE),VLOOKUP('Résultat équipe'!J$1,'DB L1'!$C2:$P11,12,FALSE))</f>
        <v>#N/A</v>
      </c>
      <c r="K2" s="3" t="str">
        <f>IF(COUNTIF('DB L1'!$B2:$B11,'Résultat équipe'!K$1)=1,VLOOKUP(K$1,'DB L1'!$B2:$O11,12,FALSE),VLOOKUP('Résultat équipe'!K$1,'DB L1'!$C2:$P11,12,FALSE))</f>
        <v>oui</v>
      </c>
      <c r="L2" s="3" t="str">
        <f>IF(COUNTIF('DB L1'!$B2:$B11,'Résultat équipe'!L$1)=1,VLOOKUP(L$1,'DB L1'!$B2:$O11,12,FALSE),VLOOKUP('Résultat équipe'!L$1,'DB L1'!$C2:$P11,12,FALSE))</f>
        <v>non</v>
      </c>
      <c r="M2" s="3" t="str">
        <f>IF(COUNTIF('DB L1'!$B2:$B11,'Résultat équipe'!M$1)=1,VLOOKUP(M$1,'DB L1'!$B2:$O11,12,FALSE),VLOOKUP('Résultat équipe'!M$1,'DB L1'!$C2:$P11,12,FALSE))</f>
        <v>non</v>
      </c>
      <c r="N2" s="3" t="str">
        <f>IF(COUNTIF('DB L1'!$B2:$B11,'Résultat équipe'!N$1)=1,VLOOKUP(N$1,'DB L1'!$B2:$O11,12,FALSE),VLOOKUP('Résultat équipe'!N$1,'DB L1'!$C2:$P11,12,FALSE))</f>
        <v>oui</v>
      </c>
      <c r="O2" s="3" t="str">
        <f>IF(COUNTIF('DB L1'!$B2:$B11,'Résultat équipe'!O$1)=1,VLOOKUP(O$1,'DB L1'!$B2:$O11,12,FALSE),VLOOKUP('Résultat équipe'!O$1,'DB L1'!$C2:$P11,12,FALSE))</f>
        <v>oui</v>
      </c>
      <c r="P2" s="3" t="str">
        <f>IF(COUNTIF('DB L1'!$B2:$B11,'Résultat équipe'!P$1)=1,VLOOKUP(P$1,'DB L1'!$B2:$O11,12,FALSE),VLOOKUP('Résultat équipe'!P$1,'DB L1'!$C2:$P11,12,FALSE))</f>
        <v>non</v>
      </c>
      <c r="Q2" s="3" t="str">
        <f>IF(COUNTIF('DB L1'!$B2:$B11,'Résultat équipe'!Q$1)=1,VLOOKUP(Q$1,'DB L1'!$B2:$O11,12,FALSE),VLOOKUP('Résultat équipe'!Q$1,'DB L1'!$C2:$P11,12,FALSE))</f>
        <v>oui</v>
      </c>
      <c r="R2" s="3" t="str">
        <f>IF(COUNTIF('DB L1'!$B2:$B11,'Résultat équipe'!R$1)=1,VLOOKUP(R$1,'DB L1'!$B2:$O11,12,FALSE),VLOOKUP('Résultat équipe'!R$1,'DB L1'!$C2:$P11,12,FALSE))</f>
        <v>oui</v>
      </c>
      <c r="S2" s="3" t="str">
        <f>IF(COUNTIF('DB L1'!$B2:$B11,'Résultat équipe'!S$1)=1,VLOOKUP(S$1,'DB L1'!$B2:$O11,12,FALSE),VLOOKUP('Résultat équipe'!S$1,'DB L1'!$C2:$P11,12,FALSE))</f>
        <v>non</v>
      </c>
      <c r="T2" s="3" t="str">
        <f>IF(COUNTIF('DB L1'!$B2:$B11,'Résultat équipe'!T$1)=1,VLOOKUP(T$1,'DB L1'!$B2:$O11,12,FALSE),VLOOKUP('Résultat équipe'!T$1,'DB L1'!$C2:$P11,12,FALSE))</f>
        <v>non</v>
      </c>
      <c r="U2" s="3" t="e">
        <f>IF(COUNTIF('DB L1'!$B2:$B11,'Résultat équipe'!U$1)=1,VLOOKUP(U$1,'DB L1'!$B2:$O11,12,FALSE),VLOOKUP('Résultat équipe'!U$1,'DB L1'!$C2:$P11,12,FALSE))</f>
        <v>#N/A</v>
      </c>
      <c r="W2" s="9">
        <v>1</v>
      </c>
      <c r="X2" s="11">
        <f>IF(B2="non",0,1)</f>
        <v>0</v>
      </c>
      <c r="Y2" s="11">
        <f t="shared" ref="Y2:AQ2" si="0">IF(C2="non",0,1)</f>
        <v>0</v>
      </c>
      <c r="Z2" s="11">
        <f t="shared" si="0"/>
        <v>0</v>
      </c>
      <c r="AA2" s="11">
        <f t="shared" si="0"/>
        <v>0</v>
      </c>
      <c r="AB2" s="11" t="e">
        <f t="shared" si="0"/>
        <v>#N/A</v>
      </c>
      <c r="AC2" s="11">
        <f t="shared" si="0"/>
        <v>0</v>
      </c>
      <c r="AD2" s="11">
        <f t="shared" si="0"/>
        <v>0</v>
      </c>
      <c r="AE2" s="11">
        <f t="shared" si="0"/>
        <v>1</v>
      </c>
      <c r="AF2" s="11" t="e">
        <f t="shared" si="0"/>
        <v>#N/A</v>
      </c>
      <c r="AG2" s="11">
        <f t="shared" si="0"/>
        <v>1</v>
      </c>
      <c r="AH2" s="11">
        <f t="shared" si="0"/>
        <v>0</v>
      </c>
      <c r="AI2" s="11">
        <f t="shared" si="0"/>
        <v>0</v>
      </c>
      <c r="AJ2" s="11">
        <f t="shared" si="0"/>
        <v>1</v>
      </c>
      <c r="AK2" s="11">
        <f t="shared" si="0"/>
        <v>1</v>
      </c>
      <c r="AL2" s="11">
        <f t="shared" si="0"/>
        <v>0</v>
      </c>
      <c r="AM2" s="11">
        <f t="shared" si="0"/>
        <v>1</v>
      </c>
      <c r="AN2" s="11">
        <f t="shared" si="0"/>
        <v>1</v>
      </c>
      <c r="AO2" s="11">
        <f t="shared" si="0"/>
        <v>0</v>
      </c>
      <c r="AP2" s="11">
        <f t="shared" si="0"/>
        <v>0</v>
      </c>
      <c r="AQ2" s="11" t="e">
        <f t="shared" si="0"/>
        <v>#N/A</v>
      </c>
      <c r="AS2" s="9">
        <v>1</v>
      </c>
      <c r="AT2" s="3" t="str">
        <f>CONCATENATE(X2,B2)</f>
        <v>0non</v>
      </c>
      <c r="AU2" s="3" t="str">
        <f t="shared" ref="AU2:BJ10" si="1">CONCATENATE(Y2,C2)</f>
        <v>0non</v>
      </c>
      <c r="AV2" s="3" t="str">
        <f t="shared" si="1"/>
        <v>0non</v>
      </c>
      <c r="AW2" s="3" t="str">
        <f t="shared" si="1"/>
        <v>0non</v>
      </c>
      <c r="AX2" s="3" t="e">
        <f t="shared" si="1"/>
        <v>#N/A</v>
      </c>
      <c r="AY2" s="3" t="str">
        <f t="shared" si="1"/>
        <v>0non</v>
      </c>
      <c r="AZ2" s="3" t="str">
        <f t="shared" si="1"/>
        <v>0non</v>
      </c>
      <c r="BA2" s="3" t="str">
        <f t="shared" si="1"/>
        <v>1oui</v>
      </c>
      <c r="BB2" s="3" t="e">
        <f t="shared" si="1"/>
        <v>#N/A</v>
      </c>
      <c r="BC2" s="3" t="str">
        <f t="shared" si="1"/>
        <v>1oui</v>
      </c>
      <c r="BD2" s="3" t="str">
        <f t="shared" si="1"/>
        <v>0non</v>
      </c>
      <c r="BE2" s="3" t="str">
        <f t="shared" si="1"/>
        <v>0non</v>
      </c>
      <c r="BF2" s="3" t="str">
        <f t="shared" si="1"/>
        <v>1oui</v>
      </c>
      <c r="BG2" s="3" t="str">
        <f t="shared" si="1"/>
        <v>1oui</v>
      </c>
      <c r="BH2" s="3" t="str">
        <f t="shared" si="1"/>
        <v>0non</v>
      </c>
      <c r="BI2" s="3" t="str">
        <f t="shared" si="1"/>
        <v>1oui</v>
      </c>
      <c r="BJ2" s="3" t="str">
        <f t="shared" si="1"/>
        <v>1oui</v>
      </c>
      <c r="BK2" s="3" t="str">
        <f t="shared" ref="BK2:BM10" si="2">CONCATENATE(AO2,S2)</f>
        <v>0non</v>
      </c>
      <c r="BL2" s="3" t="str">
        <f t="shared" si="2"/>
        <v>0non</v>
      </c>
      <c r="BM2" s="3" t="e">
        <f t="shared" si="2"/>
        <v>#N/A</v>
      </c>
      <c r="BP2" s="13" t="s">
        <v>69</v>
      </c>
      <c r="BQ2" s="3" t="e">
        <f>LARGE(X:X,1)</f>
        <v>#REF!</v>
      </c>
      <c r="BR2" s="3" t="e">
        <f t="shared" ref="BR2:CJ2" si="3">LARGE(Y:Y,1)</f>
        <v>#REF!</v>
      </c>
      <c r="BS2" s="3" t="e">
        <f t="shared" si="3"/>
        <v>#REF!</v>
      </c>
      <c r="BT2" s="3" t="e">
        <f t="shared" si="3"/>
        <v>#REF!</v>
      </c>
      <c r="BU2" s="3" t="e">
        <f t="shared" si="3"/>
        <v>#N/A</v>
      </c>
      <c r="BV2" s="3" t="e">
        <f t="shared" si="3"/>
        <v>#REF!</v>
      </c>
      <c r="BW2" s="3" t="e">
        <f t="shared" si="3"/>
        <v>#REF!</v>
      </c>
      <c r="BX2" s="3" t="e">
        <f t="shared" si="3"/>
        <v>#REF!</v>
      </c>
      <c r="BY2" s="3" t="e">
        <f t="shared" si="3"/>
        <v>#N/A</v>
      </c>
      <c r="BZ2" s="3" t="e">
        <f t="shared" si="3"/>
        <v>#REF!</v>
      </c>
      <c r="CA2" s="3" t="e">
        <f t="shared" si="3"/>
        <v>#REF!</v>
      </c>
      <c r="CB2" s="3" t="e">
        <f t="shared" si="3"/>
        <v>#REF!</v>
      </c>
      <c r="CC2" s="3" t="e">
        <f t="shared" si="3"/>
        <v>#REF!</v>
      </c>
      <c r="CD2" s="3" t="e">
        <f t="shared" si="3"/>
        <v>#REF!</v>
      </c>
      <c r="CE2" s="3" t="e">
        <f t="shared" si="3"/>
        <v>#REF!</v>
      </c>
      <c r="CF2" s="3" t="e">
        <f t="shared" si="3"/>
        <v>#REF!</v>
      </c>
      <c r="CG2" s="3" t="e">
        <f t="shared" si="3"/>
        <v>#REF!</v>
      </c>
      <c r="CH2" s="3" t="e">
        <f t="shared" si="3"/>
        <v>#REF!</v>
      </c>
      <c r="CI2" s="3" t="e">
        <f t="shared" si="3"/>
        <v>#REF!</v>
      </c>
      <c r="CJ2" s="3" t="e">
        <f t="shared" si="3"/>
        <v>#N/A</v>
      </c>
    </row>
    <row r="3" spans="1:88">
      <c r="A3" s="1">
        <v>2</v>
      </c>
      <c r="B3" s="3" t="str">
        <f>IF(COUNTIF('DB L1'!$B12:$B21,'Résultat équipe'!B1)=1,VLOOKUP(B1,'DB L1'!$B12:$O21,12,FALSE),VLOOKUP('Résultat équipe'!B1,'DB L1'!$C12:$P21,12,FALSE))</f>
        <v>non</v>
      </c>
      <c r="C3" s="3" t="str">
        <f>IF(COUNTIF('DB L1'!$B12:$B21,'Résultat équipe'!C1)=1,VLOOKUP(C1,'DB L1'!$B12:$O21,12,FALSE),VLOOKUP('Résultat équipe'!C1,'DB L1'!$C12:$P21,12,FALSE))</f>
        <v>non</v>
      </c>
      <c r="D3" s="3" t="str">
        <f>IF(COUNTIF('DB L1'!$B12:$B21,'Résultat équipe'!D1)=1,VLOOKUP(D1,'DB L1'!$B12:$O21,12,FALSE),VLOOKUP('Résultat équipe'!D1,'DB L1'!$C12:$P21,12,FALSE))</f>
        <v>non</v>
      </c>
      <c r="E3" s="3" t="str">
        <f>IF(COUNTIF('DB L1'!$B12:$B21,'Résultat équipe'!E1)=1,VLOOKUP(E1,'DB L1'!$B12:$O21,12,FALSE),VLOOKUP('Résultat équipe'!E1,'DB L1'!$C12:$P21,12,FALSE))</f>
        <v>non</v>
      </c>
      <c r="F3" s="3" t="e">
        <f>IF(COUNTIF('DB L1'!$B12:$B21,'Résultat équipe'!F1)=1,VLOOKUP(F1,'DB L1'!$B12:$O21,12,FALSE),VLOOKUP('Résultat équipe'!F1,'DB L1'!$C12:$P21,12,FALSE))</f>
        <v>#N/A</v>
      </c>
      <c r="G3" s="3" t="str">
        <f>IF(COUNTIF('DB L1'!$B12:$B21,'Résultat équipe'!G1)=1,VLOOKUP(G1,'DB L1'!$B12:$O21,12,FALSE),VLOOKUP('Résultat équipe'!G1,'DB L1'!$C12:$P21,12,FALSE))</f>
        <v>non</v>
      </c>
      <c r="H3" s="3" t="str">
        <f>IF(COUNTIF('DB L1'!$B12:$B21,'Résultat équipe'!H1)=1,VLOOKUP(H1,'DB L1'!$B12:$O21,12,FALSE),VLOOKUP('Résultat équipe'!H1,'DB L1'!$C12:$P21,12,FALSE))</f>
        <v>non</v>
      </c>
      <c r="I3" s="3" t="str">
        <f>IF(COUNTIF('DB L1'!$B12:$B21,'Résultat équipe'!I1)=1,VLOOKUP(I1,'DB L1'!$B12:$O21,12,FALSE),VLOOKUP('Résultat équipe'!I1,'DB L1'!$C12:$P21,12,FALSE))</f>
        <v>non</v>
      </c>
      <c r="J3" s="3" t="e">
        <f>IF(COUNTIF('DB L1'!$B12:$B21,'Résultat équipe'!J1)=1,VLOOKUP(J1,'DB L1'!$B12:$O21,12,FALSE),VLOOKUP('Résultat équipe'!J1,'DB L1'!$C12:$P21,12,FALSE))</f>
        <v>#N/A</v>
      </c>
      <c r="K3" s="3" t="str">
        <f>IF(COUNTIF('DB L1'!$B12:$B21,'Résultat équipe'!K1)=1,VLOOKUP(K1,'DB L1'!$B12:$O21,12,FALSE),VLOOKUP('Résultat équipe'!K1,'DB L1'!$C12:$P21,12,FALSE))</f>
        <v>oui</v>
      </c>
      <c r="L3" s="3" t="str">
        <f>IF(COUNTIF('DB L1'!$B12:$B21,'Résultat équipe'!L1)=1,VLOOKUP(L1,'DB L1'!$B12:$O21,12,FALSE),VLOOKUP('Résultat équipe'!L1,'DB L1'!$C12:$P21,12,FALSE))</f>
        <v>oui</v>
      </c>
      <c r="M3" s="3" t="str">
        <f>IF(COUNTIF('DB L1'!$B12:$B21,'Résultat équipe'!M1)=1,VLOOKUP(M1,'DB L1'!$B12:$O21,12,FALSE),VLOOKUP('Résultat équipe'!M1,'DB L1'!$C12:$P21,12,FALSE))</f>
        <v>oui</v>
      </c>
      <c r="N3" s="3" t="str">
        <f>IF(COUNTIF('DB L1'!$B12:$B21,'Résultat équipe'!N1)=1,VLOOKUP(N1,'DB L1'!$B12:$O21,12,FALSE),VLOOKUP('Résultat équipe'!N1,'DB L1'!$C12:$P21,12,FALSE))</f>
        <v>non</v>
      </c>
      <c r="O3" s="3" t="str">
        <f>IF(COUNTIF('DB L1'!$B12:$B21,'Résultat équipe'!O1)=1,VLOOKUP(O1,'DB L1'!$B12:$O21,12,FALSE),VLOOKUP('Résultat équipe'!O1,'DB L1'!$C12:$P21,12,FALSE))</f>
        <v>oui</v>
      </c>
      <c r="P3" s="3" t="str">
        <f>IF(COUNTIF('DB L1'!$B12:$B21,'Résultat équipe'!P1)=1,VLOOKUP(P1,'DB L1'!$B12:$O21,12,FALSE),VLOOKUP('Résultat équipe'!P1,'DB L1'!$C12:$P21,12,FALSE))</f>
        <v>non</v>
      </c>
      <c r="Q3" s="3" t="str">
        <f>IF(COUNTIF('DB L1'!$B12:$B21,'Résultat équipe'!Q1)=1,VLOOKUP(Q1,'DB L1'!$B12:$O21,12,FALSE),VLOOKUP('Résultat équipe'!Q1,'DB L1'!$C12:$P21,12,FALSE))</f>
        <v>non</v>
      </c>
      <c r="R3" s="3" t="str">
        <f>IF(COUNTIF('DB L1'!$B12:$B21,'Résultat équipe'!R1)=1,VLOOKUP(R1,'DB L1'!$B12:$O21,12,FALSE),VLOOKUP('Résultat équipe'!R1,'DB L1'!$C12:$P21,12,FALSE))</f>
        <v>non</v>
      </c>
      <c r="S3" s="3" t="str">
        <f>IF(COUNTIF('DB L1'!$B12:$B21,'Résultat équipe'!S1)=1,VLOOKUP(S1,'DB L1'!$B12:$O21,12,FALSE),VLOOKUP('Résultat équipe'!S1,'DB L1'!$C12:$P21,12,FALSE))</f>
        <v>oui</v>
      </c>
      <c r="T3" s="3" t="str">
        <f>IF(COUNTIF('DB L1'!$B12:$B21,'Résultat équipe'!T1)=1,VLOOKUP(T1,'DB L1'!$B12:$O21,12,FALSE),VLOOKUP('Résultat équipe'!T1,'DB L1'!$C12:$P21,12,FALSE))</f>
        <v>non</v>
      </c>
      <c r="U3" s="3" t="e">
        <f>IF(COUNTIF('DB L1'!$B12:$B21,'Résultat équipe'!U1)=1,VLOOKUP(U1,'DB L1'!$B12:$O21,12,FALSE),VLOOKUP('Résultat équipe'!U1,'DB L1'!$C12:$P21,12,FALSE))</f>
        <v>#N/A</v>
      </c>
      <c r="W3" s="9">
        <v>2</v>
      </c>
      <c r="X3" s="11">
        <f>IF(B3="non",0,X2+1)</f>
        <v>0</v>
      </c>
      <c r="Y3" s="11">
        <f t="shared" ref="Y3:AQ10" si="4">IF(C3="non",0,Y2+1)</f>
        <v>0</v>
      </c>
      <c r="Z3" s="11">
        <f t="shared" si="4"/>
        <v>0</v>
      </c>
      <c r="AA3" s="11">
        <f t="shared" si="4"/>
        <v>0</v>
      </c>
      <c r="AB3" s="11" t="e">
        <f t="shared" si="4"/>
        <v>#N/A</v>
      </c>
      <c r="AC3" s="11">
        <f t="shared" si="4"/>
        <v>0</v>
      </c>
      <c r="AD3" s="11">
        <f t="shared" si="4"/>
        <v>0</v>
      </c>
      <c r="AE3" s="11">
        <f t="shared" si="4"/>
        <v>0</v>
      </c>
      <c r="AF3" s="11" t="e">
        <f t="shared" si="4"/>
        <v>#N/A</v>
      </c>
      <c r="AG3" s="11">
        <f t="shared" si="4"/>
        <v>2</v>
      </c>
      <c r="AH3" s="11">
        <f t="shared" si="4"/>
        <v>1</v>
      </c>
      <c r="AI3" s="11">
        <f t="shared" si="4"/>
        <v>1</v>
      </c>
      <c r="AJ3" s="11">
        <f t="shared" si="4"/>
        <v>0</v>
      </c>
      <c r="AK3" s="11">
        <f t="shared" si="4"/>
        <v>2</v>
      </c>
      <c r="AL3" s="11">
        <f t="shared" si="4"/>
        <v>0</v>
      </c>
      <c r="AM3" s="11">
        <f t="shared" si="4"/>
        <v>0</v>
      </c>
      <c r="AN3" s="11">
        <f t="shared" si="4"/>
        <v>0</v>
      </c>
      <c r="AO3" s="11">
        <f t="shared" si="4"/>
        <v>1</v>
      </c>
      <c r="AP3" s="11">
        <f t="shared" si="4"/>
        <v>0</v>
      </c>
      <c r="AQ3" s="11" t="e">
        <f t="shared" si="4"/>
        <v>#N/A</v>
      </c>
      <c r="AS3" s="9">
        <v>2</v>
      </c>
      <c r="AT3" s="3" t="str">
        <f t="shared" ref="AT3:AT10" si="5">CONCATENATE(X3,B3)</f>
        <v>0non</v>
      </c>
      <c r="AU3" s="3" t="str">
        <f t="shared" si="1"/>
        <v>0non</v>
      </c>
      <c r="AV3" s="3" t="str">
        <f t="shared" si="1"/>
        <v>0non</v>
      </c>
      <c r="AW3" s="3" t="str">
        <f t="shared" si="1"/>
        <v>0non</v>
      </c>
      <c r="AX3" s="3" t="e">
        <f t="shared" si="1"/>
        <v>#N/A</v>
      </c>
      <c r="AY3" s="3" t="str">
        <f t="shared" si="1"/>
        <v>0non</v>
      </c>
      <c r="AZ3" s="3" t="str">
        <f t="shared" si="1"/>
        <v>0non</v>
      </c>
      <c r="BA3" s="3" t="str">
        <f t="shared" si="1"/>
        <v>0non</v>
      </c>
      <c r="BB3" s="3" t="e">
        <f t="shared" si="1"/>
        <v>#N/A</v>
      </c>
      <c r="BC3" s="3" t="str">
        <f t="shared" si="1"/>
        <v>2oui</v>
      </c>
      <c r="BD3" s="3" t="str">
        <f t="shared" si="1"/>
        <v>1oui</v>
      </c>
      <c r="BE3" s="3" t="str">
        <f t="shared" si="1"/>
        <v>1oui</v>
      </c>
      <c r="BF3" s="3" t="str">
        <f t="shared" si="1"/>
        <v>0non</v>
      </c>
      <c r="BG3" s="3" t="str">
        <f t="shared" si="1"/>
        <v>2oui</v>
      </c>
      <c r="BH3" s="3" t="str">
        <f t="shared" si="1"/>
        <v>0non</v>
      </c>
      <c r="BI3" s="3" t="str">
        <f t="shared" si="1"/>
        <v>0non</v>
      </c>
      <c r="BJ3" s="3" t="str">
        <f t="shared" si="1"/>
        <v>0non</v>
      </c>
      <c r="BK3" s="3" t="str">
        <f t="shared" si="2"/>
        <v>1oui</v>
      </c>
      <c r="BL3" s="3" t="str">
        <f t="shared" si="2"/>
        <v>0non</v>
      </c>
      <c r="BM3" s="3" t="e">
        <f t="shared" si="2"/>
        <v>#N/A</v>
      </c>
    </row>
    <row r="4" spans="1:88">
      <c r="A4" s="1">
        <v>3</v>
      </c>
      <c r="B4" s="3" t="str">
        <f>IF(COUNTIF('DB L1'!$B26:$B35,'Résultat équipe'!B$1)=1,VLOOKUP(B$1,'DB L1'!$B26:$O35,12,FALSE),VLOOKUP('Résultat équipe'!B$1,'DB L1'!$C26:$P35,12,FALSE))</f>
        <v>non</v>
      </c>
      <c r="C4" s="3" t="str">
        <f>IF(COUNTIF('DB L1'!$B26:$B35,'Résultat équipe'!C$1)=1,VLOOKUP(C$1,'DB L1'!$B26:$O35,12,FALSE),VLOOKUP('Résultat équipe'!C$1,'DB L1'!$C26:$P35,12,FALSE))</f>
        <v>non</v>
      </c>
      <c r="D4" s="3" t="str">
        <f>IF(COUNTIF('DB L1'!$B26:$B35,'Résultat équipe'!D$1)=1,VLOOKUP(D$1,'DB L1'!$B26:$O35,12,FALSE),VLOOKUP('Résultat équipe'!D$1,'DB L1'!$C26:$P35,12,FALSE))</f>
        <v>oui</v>
      </c>
      <c r="E4" s="3" t="str">
        <f>IF(COUNTIF('DB L1'!$B26:$B35,'Résultat équipe'!E$1)=1,VLOOKUP(E$1,'DB L1'!$B26:$O35,12,FALSE),VLOOKUP('Résultat équipe'!E$1,'DB L1'!$C26:$P35,12,FALSE))</f>
        <v>non</v>
      </c>
      <c r="F4" s="3" t="e">
        <f>IF(COUNTIF('DB L1'!$B26:$B35,'Résultat équipe'!F$1)=1,VLOOKUP(F$1,'DB L1'!$B26:$O35,12,FALSE),VLOOKUP('Résultat équipe'!F$1,'DB L1'!$C26:$P35,12,FALSE))</f>
        <v>#N/A</v>
      </c>
      <c r="G4" s="3" t="str">
        <f>IF(COUNTIF('DB L1'!$B26:$B35,'Résultat équipe'!G$1)=1,VLOOKUP(G$1,'DB L1'!$B26:$O35,12,FALSE),VLOOKUP('Résultat équipe'!G$1,'DB L1'!$C26:$P35,12,FALSE))</f>
        <v>oui</v>
      </c>
      <c r="H4" s="3" t="str">
        <f>IF(COUNTIF('DB L1'!$B26:$B35,'Résultat équipe'!H$1)=1,VLOOKUP(H$1,'DB L1'!$B26:$O35,12,FALSE),VLOOKUP('Résultat équipe'!H$1,'DB L1'!$C26:$P35,12,FALSE))</f>
        <v>non</v>
      </c>
      <c r="I4" s="3" t="str">
        <f>IF(COUNTIF('DB L1'!$B26:$B35,'Résultat équipe'!I$1)=1,VLOOKUP(I$1,'DB L1'!$B26:$O35,12,FALSE),VLOOKUP('Résultat équipe'!I$1,'DB L1'!$C26:$P35,12,FALSE))</f>
        <v>non</v>
      </c>
      <c r="J4" s="3" t="e">
        <f>IF(COUNTIF('DB L1'!$B26:$B35,'Résultat équipe'!J$1)=1,VLOOKUP(J$1,'DB L1'!$B26:$O35,12,FALSE),VLOOKUP('Résultat équipe'!J$1,'DB L1'!$C26:$P35,12,FALSE))</f>
        <v>#N/A</v>
      </c>
      <c r="K4" s="3" t="str">
        <f>IF(COUNTIF('DB L1'!$B26:$B35,'Résultat équipe'!K$1)=1,VLOOKUP(K$1,'DB L1'!$B26:$O35,12,FALSE),VLOOKUP('Résultat équipe'!K$1,'DB L1'!$C26:$P35,12,FALSE))</f>
        <v>oui</v>
      </c>
      <c r="L4" s="3" t="str">
        <f>IF(COUNTIF('DB L1'!$B26:$B35,'Résultat équipe'!L$1)=1,VLOOKUP(L$1,'DB L1'!$B26:$O35,12,FALSE),VLOOKUP('Résultat équipe'!L$1,'DB L1'!$C26:$P35,12,FALSE))</f>
        <v>non</v>
      </c>
      <c r="M4" s="3" t="str">
        <f>IF(COUNTIF('DB L1'!$B26:$B35,'Résultat équipe'!M$1)=1,VLOOKUP(M$1,'DB L1'!$B26:$O35,12,FALSE),VLOOKUP('Résultat équipe'!M$1,'DB L1'!$C26:$P35,12,FALSE))</f>
        <v>oui</v>
      </c>
      <c r="N4" s="3" t="str">
        <f>IF(COUNTIF('DB L1'!$B26:$B35,'Résultat équipe'!N$1)=1,VLOOKUP(N$1,'DB L1'!$B26:$O35,12,FALSE),VLOOKUP('Résultat équipe'!N$1,'DB L1'!$C26:$P35,12,FALSE))</f>
        <v>non</v>
      </c>
      <c r="O4" s="3" t="str">
        <f>IF(COUNTIF('DB L1'!$B26:$B35,'Résultat équipe'!O$1)=1,VLOOKUP(O$1,'DB L1'!$B26:$O35,12,FALSE),VLOOKUP('Résultat équipe'!O$1,'DB L1'!$C26:$P35,12,FALSE))</f>
        <v>oui</v>
      </c>
      <c r="P4" s="3" t="str">
        <f>IF(COUNTIF('DB L1'!$B26:$B35,'Résultat équipe'!P$1)=1,VLOOKUP(P$1,'DB L1'!$B26:$O35,12,FALSE),VLOOKUP('Résultat équipe'!P$1,'DB L1'!$C26:$P35,12,FALSE))</f>
        <v>oui</v>
      </c>
      <c r="Q4" s="3" t="str">
        <f>IF(COUNTIF('DB L1'!$B26:$B35,'Résultat équipe'!Q$1)=1,VLOOKUP(Q$1,'DB L1'!$B26:$O35,12,FALSE),VLOOKUP('Résultat équipe'!Q$1,'DB L1'!$C26:$P35,12,FALSE))</f>
        <v>oui</v>
      </c>
      <c r="R4" s="3" t="str">
        <f>IF(COUNTIF('DB L1'!$B26:$B35,'Résultat équipe'!R$1)=1,VLOOKUP(R$1,'DB L1'!$B26:$O35,12,FALSE),VLOOKUP('Résultat équipe'!R$1,'DB L1'!$C26:$P35,12,FALSE))</f>
        <v>non</v>
      </c>
      <c r="S4" s="3" t="str">
        <f>IF(COUNTIF('DB L1'!$B26:$B35,'Résultat équipe'!S$1)=1,VLOOKUP(S$1,'DB L1'!$B26:$O35,12,FALSE),VLOOKUP('Résultat équipe'!S$1,'DB L1'!$C26:$P35,12,FALSE))</f>
        <v>oui</v>
      </c>
      <c r="T4" s="3" t="str">
        <f>IF(COUNTIF('DB L1'!$B26:$B35,'Résultat équipe'!T$1)=1,VLOOKUP(T$1,'DB L1'!$B26:$O35,12,FALSE),VLOOKUP('Résultat équipe'!T$1,'DB L1'!$C26:$P35,12,FALSE))</f>
        <v>non</v>
      </c>
      <c r="U4" s="3" t="e">
        <f>IF(COUNTIF('DB L1'!$B26:$B35,'Résultat équipe'!U$1)=1,VLOOKUP(U$1,'DB L1'!$B26:$O35,12,FALSE),VLOOKUP('Résultat équipe'!U$1,'DB L1'!$C26:$P35,12,FALSE))</f>
        <v>#N/A</v>
      </c>
      <c r="W4" s="9">
        <v>3</v>
      </c>
      <c r="X4" s="11">
        <f t="shared" ref="X4:X10" si="6">IF(B4="non",0,X3+1)</f>
        <v>0</v>
      </c>
      <c r="Y4" s="11">
        <f t="shared" si="4"/>
        <v>0</v>
      </c>
      <c r="Z4" s="11">
        <f t="shared" si="4"/>
        <v>1</v>
      </c>
      <c r="AA4" s="11">
        <f t="shared" si="4"/>
        <v>0</v>
      </c>
      <c r="AB4" s="11" t="e">
        <f t="shared" si="4"/>
        <v>#N/A</v>
      </c>
      <c r="AC4" s="11">
        <f t="shared" si="4"/>
        <v>1</v>
      </c>
      <c r="AD4" s="11">
        <f t="shared" si="4"/>
        <v>0</v>
      </c>
      <c r="AE4" s="11">
        <f t="shared" si="4"/>
        <v>0</v>
      </c>
      <c r="AF4" s="11" t="e">
        <f t="shared" si="4"/>
        <v>#N/A</v>
      </c>
      <c r="AG4" s="11">
        <f t="shared" si="4"/>
        <v>3</v>
      </c>
      <c r="AH4" s="11">
        <f t="shared" si="4"/>
        <v>0</v>
      </c>
      <c r="AI4" s="11">
        <f t="shared" si="4"/>
        <v>2</v>
      </c>
      <c r="AJ4" s="11">
        <f t="shared" si="4"/>
        <v>0</v>
      </c>
      <c r="AK4" s="11">
        <f t="shared" si="4"/>
        <v>3</v>
      </c>
      <c r="AL4" s="11">
        <f t="shared" si="4"/>
        <v>1</v>
      </c>
      <c r="AM4" s="11">
        <f t="shared" si="4"/>
        <v>1</v>
      </c>
      <c r="AN4" s="11">
        <f t="shared" si="4"/>
        <v>0</v>
      </c>
      <c r="AO4" s="11">
        <f t="shared" si="4"/>
        <v>2</v>
      </c>
      <c r="AP4" s="11">
        <f t="shared" si="4"/>
        <v>0</v>
      </c>
      <c r="AQ4" s="11" t="e">
        <f t="shared" si="4"/>
        <v>#N/A</v>
      </c>
      <c r="AS4" s="9">
        <v>3</v>
      </c>
      <c r="AT4" s="3" t="str">
        <f t="shared" si="5"/>
        <v>0non</v>
      </c>
      <c r="AU4" s="3" t="str">
        <f t="shared" si="1"/>
        <v>0non</v>
      </c>
      <c r="AV4" s="3" t="str">
        <f t="shared" si="1"/>
        <v>1oui</v>
      </c>
      <c r="AW4" s="3" t="str">
        <f t="shared" si="1"/>
        <v>0non</v>
      </c>
      <c r="AX4" s="3" t="e">
        <f t="shared" si="1"/>
        <v>#N/A</v>
      </c>
      <c r="AY4" s="3" t="str">
        <f t="shared" si="1"/>
        <v>1oui</v>
      </c>
      <c r="AZ4" s="3" t="str">
        <f t="shared" si="1"/>
        <v>0non</v>
      </c>
      <c r="BA4" s="3" t="str">
        <f t="shared" si="1"/>
        <v>0non</v>
      </c>
      <c r="BB4" s="3" t="e">
        <f t="shared" si="1"/>
        <v>#N/A</v>
      </c>
      <c r="BC4" s="3" t="str">
        <f t="shared" si="1"/>
        <v>3oui</v>
      </c>
      <c r="BD4" s="3" t="str">
        <f t="shared" si="1"/>
        <v>0non</v>
      </c>
      <c r="BE4" s="3" t="str">
        <f t="shared" si="1"/>
        <v>2oui</v>
      </c>
      <c r="BF4" s="3" t="str">
        <f t="shared" si="1"/>
        <v>0non</v>
      </c>
      <c r="BG4" s="3" t="str">
        <f t="shared" si="1"/>
        <v>3oui</v>
      </c>
      <c r="BH4" s="3" t="str">
        <f t="shared" si="1"/>
        <v>1oui</v>
      </c>
      <c r="BI4" s="3" t="str">
        <f t="shared" si="1"/>
        <v>1oui</v>
      </c>
      <c r="BJ4" s="3" t="str">
        <f t="shared" si="1"/>
        <v>0non</v>
      </c>
      <c r="BK4" s="3" t="str">
        <f t="shared" si="2"/>
        <v>2oui</v>
      </c>
      <c r="BL4" s="3" t="str">
        <f t="shared" si="2"/>
        <v>0non</v>
      </c>
      <c r="BM4" s="3" t="e">
        <f t="shared" si="2"/>
        <v>#N/A</v>
      </c>
    </row>
    <row r="5" spans="1:88">
      <c r="A5" s="1">
        <v>4</v>
      </c>
      <c r="B5" s="3" t="e">
        <f>IF(COUNTIF('DB L1'!#REF!,'Résultat équipe'!B$1)=1,VLOOKUP(B$1,'DB L1'!#REF!,12,FALSE),VLOOKUP('Résultat équipe'!B$1,'DB L1'!#REF!,12,FALSE))</f>
        <v>#REF!</v>
      </c>
      <c r="C5" s="3" t="e">
        <f>IF(COUNTIF('DB L1'!#REF!,'Résultat équipe'!C$1)=1,VLOOKUP(C$1,'DB L1'!#REF!,12,FALSE),VLOOKUP('Résultat équipe'!C$1,'DB L1'!#REF!,12,FALSE))</f>
        <v>#REF!</v>
      </c>
      <c r="D5" s="3" t="e">
        <f>IF(COUNTIF('DB L1'!#REF!,'Résultat équipe'!D$1)=1,VLOOKUP(D$1,'DB L1'!#REF!,12,FALSE),VLOOKUP('Résultat équipe'!D$1,'DB L1'!#REF!,12,FALSE))</f>
        <v>#REF!</v>
      </c>
      <c r="E5" s="3" t="e">
        <f>IF(COUNTIF('DB L1'!#REF!,'Résultat équipe'!E$1)=1,VLOOKUP(E$1,'DB L1'!#REF!,12,FALSE),VLOOKUP('Résultat équipe'!E$1,'DB L1'!#REF!,12,FALSE))</f>
        <v>#REF!</v>
      </c>
      <c r="F5" s="3" t="e">
        <f>IF(COUNTIF('DB L1'!#REF!,'Résultat équipe'!F$1)=1,VLOOKUP(F$1,'DB L1'!#REF!,12,FALSE),VLOOKUP('Résultat équipe'!F$1,'DB L1'!#REF!,12,FALSE))</f>
        <v>#REF!</v>
      </c>
      <c r="G5" s="3" t="e">
        <f>IF(COUNTIF('DB L1'!#REF!,'Résultat équipe'!G$1)=1,VLOOKUP(G$1,'DB L1'!#REF!,12,FALSE),VLOOKUP('Résultat équipe'!G$1,'DB L1'!#REF!,12,FALSE))</f>
        <v>#REF!</v>
      </c>
      <c r="H5" s="3" t="e">
        <f>IF(COUNTIF('DB L1'!#REF!,'Résultat équipe'!H$1)=1,VLOOKUP(H$1,'DB L1'!#REF!,12,FALSE),VLOOKUP('Résultat équipe'!H$1,'DB L1'!#REF!,12,FALSE))</f>
        <v>#REF!</v>
      </c>
      <c r="I5" s="3" t="e">
        <f>IF(COUNTIF('DB L1'!#REF!,'Résultat équipe'!I$1)=1,VLOOKUP(I$1,'DB L1'!#REF!,12,FALSE),VLOOKUP('Résultat équipe'!I$1,'DB L1'!#REF!,12,FALSE))</f>
        <v>#REF!</v>
      </c>
      <c r="J5" s="3" t="e">
        <f>IF(COUNTIF('DB L1'!#REF!,'Résultat équipe'!J$1)=1,VLOOKUP(J$1,'DB L1'!#REF!,12,FALSE),VLOOKUP('Résultat équipe'!J$1,'DB L1'!#REF!,12,FALSE))</f>
        <v>#REF!</v>
      </c>
      <c r="K5" s="3" t="e">
        <f>IF(COUNTIF('DB L1'!#REF!,'Résultat équipe'!K$1)=1,VLOOKUP(K$1,'DB L1'!#REF!,12,FALSE),VLOOKUP('Résultat équipe'!K$1,'DB L1'!#REF!,12,FALSE))</f>
        <v>#REF!</v>
      </c>
      <c r="L5" s="3" t="e">
        <f>IF(COUNTIF('DB L1'!#REF!,'Résultat équipe'!L$1)=1,VLOOKUP(L$1,'DB L1'!#REF!,12,FALSE),VLOOKUP('Résultat équipe'!L$1,'DB L1'!#REF!,12,FALSE))</f>
        <v>#REF!</v>
      </c>
      <c r="M5" s="3" t="e">
        <f>IF(COUNTIF('DB L1'!#REF!,'Résultat équipe'!M$1)=1,VLOOKUP(M$1,'DB L1'!#REF!,12,FALSE),VLOOKUP('Résultat équipe'!M$1,'DB L1'!#REF!,12,FALSE))</f>
        <v>#REF!</v>
      </c>
      <c r="N5" s="3" t="e">
        <f>IF(COUNTIF('DB L1'!#REF!,'Résultat équipe'!N$1)=1,VLOOKUP(N$1,'DB L1'!#REF!,12,FALSE),VLOOKUP('Résultat équipe'!N$1,'DB L1'!#REF!,12,FALSE))</f>
        <v>#REF!</v>
      </c>
      <c r="O5" s="3" t="e">
        <f>IF(COUNTIF('DB L1'!#REF!,'Résultat équipe'!O$1)=1,VLOOKUP(O$1,'DB L1'!#REF!,12,FALSE),VLOOKUP('Résultat équipe'!O$1,'DB L1'!#REF!,12,FALSE))</f>
        <v>#REF!</v>
      </c>
      <c r="P5" s="3" t="e">
        <f>IF(COUNTIF('DB L1'!#REF!,'Résultat équipe'!P$1)=1,VLOOKUP(P$1,'DB L1'!#REF!,12,FALSE),VLOOKUP('Résultat équipe'!P$1,'DB L1'!#REF!,12,FALSE))</f>
        <v>#REF!</v>
      </c>
      <c r="Q5" s="3" t="e">
        <f>IF(COUNTIF('DB L1'!#REF!,'Résultat équipe'!Q$1)=1,VLOOKUP(Q$1,'DB L1'!#REF!,12,FALSE),VLOOKUP('Résultat équipe'!Q$1,'DB L1'!#REF!,12,FALSE))</f>
        <v>#REF!</v>
      </c>
      <c r="R5" s="3" t="e">
        <f>IF(COUNTIF('DB L1'!#REF!,'Résultat équipe'!R$1)=1,VLOOKUP(R$1,'DB L1'!#REF!,12,FALSE),VLOOKUP('Résultat équipe'!R$1,'DB L1'!#REF!,12,FALSE))</f>
        <v>#REF!</v>
      </c>
      <c r="S5" s="3" t="e">
        <f>IF(COUNTIF('DB L1'!#REF!,'Résultat équipe'!S$1)=1,VLOOKUP(S$1,'DB L1'!#REF!,12,FALSE),VLOOKUP('Résultat équipe'!S$1,'DB L1'!#REF!,12,FALSE))</f>
        <v>#REF!</v>
      </c>
      <c r="T5" s="3" t="e">
        <f>IF(COUNTIF('DB L1'!#REF!,'Résultat équipe'!T$1)=1,VLOOKUP(T$1,'DB L1'!#REF!,12,FALSE),VLOOKUP('Résultat équipe'!T$1,'DB L1'!#REF!,12,FALSE))</f>
        <v>#REF!</v>
      </c>
      <c r="U5" s="3" t="e">
        <f>IF(COUNTIF('DB L1'!#REF!,'Résultat équipe'!U$1)=1,VLOOKUP(U$1,'DB L1'!#REF!,12,FALSE),VLOOKUP('Résultat équipe'!U$1,'DB L1'!#REF!,12,FALSE))</f>
        <v>#REF!</v>
      </c>
      <c r="W5" s="9">
        <v>4</v>
      </c>
      <c r="X5" s="11" t="e">
        <f t="shared" si="6"/>
        <v>#REF!</v>
      </c>
      <c r="Y5" s="11" t="e">
        <f t="shared" si="4"/>
        <v>#REF!</v>
      </c>
      <c r="Z5" s="11" t="e">
        <f t="shared" si="4"/>
        <v>#REF!</v>
      </c>
      <c r="AA5" s="11" t="e">
        <f t="shared" si="4"/>
        <v>#REF!</v>
      </c>
      <c r="AB5" s="11" t="e">
        <f t="shared" si="4"/>
        <v>#REF!</v>
      </c>
      <c r="AC5" s="11" t="e">
        <f t="shared" si="4"/>
        <v>#REF!</v>
      </c>
      <c r="AD5" s="11" t="e">
        <f t="shared" si="4"/>
        <v>#REF!</v>
      </c>
      <c r="AE5" s="11" t="e">
        <f t="shared" si="4"/>
        <v>#REF!</v>
      </c>
      <c r="AF5" s="11" t="e">
        <f t="shared" si="4"/>
        <v>#REF!</v>
      </c>
      <c r="AG5" s="11" t="e">
        <f t="shared" si="4"/>
        <v>#REF!</v>
      </c>
      <c r="AH5" s="11" t="e">
        <f t="shared" si="4"/>
        <v>#REF!</v>
      </c>
      <c r="AI5" s="11" t="e">
        <f t="shared" si="4"/>
        <v>#REF!</v>
      </c>
      <c r="AJ5" s="11" t="e">
        <f t="shared" si="4"/>
        <v>#REF!</v>
      </c>
      <c r="AK5" s="11" t="e">
        <f t="shared" si="4"/>
        <v>#REF!</v>
      </c>
      <c r="AL5" s="11" t="e">
        <f t="shared" si="4"/>
        <v>#REF!</v>
      </c>
      <c r="AM5" s="11" t="e">
        <f t="shared" si="4"/>
        <v>#REF!</v>
      </c>
      <c r="AN5" s="11" t="e">
        <f t="shared" si="4"/>
        <v>#REF!</v>
      </c>
      <c r="AO5" s="11" t="e">
        <f t="shared" si="4"/>
        <v>#REF!</v>
      </c>
      <c r="AP5" s="11" t="e">
        <f t="shared" si="4"/>
        <v>#REF!</v>
      </c>
      <c r="AQ5" s="11" t="e">
        <f t="shared" si="4"/>
        <v>#REF!</v>
      </c>
      <c r="AS5" s="9">
        <v>4</v>
      </c>
      <c r="AT5" s="3" t="e">
        <f t="shared" si="5"/>
        <v>#REF!</v>
      </c>
      <c r="AU5" s="3" t="e">
        <f t="shared" si="1"/>
        <v>#REF!</v>
      </c>
      <c r="AV5" s="3" t="e">
        <f t="shared" si="1"/>
        <v>#REF!</v>
      </c>
      <c r="AW5" s="3" t="e">
        <f t="shared" si="1"/>
        <v>#REF!</v>
      </c>
      <c r="AX5" s="3" t="e">
        <f t="shared" si="1"/>
        <v>#REF!</v>
      </c>
      <c r="AY5" s="3" t="e">
        <f t="shared" si="1"/>
        <v>#REF!</v>
      </c>
      <c r="AZ5" s="3" t="e">
        <f t="shared" si="1"/>
        <v>#REF!</v>
      </c>
      <c r="BA5" s="3" t="e">
        <f t="shared" si="1"/>
        <v>#REF!</v>
      </c>
      <c r="BB5" s="3" t="e">
        <f t="shared" si="1"/>
        <v>#REF!</v>
      </c>
      <c r="BC5" s="3" t="e">
        <f t="shared" si="1"/>
        <v>#REF!</v>
      </c>
      <c r="BD5" s="3" t="e">
        <f t="shared" si="1"/>
        <v>#REF!</v>
      </c>
      <c r="BE5" s="3" t="e">
        <f t="shared" si="1"/>
        <v>#REF!</v>
      </c>
      <c r="BF5" s="3" t="e">
        <f t="shared" si="1"/>
        <v>#REF!</v>
      </c>
      <c r="BG5" s="3" t="e">
        <f t="shared" si="1"/>
        <v>#REF!</v>
      </c>
      <c r="BH5" s="3" t="e">
        <f t="shared" si="1"/>
        <v>#REF!</v>
      </c>
      <c r="BI5" s="3" t="e">
        <f t="shared" si="1"/>
        <v>#REF!</v>
      </c>
      <c r="BJ5" s="3" t="e">
        <f t="shared" si="1"/>
        <v>#REF!</v>
      </c>
      <c r="BK5" s="3" t="e">
        <f t="shared" si="2"/>
        <v>#REF!</v>
      </c>
      <c r="BL5" s="3" t="e">
        <f t="shared" si="2"/>
        <v>#REF!</v>
      </c>
      <c r="BM5" s="3" t="e">
        <f t="shared" si="2"/>
        <v>#REF!</v>
      </c>
    </row>
    <row r="6" spans="1:88">
      <c r="A6" s="1">
        <v>5</v>
      </c>
      <c r="B6" s="3" t="e">
        <f>IF(COUNTIF('DB L1'!#REF!,'Résultat équipe'!B$1)=1,VLOOKUP(B$1,'DB L1'!#REF!,12,FALSE),VLOOKUP('Résultat équipe'!B$1,'DB L1'!#REF!,12,FALSE))</f>
        <v>#REF!</v>
      </c>
      <c r="C6" s="3" t="e">
        <f>IF(COUNTIF('DB L1'!#REF!,'Résultat équipe'!C$1)=1,VLOOKUP(C$1,'DB L1'!#REF!,12,FALSE),VLOOKUP('Résultat équipe'!C$1,'DB L1'!#REF!,12,FALSE))</f>
        <v>#REF!</v>
      </c>
      <c r="D6" s="3" t="e">
        <f>IF(COUNTIF('DB L1'!#REF!,'Résultat équipe'!D$1)=1,VLOOKUP(D$1,'DB L1'!#REF!,12,FALSE),VLOOKUP('Résultat équipe'!D$1,'DB L1'!#REF!,12,FALSE))</f>
        <v>#REF!</v>
      </c>
      <c r="E6" s="3" t="e">
        <f>IF(COUNTIF('DB L1'!#REF!,'Résultat équipe'!E$1)=1,VLOOKUP(E$1,'DB L1'!#REF!,12,FALSE),VLOOKUP('Résultat équipe'!E$1,'DB L1'!#REF!,12,FALSE))</f>
        <v>#REF!</v>
      </c>
      <c r="F6" s="3" t="e">
        <f>IF(COUNTIF('DB L1'!#REF!,'Résultat équipe'!F$1)=1,VLOOKUP(F$1,'DB L1'!#REF!,12,FALSE),VLOOKUP('Résultat équipe'!F$1,'DB L1'!#REF!,12,FALSE))</f>
        <v>#REF!</v>
      </c>
      <c r="G6" s="3" t="e">
        <f>IF(COUNTIF('DB L1'!#REF!,'Résultat équipe'!G$1)=1,VLOOKUP(G$1,'DB L1'!#REF!,12,FALSE),VLOOKUP('Résultat équipe'!G$1,'DB L1'!#REF!,12,FALSE))</f>
        <v>#REF!</v>
      </c>
      <c r="H6" s="3" t="e">
        <f>IF(COUNTIF('DB L1'!#REF!,'Résultat équipe'!H$1)=1,VLOOKUP(H$1,'DB L1'!#REF!,12,FALSE),VLOOKUP('Résultat équipe'!H$1,'DB L1'!#REF!,12,FALSE))</f>
        <v>#REF!</v>
      </c>
      <c r="I6" s="3" t="e">
        <f>IF(COUNTIF('DB L1'!#REF!,'Résultat équipe'!I$1)=1,VLOOKUP(I$1,'DB L1'!#REF!,12,FALSE),VLOOKUP('Résultat équipe'!I$1,'DB L1'!#REF!,12,FALSE))</f>
        <v>#REF!</v>
      </c>
      <c r="J6" s="3" t="e">
        <f>IF(COUNTIF('DB L1'!#REF!,'Résultat équipe'!J$1)=1,VLOOKUP(J$1,'DB L1'!#REF!,12,FALSE),VLOOKUP('Résultat équipe'!J$1,'DB L1'!#REF!,12,FALSE))</f>
        <v>#REF!</v>
      </c>
      <c r="K6" s="3" t="e">
        <f>IF(COUNTIF('DB L1'!#REF!,'Résultat équipe'!K$1)=1,VLOOKUP(K$1,'DB L1'!#REF!,12,FALSE),VLOOKUP('Résultat équipe'!K$1,'DB L1'!#REF!,12,FALSE))</f>
        <v>#REF!</v>
      </c>
      <c r="L6" s="3" t="e">
        <f>IF(COUNTIF('DB L1'!#REF!,'Résultat équipe'!L$1)=1,VLOOKUP(L$1,'DB L1'!#REF!,12,FALSE),VLOOKUP('Résultat équipe'!L$1,'DB L1'!#REF!,12,FALSE))</f>
        <v>#REF!</v>
      </c>
      <c r="M6" s="3" t="e">
        <f>IF(COUNTIF('DB L1'!#REF!,'Résultat équipe'!M$1)=1,VLOOKUP(M$1,'DB L1'!#REF!,12,FALSE),VLOOKUP('Résultat équipe'!M$1,'DB L1'!#REF!,12,FALSE))</f>
        <v>#REF!</v>
      </c>
      <c r="N6" s="3" t="e">
        <f>IF(COUNTIF('DB L1'!#REF!,'Résultat équipe'!N$1)=1,VLOOKUP(N$1,'DB L1'!#REF!,12,FALSE),VLOOKUP('Résultat équipe'!N$1,'DB L1'!#REF!,12,FALSE))</f>
        <v>#REF!</v>
      </c>
      <c r="O6" s="3" t="e">
        <f>IF(COUNTIF('DB L1'!#REF!,'Résultat équipe'!O$1)=1,VLOOKUP(O$1,'DB L1'!#REF!,12,FALSE),VLOOKUP('Résultat équipe'!O$1,'DB L1'!#REF!,12,FALSE))</f>
        <v>#REF!</v>
      </c>
      <c r="P6" s="3" t="e">
        <f>IF(COUNTIF('DB L1'!#REF!,'Résultat équipe'!P$1)=1,VLOOKUP(P$1,'DB L1'!#REF!,12,FALSE),VLOOKUP('Résultat équipe'!P$1,'DB L1'!#REF!,12,FALSE))</f>
        <v>#REF!</v>
      </c>
      <c r="Q6" s="3" t="e">
        <f>IF(COUNTIF('DB L1'!#REF!,'Résultat équipe'!Q$1)=1,VLOOKUP(Q$1,'DB L1'!#REF!,12,FALSE),VLOOKUP('Résultat équipe'!Q$1,'DB L1'!#REF!,12,FALSE))</f>
        <v>#REF!</v>
      </c>
      <c r="R6" s="3" t="e">
        <f>IF(COUNTIF('DB L1'!#REF!,'Résultat équipe'!R$1)=1,VLOOKUP(R$1,'DB L1'!#REF!,12,FALSE),VLOOKUP('Résultat équipe'!R$1,'DB L1'!#REF!,12,FALSE))</f>
        <v>#REF!</v>
      </c>
      <c r="S6" s="3" t="e">
        <f>IF(COUNTIF('DB L1'!#REF!,'Résultat équipe'!S$1)=1,VLOOKUP(S$1,'DB L1'!#REF!,12,FALSE),VLOOKUP('Résultat équipe'!S$1,'DB L1'!#REF!,12,FALSE))</f>
        <v>#REF!</v>
      </c>
      <c r="T6" s="3" t="e">
        <f>IF(COUNTIF('DB L1'!#REF!,'Résultat équipe'!T$1)=1,VLOOKUP(T$1,'DB L1'!#REF!,12,FALSE),VLOOKUP('Résultat équipe'!T$1,'DB L1'!#REF!,12,FALSE))</f>
        <v>#REF!</v>
      </c>
      <c r="U6" s="3" t="e">
        <f>IF(COUNTIF('DB L1'!#REF!,'Résultat équipe'!U$1)=1,VLOOKUP(U$1,'DB L1'!#REF!,12,FALSE),VLOOKUP('Résultat équipe'!U$1,'DB L1'!#REF!,12,FALSE))</f>
        <v>#REF!</v>
      </c>
      <c r="W6" s="9">
        <v>5</v>
      </c>
      <c r="X6" s="11" t="e">
        <f t="shared" si="6"/>
        <v>#REF!</v>
      </c>
      <c r="Y6" s="11" t="e">
        <f t="shared" si="4"/>
        <v>#REF!</v>
      </c>
      <c r="Z6" s="11" t="e">
        <f t="shared" si="4"/>
        <v>#REF!</v>
      </c>
      <c r="AA6" s="11" t="e">
        <f t="shared" si="4"/>
        <v>#REF!</v>
      </c>
      <c r="AB6" s="11" t="e">
        <f t="shared" si="4"/>
        <v>#REF!</v>
      </c>
      <c r="AC6" s="11" t="e">
        <f t="shared" si="4"/>
        <v>#REF!</v>
      </c>
      <c r="AD6" s="11" t="e">
        <f t="shared" si="4"/>
        <v>#REF!</v>
      </c>
      <c r="AE6" s="11" t="e">
        <f t="shared" si="4"/>
        <v>#REF!</v>
      </c>
      <c r="AF6" s="11" t="e">
        <f t="shared" si="4"/>
        <v>#REF!</v>
      </c>
      <c r="AG6" s="11" t="e">
        <f t="shared" si="4"/>
        <v>#REF!</v>
      </c>
      <c r="AH6" s="11" t="e">
        <f t="shared" si="4"/>
        <v>#REF!</v>
      </c>
      <c r="AI6" s="11" t="e">
        <f t="shared" si="4"/>
        <v>#REF!</v>
      </c>
      <c r="AJ6" s="11" t="e">
        <f t="shared" si="4"/>
        <v>#REF!</v>
      </c>
      <c r="AK6" s="11" t="e">
        <f t="shared" si="4"/>
        <v>#REF!</v>
      </c>
      <c r="AL6" s="11" t="e">
        <f t="shared" si="4"/>
        <v>#REF!</v>
      </c>
      <c r="AM6" s="11" t="e">
        <f t="shared" si="4"/>
        <v>#REF!</v>
      </c>
      <c r="AN6" s="11" t="e">
        <f t="shared" si="4"/>
        <v>#REF!</v>
      </c>
      <c r="AO6" s="11" t="e">
        <f t="shared" si="4"/>
        <v>#REF!</v>
      </c>
      <c r="AP6" s="11" t="e">
        <f t="shared" si="4"/>
        <v>#REF!</v>
      </c>
      <c r="AQ6" s="11" t="e">
        <f t="shared" si="4"/>
        <v>#REF!</v>
      </c>
      <c r="AS6" s="9">
        <v>5</v>
      </c>
      <c r="AT6" s="3" t="e">
        <f t="shared" si="5"/>
        <v>#REF!</v>
      </c>
      <c r="AU6" s="3" t="e">
        <f t="shared" si="1"/>
        <v>#REF!</v>
      </c>
      <c r="AV6" s="3" t="e">
        <f t="shared" si="1"/>
        <v>#REF!</v>
      </c>
      <c r="AW6" s="3" t="e">
        <f t="shared" si="1"/>
        <v>#REF!</v>
      </c>
      <c r="AX6" s="3" t="e">
        <f t="shared" si="1"/>
        <v>#REF!</v>
      </c>
      <c r="AY6" s="3" t="e">
        <f t="shared" si="1"/>
        <v>#REF!</v>
      </c>
      <c r="AZ6" s="3" t="e">
        <f t="shared" si="1"/>
        <v>#REF!</v>
      </c>
      <c r="BA6" s="3" t="e">
        <f t="shared" si="1"/>
        <v>#REF!</v>
      </c>
      <c r="BB6" s="3" t="e">
        <f t="shared" si="1"/>
        <v>#REF!</v>
      </c>
      <c r="BC6" s="3" t="e">
        <f t="shared" si="1"/>
        <v>#REF!</v>
      </c>
      <c r="BD6" s="3" t="e">
        <f t="shared" si="1"/>
        <v>#REF!</v>
      </c>
      <c r="BE6" s="3" t="e">
        <f t="shared" si="1"/>
        <v>#REF!</v>
      </c>
      <c r="BF6" s="3" t="e">
        <f t="shared" si="1"/>
        <v>#REF!</v>
      </c>
      <c r="BG6" s="3" t="e">
        <f t="shared" si="1"/>
        <v>#REF!</v>
      </c>
      <c r="BH6" s="3" t="e">
        <f t="shared" si="1"/>
        <v>#REF!</v>
      </c>
      <c r="BI6" s="3" t="e">
        <f t="shared" si="1"/>
        <v>#REF!</v>
      </c>
      <c r="BJ6" s="3" t="e">
        <f t="shared" si="1"/>
        <v>#REF!</v>
      </c>
      <c r="BK6" s="3" t="e">
        <f t="shared" si="2"/>
        <v>#REF!</v>
      </c>
      <c r="BL6" s="3" t="e">
        <f t="shared" si="2"/>
        <v>#REF!</v>
      </c>
      <c r="BM6" s="3" t="e">
        <f t="shared" si="2"/>
        <v>#REF!</v>
      </c>
    </row>
    <row r="7" spans="1:88">
      <c r="A7" s="1">
        <v>6</v>
      </c>
      <c r="B7" s="3" t="e">
        <f>IF(COUNTIF('DB L1'!#REF!,'Résultat équipe'!B$1)=1,VLOOKUP(B$1,'DB L1'!#REF!,12,FALSE),VLOOKUP('Résultat équipe'!B$1,'DB L1'!#REF!,12,FALSE))</f>
        <v>#REF!</v>
      </c>
      <c r="C7" s="3" t="e">
        <f>IF(COUNTIF('DB L1'!#REF!,'Résultat équipe'!C$1)=1,VLOOKUP(C$1,'DB L1'!#REF!,12,FALSE),VLOOKUP('Résultat équipe'!C$1,'DB L1'!#REF!,12,FALSE))</f>
        <v>#REF!</v>
      </c>
      <c r="D7" s="3" t="e">
        <f>IF(COUNTIF('DB L1'!#REF!,'Résultat équipe'!D$1)=1,VLOOKUP(D$1,'DB L1'!#REF!,12,FALSE),VLOOKUP('Résultat équipe'!D$1,'DB L1'!#REF!,12,FALSE))</f>
        <v>#REF!</v>
      </c>
      <c r="E7" s="3" t="e">
        <f>IF(COUNTIF('DB L1'!#REF!,'Résultat équipe'!E$1)=1,VLOOKUP(E$1,'DB L1'!#REF!,12,FALSE),VLOOKUP('Résultat équipe'!E$1,'DB L1'!#REF!,12,FALSE))</f>
        <v>#REF!</v>
      </c>
      <c r="F7" s="3" t="e">
        <f>IF(COUNTIF('DB L1'!#REF!,'Résultat équipe'!F$1)=1,VLOOKUP(F$1,'DB L1'!#REF!,12,FALSE),VLOOKUP('Résultat équipe'!F$1,'DB L1'!#REF!,12,FALSE))</f>
        <v>#REF!</v>
      </c>
      <c r="G7" s="3" t="e">
        <f>IF(COUNTIF('DB L1'!#REF!,'Résultat équipe'!G$1)=1,VLOOKUP(G$1,'DB L1'!#REF!,12,FALSE),VLOOKUP('Résultat équipe'!G$1,'DB L1'!#REF!,12,FALSE))</f>
        <v>#REF!</v>
      </c>
      <c r="H7" s="3" t="e">
        <f>IF(COUNTIF('DB L1'!#REF!,'Résultat équipe'!H$1)=1,VLOOKUP(H$1,'DB L1'!#REF!,12,FALSE),VLOOKUP('Résultat équipe'!H$1,'DB L1'!#REF!,12,FALSE))</f>
        <v>#REF!</v>
      </c>
      <c r="I7" s="3" t="e">
        <f>IF(COUNTIF('DB L1'!#REF!,'Résultat équipe'!I$1)=1,VLOOKUP(I$1,'DB L1'!#REF!,12,FALSE),VLOOKUP('Résultat équipe'!I$1,'DB L1'!#REF!,12,FALSE))</f>
        <v>#REF!</v>
      </c>
      <c r="J7" s="3" t="e">
        <f>IF(COUNTIF('DB L1'!#REF!,'Résultat équipe'!J$1)=1,VLOOKUP(J$1,'DB L1'!#REF!,12,FALSE),VLOOKUP('Résultat équipe'!J$1,'DB L1'!#REF!,12,FALSE))</f>
        <v>#REF!</v>
      </c>
      <c r="K7" s="3" t="e">
        <f>IF(COUNTIF('DB L1'!#REF!,'Résultat équipe'!K$1)=1,VLOOKUP(K$1,'DB L1'!#REF!,12,FALSE),VLOOKUP('Résultat équipe'!K$1,'DB L1'!#REF!,12,FALSE))</f>
        <v>#REF!</v>
      </c>
      <c r="L7" s="3" t="e">
        <f>IF(COUNTIF('DB L1'!#REF!,'Résultat équipe'!L$1)=1,VLOOKUP(L$1,'DB L1'!#REF!,12,FALSE),VLOOKUP('Résultat équipe'!L$1,'DB L1'!#REF!,12,FALSE))</f>
        <v>#REF!</v>
      </c>
      <c r="M7" s="3" t="e">
        <f>IF(COUNTIF('DB L1'!#REF!,'Résultat équipe'!M$1)=1,VLOOKUP(M$1,'DB L1'!#REF!,12,FALSE),VLOOKUP('Résultat équipe'!M$1,'DB L1'!#REF!,12,FALSE))</f>
        <v>#REF!</v>
      </c>
      <c r="N7" s="3" t="e">
        <f>IF(COUNTIF('DB L1'!#REF!,'Résultat équipe'!N$1)=1,VLOOKUP(N$1,'DB L1'!#REF!,12,FALSE),VLOOKUP('Résultat équipe'!N$1,'DB L1'!#REF!,12,FALSE))</f>
        <v>#REF!</v>
      </c>
      <c r="O7" s="3" t="e">
        <f>IF(COUNTIF('DB L1'!#REF!,'Résultat équipe'!O$1)=1,VLOOKUP(O$1,'DB L1'!#REF!,12,FALSE),VLOOKUP('Résultat équipe'!O$1,'DB L1'!#REF!,12,FALSE))</f>
        <v>#REF!</v>
      </c>
      <c r="P7" s="3" t="e">
        <f>IF(COUNTIF('DB L1'!#REF!,'Résultat équipe'!P$1)=1,VLOOKUP(P$1,'DB L1'!#REF!,12,FALSE),VLOOKUP('Résultat équipe'!P$1,'DB L1'!#REF!,12,FALSE))</f>
        <v>#REF!</v>
      </c>
      <c r="Q7" s="3" t="e">
        <f>IF(COUNTIF('DB L1'!#REF!,'Résultat équipe'!Q$1)=1,VLOOKUP(Q$1,'DB L1'!#REF!,12,FALSE),VLOOKUP('Résultat équipe'!Q$1,'DB L1'!#REF!,12,FALSE))</f>
        <v>#REF!</v>
      </c>
      <c r="R7" s="3" t="e">
        <f>IF(COUNTIF('DB L1'!#REF!,'Résultat équipe'!R$1)=1,VLOOKUP(R$1,'DB L1'!#REF!,12,FALSE),VLOOKUP('Résultat équipe'!R$1,'DB L1'!#REF!,12,FALSE))</f>
        <v>#REF!</v>
      </c>
      <c r="S7" s="3" t="e">
        <f>IF(COUNTIF('DB L1'!#REF!,'Résultat équipe'!S$1)=1,VLOOKUP(S$1,'DB L1'!#REF!,12,FALSE),VLOOKUP('Résultat équipe'!S$1,'DB L1'!#REF!,12,FALSE))</f>
        <v>#REF!</v>
      </c>
      <c r="T7" s="3" t="e">
        <f>IF(COUNTIF('DB L1'!#REF!,'Résultat équipe'!T$1)=1,VLOOKUP(T$1,'DB L1'!#REF!,12,FALSE),VLOOKUP('Résultat équipe'!T$1,'DB L1'!#REF!,12,FALSE))</f>
        <v>#REF!</v>
      </c>
      <c r="U7" s="3" t="e">
        <f>IF(COUNTIF('DB L1'!#REF!,'Résultat équipe'!U$1)=1,VLOOKUP(U$1,'DB L1'!#REF!,12,FALSE),VLOOKUP('Résultat équipe'!U$1,'DB L1'!#REF!,12,FALSE))</f>
        <v>#REF!</v>
      </c>
      <c r="W7" s="9">
        <v>6</v>
      </c>
      <c r="X7" s="11" t="e">
        <f t="shared" si="6"/>
        <v>#REF!</v>
      </c>
      <c r="Y7" s="11" t="e">
        <f t="shared" si="4"/>
        <v>#REF!</v>
      </c>
      <c r="Z7" s="11" t="e">
        <f t="shared" si="4"/>
        <v>#REF!</v>
      </c>
      <c r="AA7" s="11" t="e">
        <f t="shared" si="4"/>
        <v>#REF!</v>
      </c>
      <c r="AB7" s="11" t="e">
        <f t="shared" si="4"/>
        <v>#REF!</v>
      </c>
      <c r="AC7" s="11" t="e">
        <f t="shared" si="4"/>
        <v>#REF!</v>
      </c>
      <c r="AD7" s="11" t="e">
        <f t="shared" si="4"/>
        <v>#REF!</v>
      </c>
      <c r="AE7" s="11" t="e">
        <f t="shared" si="4"/>
        <v>#REF!</v>
      </c>
      <c r="AF7" s="11" t="e">
        <f t="shared" si="4"/>
        <v>#REF!</v>
      </c>
      <c r="AG7" s="11" t="e">
        <f t="shared" si="4"/>
        <v>#REF!</v>
      </c>
      <c r="AH7" s="11" t="e">
        <f t="shared" si="4"/>
        <v>#REF!</v>
      </c>
      <c r="AI7" s="11" t="e">
        <f t="shared" si="4"/>
        <v>#REF!</v>
      </c>
      <c r="AJ7" s="11" t="e">
        <f t="shared" si="4"/>
        <v>#REF!</v>
      </c>
      <c r="AK7" s="11" t="e">
        <f t="shared" si="4"/>
        <v>#REF!</v>
      </c>
      <c r="AL7" s="11" t="e">
        <f t="shared" si="4"/>
        <v>#REF!</v>
      </c>
      <c r="AM7" s="11" t="e">
        <f t="shared" si="4"/>
        <v>#REF!</v>
      </c>
      <c r="AN7" s="11" t="e">
        <f t="shared" si="4"/>
        <v>#REF!</v>
      </c>
      <c r="AO7" s="11" t="e">
        <f t="shared" si="4"/>
        <v>#REF!</v>
      </c>
      <c r="AP7" s="11" t="e">
        <f t="shared" si="4"/>
        <v>#REF!</v>
      </c>
      <c r="AQ7" s="11" t="e">
        <f t="shared" si="4"/>
        <v>#REF!</v>
      </c>
      <c r="AS7" s="9">
        <v>6</v>
      </c>
      <c r="AT7" s="3" t="e">
        <f t="shared" si="5"/>
        <v>#REF!</v>
      </c>
      <c r="AU7" s="3" t="e">
        <f t="shared" si="1"/>
        <v>#REF!</v>
      </c>
      <c r="AV7" s="3" t="e">
        <f t="shared" si="1"/>
        <v>#REF!</v>
      </c>
      <c r="AW7" s="3" t="e">
        <f t="shared" si="1"/>
        <v>#REF!</v>
      </c>
      <c r="AX7" s="3" t="e">
        <f t="shared" si="1"/>
        <v>#REF!</v>
      </c>
      <c r="AY7" s="3" t="e">
        <f t="shared" si="1"/>
        <v>#REF!</v>
      </c>
      <c r="AZ7" s="3" t="e">
        <f t="shared" si="1"/>
        <v>#REF!</v>
      </c>
      <c r="BA7" s="3" t="e">
        <f t="shared" si="1"/>
        <v>#REF!</v>
      </c>
      <c r="BB7" s="3" t="e">
        <f t="shared" si="1"/>
        <v>#REF!</v>
      </c>
      <c r="BC7" s="3" t="e">
        <f t="shared" si="1"/>
        <v>#REF!</v>
      </c>
      <c r="BD7" s="3" t="e">
        <f t="shared" si="1"/>
        <v>#REF!</v>
      </c>
      <c r="BE7" s="3" t="e">
        <f t="shared" si="1"/>
        <v>#REF!</v>
      </c>
      <c r="BF7" s="3" t="e">
        <f t="shared" si="1"/>
        <v>#REF!</v>
      </c>
      <c r="BG7" s="3" t="e">
        <f t="shared" si="1"/>
        <v>#REF!</v>
      </c>
      <c r="BH7" s="3" t="e">
        <f t="shared" si="1"/>
        <v>#REF!</v>
      </c>
      <c r="BI7" s="3" t="e">
        <f t="shared" si="1"/>
        <v>#REF!</v>
      </c>
      <c r="BJ7" s="3" t="e">
        <f t="shared" si="1"/>
        <v>#REF!</v>
      </c>
      <c r="BK7" s="3" t="e">
        <f t="shared" si="2"/>
        <v>#REF!</v>
      </c>
      <c r="BL7" s="3" t="e">
        <f t="shared" si="2"/>
        <v>#REF!</v>
      </c>
      <c r="BM7" s="3" t="e">
        <f t="shared" si="2"/>
        <v>#REF!</v>
      </c>
    </row>
    <row r="8" spans="1:88">
      <c r="A8" s="1">
        <v>7</v>
      </c>
      <c r="B8" s="3" t="e">
        <f>IF(COUNTIF('DB L1'!#REF!,'Résultat équipe'!B$1)=1,VLOOKUP(B$1,'DB L1'!#REF!,12,FALSE),VLOOKUP('Résultat équipe'!B$1,'DB L1'!#REF!,12,FALSE))</f>
        <v>#REF!</v>
      </c>
      <c r="C8" s="3" t="e">
        <f>IF(COUNTIF('DB L1'!#REF!,'Résultat équipe'!C$1)=1,VLOOKUP(C$1,'DB L1'!#REF!,12,FALSE),VLOOKUP('Résultat équipe'!C$1,'DB L1'!#REF!,12,FALSE))</f>
        <v>#REF!</v>
      </c>
      <c r="D8" s="3" t="e">
        <f>IF(COUNTIF('DB L1'!#REF!,'Résultat équipe'!D$1)=1,VLOOKUP(D$1,'DB L1'!#REF!,12,FALSE),VLOOKUP('Résultat équipe'!D$1,'DB L1'!#REF!,12,FALSE))</f>
        <v>#REF!</v>
      </c>
      <c r="E8" s="3" t="e">
        <f>IF(COUNTIF('DB L1'!#REF!,'Résultat équipe'!E$1)=1,VLOOKUP(E$1,'DB L1'!#REF!,12,FALSE),VLOOKUP('Résultat équipe'!E$1,'DB L1'!#REF!,12,FALSE))</f>
        <v>#REF!</v>
      </c>
      <c r="F8" s="3" t="e">
        <f>IF(COUNTIF('DB L1'!#REF!,'Résultat équipe'!F$1)=1,VLOOKUP(F$1,'DB L1'!#REF!,12,FALSE),VLOOKUP('Résultat équipe'!F$1,'DB L1'!#REF!,12,FALSE))</f>
        <v>#REF!</v>
      </c>
      <c r="G8" s="3" t="e">
        <f>IF(COUNTIF('DB L1'!#REF!,'Résultat équipe'!G$1)=1,VLOOKUP(G$1,'DB L1'!#REF!,12,FALSE),VLOOKUP('Résultat équipe'!G$1,'DB L1'!#REF!,12,FALSE))</f>
        <v>#REF!</v>
      </c>
      <c r="H8" s="3" t="e">
        <f>IF(COUNTIF('DB L1'!#REF!,'Résultat équipe'!H$1)=1,VLOOKUP(H$1,'DB L1'!#REF!,12,FALSE),VLOOKUP('Résultat équipe'!H$1,'DB L1'!#REF!,12,FALSE))</f>
        <v>#REF!</v>
      </c>
      <c r="I8" s="3" t="e">
        <f>IF(COUNTIF('DB L1'!#REF!,'Résultat équipe'!I$1)=1,VLOOKUP(I$1,'DB L1'!#REF!,12,FALSE),VLOOKUP('Résultat équipe'!I$1,'DB L1'!#REF!,12,FALSE))</f>
        <v>#REF!</v>
      </c>
      <c r="J8" s="3" t="e">
        <f>IF(COUNTIF('DB L1'!#REF!,'Résultat équipe'!J$1)=1,VLOOKUP(J$1,'DB L1'!#REF!,12,FALSE),VLOOKUP('Résultat équipe'!J$1,'DB L1'!#REF!,12,FALSE))</f>
        <v>#REF!</v>
      </c>
      <c r="K8" s="3" t="e">
        <f>IF(COUNTIF('DB L1'!#REF!,'Résultat équipe'!K$1)=1,VLOOKUP(K$1,'DB L1'!#REF!,12,FALSE),VLOOKUP('Résultat équipe'!K$1,'DB L1'!#REF!,12,FALSE))</f>
        <v>#REF!</v>
      </c>
      <c r="L8" s="3" t="e">
        <f>IF(COUNTIF('DB L1'!#REF!,'Résultat équipe'!L$1)=1,VLOOKUP(L$1,'DB L1'!#REF!,12,FALSE),VLOOKUP('Résultat équipe'!L$1,'DB L1'!#REF!,12,FALSE))</f>
        <v>#REF!</v>
      </c>
      <c r="M8" s="3" t="e">
        <f>IF(COUNTIF('DB L1'!#REF!,'Résultat équipe'!M$1)=1,VLOOKUP(M$1,'DB L1'!#REF!,12,FALSE),VLOOKUP('Résultat équipe'!M$1,'DB L1'!#REF!,12,FALSE))</f>
        <v>#REF!</v>
      </c>
      <c r="N8" s="3" t="e">
        <f>IF(COUNTIF('DB L1'!#REF!,'Résultat équipe'!N$1)=1,VLOOKUP(N$1,'DB L1'!#REF!,12,FALSE),VLOOKUP('Résultat équipe'!N$1,'DB L1'!#REF!,12,FALSE))</f>
        <v>#REF!</v>
      </c>
      <c r="O8" s="3" t="e">
        <f>IF(COUNTIF('DB L1'!#REF!,'Résultat équipe'!O$1)=1,VLOOKUP(O$1,'DB L1'!#REF!,12,FALSE),VLOOKUP('Résultat équipe'!O$1,'DB L1'!#REF!,12,FALSE))</f>
        <v>#REF!</v>
      </c>
      <c r="P8" s="3" t="e">
        <f>IF(COUNTIF('DB L1'!#REF!,'Résultat équipe'!P$1)=1,VLOOKUP(P$1,'DB L1'!#REF!,12,FALSE),VLOOKUP('Résultat équipe'!P$1,'DB L1'!#REF!,12,FALSE))</f>
        <v>#REF!</v>
      </c>
      <c r="Q8" s="3" t="e">
        <f>IF(COUNTIF('DB L1'!#REF!,'Résultat équipe'!Q$1)=1,VLOOKUP(Q$1,'DB L1'!#REF!,12,FALSE),VLOOKUP('Résultat équipe'!Q$1,'DB L1'!#REF!,12,FALSE))</f>
        <v>#REF!</v>
      </c>
      <c r="R8" s="3" t="e">
        <f>IF(COUNTIF('DB L1'!#REF!,'Résultat équipe'!R$1)=1,VLOOKUP(R$1,'DB L1'!#REF!,12,FALSE),VLOOKUP('Résultat équipe'!R$1,'DB L1'!#REF!,12,FALSE))</f>
        <v>#REF!</v>
      </c>
      <c r="S8" s="3" t="e">
        <f>IF(COUNTIF('DB L1'!#REF!,'Résultat équipe'!S$1)=1,VLOOKUP(S$1,'DB L1'!#REF!,12,FALSE),VLOOKUP('Résultat équipe'!S$1,'DB L1'!#REF!,12,FALSE))</f>
        <v>#REF!</v>
      </c>
      <c r="T8" s="3" t="e">
        <f>IF(COUNTIF('DB L1'!#REF!,'Résultat équipe'!T$1)=1,VLOOKUP(T$1,'DB L1'!#REF!,12,FALSE),VLOOKUP('Résultat équipe'!T$1,'DB L1'!#REF!,12,FALSE))</f>
        <v>#REF!</v>
      </c>
      <c r="U8" s="3" t="e">
        <f>IF(COUNTIF('DB L1'!#REF!,'Résultat équipe'!U$1)=1,VLOOKUP(U$1,'DB L1'!#REF!,12,FALSE),VLOOKUP('Résultat équipe'!U$1,'DB L1'!#REF!,12,FALSE))</f>
        <v>#REF!</v>
      </c>
      <c r="W8" s="9">
        <v>7</v>
      </c>
      <c r="X8" s="11" t="e">
        <f t="shared" si="6"/>
        <v>#REF!</v>
      </c>
      <c r="Y8" s="11" t="e">
        <f t="shared" si="4"/>
        <v>#REF!</v>
      </c>
      <c r="Z8" s="11" t="e">
        <f t="shared" si="4"/>
        <v>#REF!</v>
      </c>
      <c r="AA8" s="11" t="e">
        <f t="shared" si="4"/>
        <v>#REF!</v>
      </c>
      <c r="AB8" s="11" t="e">
        <f t="shared" si="4"/>
        <v>#REF!</v>
      </c>
      <c r="AC8" s="11" t="e">
        <f t="shared" si="4"/>
        <v>#REF!</v>
      </c>
      <c r="AD8" s="11" t="e">
        <f t="shared" si="4"/>
        <v>#REF!</v>
      </c>
      <c r="AE8" s="11" t="e">
        <f t="shared" si="4"/>
        <v>#REF!</v>
      </c>
      <c r="AF8" s="11" t="e">
        <f t="shared" si="4"/>
        <v>#REF!</v>
      </c>
      <c r="AG8" s="11" t="e">
        <f t="shared" si="4"/>
        <v>#REF!</v>
      </c>
      <c r="AH8" s="11" t="e">
        <f t="shared" si="4"/>
        <v>#REF!</v>
      </c>
      <c r="AI8" s="11" t="e">
        <f t="shared" si="4"/>
        <v>#REF!</v>
      </c>
      <c r="AJ8" s="11" t="e">
        <f t="shared" si="4"/>
        <v>#REF!</v>
      </c>
      <c r="AK8" s="11" t="e">
        <f t="shared" si="4"/>
        <v>#REF!</v>
      </c>
      <c r="AL8" s="11" t="e">
        <f t="shared" si="4"/>
        <v>#REF!</v>
      </c>
      <c r="AM8" s="11" t="e">
        <f t="shared" si="4"/>
        <v>#REF!</v>
      </c>
      <c r="AN8" s="11" t="e">
        <f t="shared" si="4"/>
        <v>#REF!</v>
      </c>
      <c r="AO8" s="11" t="e">
        <f t="shared" si="4"/>
        <v>#REF!</v>
      </c>
      <c r="AP8" s="11" t="e">
        <f t="shared" si="4"/>
        <v>#REF!</v>
      </c>
      <c r="AQ8" s="11" t="e">
        <f t="shared" si="4"/>
        <v>#REF!</v>
      </c>
      <c r="AS8" s="9">
        <v>7</v>
      </c>
      <c r="AT8" s="3" t="e">
        <f t="shared" si="5"/>
        <v>#REF!</v>
      </c>
      <c r="AU8" s="3" t="e">
        <f t="shared" si="1"/>
        <v>#REF!</v>
      </c>
      <c r="AV8" s="3" t="e">
        <f t="shared" si="1"/>
        <v>#REF!</v>
      </c>
      <c r="AW8" s="3" t="e">
        <f t="shared" si="1"/>
        <v>#REF!</v>
      </c>
      <c r="AX8" s="3" t="e">
        <f t="shared" si="1"/>
        <v>#REF!</v>
      </c>
      <c r="AY8" s="3" t="e">
        <f t="shared" si="1"/>
        <v>#REF!</v>
      </c>
      <c r="AZ8" s="3" t="e">
        <f t="shared" si="1"/>
        <v>#REF!</v>
      </c>
      <c r="BA8" s="3" t="e">
        <f t="shared" si="1"/>
        <v>#REF!</v>
      </c>
      <c r="BB8" s="3" t="e">
        <f t="shared" si="1"/>
        <v>#REF!</v>
      </c>
      <c r="BC8" s="3" t="e">
        <f t="shared" si="1"/>
        <v>#REF!</v>
      </c>
      <c r="BD8" s="3" t="e">
        <f t="shared" si="1"/>
        <v>#REF!</v>
      </c>
      <c r="BE8" s="3" t="e">
        <f t="shared" si="1"/>
        <v>#REF!</v>
      </c>
      <c r="BF8" s="3" t="e">
        <f t="shared" si="1"/>
        <v>#REF!</v>
      </c>
      <c r="BG8" s="3" t="e">
        <f t="shared" si="1"/>
        <v>#REF!</v>
      </c>
      <c r="BH8" s="3" t="e">
        <f t="shared" si="1"/>
        <v>#REF!</v>
      </c>
      <c r="BI8" s="3" t="e">
        <f t="shared" si="1"/>
        <v>#REF!</v>
      </c>
      <c r="BJ8" s="3" t="e">
        <f t="shared" si="1"/>
        <v>#REF!</v>
      </c>
      <c r="BK8" s="3" t="e">
        <f t="shared" si="2"/>
        <v>#REF!</v>
      </c>
      <c r="BL8" s="3" t="e">
        <f t="shared" si="2"/>
        <v>#REF!</v>
      </c>
      <c r="BM8" s="3" t="e">
        <f t="shared" si="2"/>
        <v>#REF!</v>
      </c>
    </row>
    <row r="9" spans="1:88">
      <c r="A9" s="1">
        <v>8</v>
      </c>
      <c r="B9" s="3" t="e">
        <f>IF(COUNTIF('DB L1'!#REF!,'Résultat équipe'!B$1)=1,VLOOKUP(B$1,'DB L1'!#REF!,12,FALSE),VLOOKUP('Résultat équipe'!B$1,'DB L1'!#REF!,12,FALSE))</f>
        <v>#REF!</v>
      </c>
      <c r="C9" s="3" t="e">
        <f>IF(COUNTIF('DB L1'!#REF!,'Résultat équipe'!C$1)=1,VLOOKUP(C$1,'DB L1'!#REF!,12,FALSE),VLOOKUP('Résultat équipe'!C$1,'DB L1'!#REF!,12,FALSE))</f>
        <v>#REF!</v>
      </c>
      <c r="D9" s="3" t="e">
        <f>IF(COUNTIF('DB L1'!#REF!,'Résultat équipe'!D$1)=1,VLOOKUP(D$1,'DB L1'!#REF!,12,FALSE),VLOOKUP('Résultat équipe'!D$1,'DB L1'!#REF!,12,FALSE))</f>
        <v>#REF!</v>
      </c>
      <c r="E9" s="3" t="e">
        <f>IF(COUNTIF('DB L1'!#REF!,'Résultat équipe'!E$1)=1,VLOOKUP(E$1,'DB L1'!#REF!,12,FALSE),VLOOKUP('Résultat équipe'!E$1,'DB L1'!#REF!,12,FALSE))</f>
        <v>#REF!</v>
      </c>
      <c r="F9" s="3" t="e">
        <f>IF(COUNTIF('DB L1'!#REF!,'Résultat équipe'!F$1)=1,VLOOKUP(F$1,'DB L1'!#REF!,12,FALSE),VLOOKUP('Résultat équipe'!F$1,'DB L1'!#REF!,12,FALSE))</f>
        <v>#REF!</v>
      </c>
      <c r="G9" s="3" t="e">
        <f>IF(COUNTIF('DB L1'!#REF!,'Résultat équipe'!G$1)=1,VLOOKUP(G$1,'DB L1'!#REF!,12,FALSE),VLOOKUP('Résultat équipe'!G$1,'DB L1'!#REF!,12,FALSE))</f>
        <v>#REF!</v>
      </c>
      <c r="H9" s="3" t="e">
        <f>IF(COUNTIF('DB L1'!#REF!,'Résultat équipe'!H$1)=1,VLOOKUP(H$1,'DB L1'!#REF!,12,FALSE),VLOOKUP('Résultat équipe'!H$1,'DB L1'!#REF!,12,FALSE))</f>
        <v>#REF!</v>
      </c>
      <c r="I9" s="3" t="e">
        <f>IF(COUNTIF('DB L1'!#REF!,'Résultat équipe'!I$1)=1,VLOOKUP(I$1,'DB L1'!#REF!,12,FALSE),VLOOKUP('Résultat équipe'!I$1,'DB L1'!#REF!,12,FALSE))</f>
        <v>#REF!</v>
      </c>
      <c r="J9" s="3" t="e">
        <f>IF(COUNTIF('DB L1'!#REF!,'Résultat équipe'!J$1)=1,VLOOKUP(J$1,'DB L1'!#REF!,12,FALSE),VLOOKUP('Résultat équipe'!J$1,'DB L1'!#REF!,12,FALSE))</f>
        <v>#REF!</v>
      </c>
      <c r="K9" s="3" t="e">
        <f>IF(COUNTIF('DB L1'!#REF!,'Résultat équipe'!K$1)=1,VLOOKUP(K$1,'DB L1'!#REF!,12,FALSE),VLOOKUP('Résultat équipe'!K$1,'DB L1'!#REF!,12,FALSE))</f>
        <v>#REF!</v>
      </c>
      <c r="L9" s="3" t="e">
        <f>IF(COUNTIF('DB L1'!#REF!,'Résultat équipe'!L$1)=1,VLOOKUP(L$1,'DB L1'!#REF!,12,FALSE),VLOOKUP('Résultat équipe'!L$1,'DB L1'!#REF!,12,FALSE))</f>
        <v>#REF!</v>
      </c>
      <c r="M9" s="3" t="e">
        <f>IF(COUNTIF('DB L1'!#REF!,'Résultat équipe'!M$1)=1,VLOOKUP(M$1,'DB L1'!#REF!,12,FALSE),VLOOKUP('Résultat équipe'!M$1,'DB L1'!#REF!,12,FALSE))</f>
        <v>#REF!</v>
      </c>
      <c r="N9" s="3" t="e">
        <f>IF(COUNTIF('DB L1'!#REF!,'Résultat équipe'!N$1)=1,VLOOKUP(N$1,'DB L1'!#REF!,12,FALSE),VLOOKUP('Résultat équipe'!N$1,'DB L1'!#REF!,12,FALSE))</f>
        <v>#REF!</v>
      </c>
      <c r="O9" s="3" t="e">
        <f>IF(COUNTIF('DB L1'!#REF!,'Résultat équipe'!O$1)=1,VLOOKUP(O$1,'DB L1'!#REF!,12,FALSE),VLOOKUP('Résultat équipe'!O$1,'DB L1'!#REF!,12,FALSE))</f>
        <v>#REF!</v>
      </c>
      <c r="P9" s="3" t="e">
        <f>IF(COUNTIF('DB L1'!#REF!,'Résultat équipe'!P$1)=1,VLOOKUP(P$1,'DB L1'!#REF!,12,FALSE),VLOOKUP('Résultat équipe'!P$1,'DB L1'!#REF!,12,FALSE))</f>
        <v>#REF!</v>
      </c>
      <c r="Q9" s="3" t="e">
        <f>IF(COUNTIF('DB L1'!#REF!,'Résultat équipe'!Q$1)=1,VLOOKUP(Q$1,'DB L1'!#REF!,12,FALSE),VLOOKUP('Résultat équipe'!Q$1,'DB L1'!#REF!,12,FALSE))</f>
        <v>#REF!</v>
      </c>
      <c r="R9" s="3" t="e">
        <f>IF(COUNTIF('DB L1'!#REF!,'Résultat équipe'!R$1)=1,VLOOKUP(R$1,'DB L1'!#REF!,12,FALSE),VLOOKUP('Résultat équipe'!R$1,'DB L1'!#REF!,12,FALSE))</f>
        <v>#REF!</v>
      </c>
      <c r="S9" s="3" t="e">
        <f>IF(COUNTIF('DB L1'!#REF!,'Résultat équipe'!S$1)=1,VLOOKUP(S$1,'DB L1'!#REF!,12,FALSE),VLOOKUP('Résultat équipe'!S$1,'DB L1'!#REF!,12,FALSE))</f>
        <v>#REF!</v>
      </c>
      <c r="T9" s="3" t="e">
        <f>IF(COUNTIF('DB L1'!#REF!,'Résultat équipe'!T$1)=1,VLOOKUP(T$1,'DB L1'!#REF!,12,FALSE),VLOOKUP('Résultat équipe'!T$1,'DB L1'!#REF!,12,FALSE))</f>
        <v>#REF!</v>
      </c>
      <c r="U9" s="3" t="e">
        <f>IF(COUNTIF('DB L1'!#REF!,'Résultat équipe'!U$1)=1,VLOOKUP(U$1,'DB L1'!#REF!,12,FALSE),VLOOKUP('Résultat équipe'!U$1,'DB L1'!#REF!,12,FALSE))</f>
        <v>#REF!</v>
      </c>
      <c r="W9" s="9">
        <v>8</v>
      </c>
      <c r="X9" s="11" t="e">
        <f t="shared" si="6"/>
        <v>#REF!</v>
      </c>
      <c r="Y9" s="11" t="e">
        <f t="shared" si="4"/>
        <v>#REF!</v>
      </c>
      <c r="Z9" s="11" t="e">
        <f t="shared" si="4"/>
        <v>#REF!</v>
      </c>
      <c r="AA9" s="11" t="e">
        <f t="shared" si="4"/>
        <v>#REF!</v>
      </c>
      <c r="AB9" s="11" t="e">
        <f t="shared" si="4"/>
        <v>#REF!</v>
      </c>
      <c r="AC9" s="11" t="e">
        <f t="shared" si="4"/>
        <v>#REF!</v>
      </c>
      <c r="AD9" s="11" t="e">
        <f t="shared" si="4"/>
        <v>#REF!</v>
      </c>
      <c r="AE9" s="11" t="e">
        <f t="shared" si="4"/>
        <v>#REF!</v>
      </c>
      <c r="AF9" s="11" t="e">
        <f t="shared" si="4"/>
        <v>#REF!</v>
      </c>
      <c r="AG9" s="11" t="e">
        <f t="shared" si="4"/>
        <v>#REF!</v>
      </c>
      <c r="AH9" s="11" t="e">
        <f t="shared" si="4"/>
        <v>#REF!</v>
      </c>
      <c r="AI9" s="11" t="e">
        <f t="shared" si="4"/>
        <v>#REF!</v>
      </c>
      <c r="AJ9" s="11" t="e">
        <f t="shared" si="4"/>
        <v>#REF!</v>
      </c>
      <c r="AK9" s="11" t="e">
        <f t="shared" si="4"/>
        <v>#REF!</v>
      </c>
      <c r="AL9" s="11" t="e">
        <f t="shared" si="4"/>
        <v>#REF!</v>
      </c>
      <c r="AM9" s="11" t="e">
        <f t="shared" si="4"/>
        <v>#REF!</v>
      </c>
      <c r="AN9" s="11" t="e">
        <f t="shared" si="4"/>
        <v>#REF!</v>
      </c>
      <c r="AO9" s="11" t="e">
        <f t="shared" si="4"/>
        <v>#REF!</v>
      </c>
      <c r="AP9" s="11" t="e">
        <f t="shared" si="4"/>
        <v>#REF!</v>
      </c>
      <c r="AQ9" s="11" t="e">
        <f t="shared" si="4"/>
        <v>#REF!</v>
      </c>
      <c r="AS9" s="9">
        <v>8</v>
      </c>
      <c r="AT9" s="3" t="e">
        <f t="shared" si="5"/>
        <v>#REF!</v>
      </c>
      <c r="AU9" s="3" t="e">
        <f t="shared" si="1"/>
        <v>#REF!</v>
      </c>
      <c r="AV9" s="3" t="e">
        <f t="shared" si="1"/>
        <v>#REF!</v>
      </c>
      <c r="AW9" s="3" t="e">
        <f t="shared" si="1"/>
        <v>#REF!</v>
      </c>
      <c r="AX9" s="3" t="e">
        <f t="shared" si="1"/>
        <v>#REF!</v>
      </c>
      <c r="AY9" s="3" t="e">
        <f t="shared" si="1"/>
        <v>#REF!</v>
      </c>
      <c r="AZ9" s="3" t="e">
        <f t="shared" si="1"/>
        <v>#REF!</v>
      </c>
      <c r="BA9" s="3" t="e">
        <f t="shared" si="1"/>
        <v>#REF!</v>
      </c>
      <c r="BB9" s="3" t="e">
        <f t="shared" si="1"/>
        <v>#REF!</v>
      </c>
      <c r="BC9" s="3" t="e">
        <f t="shared" si="1"/>
        <v>#REF!</v>
      </c>
      <c r="BD9" s="3" t="e">
        <f t="shared" si="1"/>
        <v>#REF!</v>
      </c>
      <c r="BE9" s="3" t="e">
        <f t="shared" si="1"/>
        <v>#REF!</v>
      </c>
      <c r="BF9" s="3" t="e">
        <f t="shared" si="1"/>
        <v>#REF!</v>
      </c>
      <c r="BG9" s="3" t="e">
        <f t="shared" si="1"/>
        <v>#REF!</v>
      </c>
      <c r="BH9" s="3" t="e">
        <f t="shared" si="1"/>
        <v>#REF!</v>
      </c>
      <c r="BI9" s="3" t="e">
        <f t="shared" si="1"/>
        <v>#REF!</v>
      </c>
      <c r="BJ9" s="3" t="e">
        <f t="shared" si="1"/>
        <v>#REF!</v>
      </c>
      <c r="BK9" s="3" t="e">
        <f t="shared" si="2"/>
        <v>#REF!</v>
      </c>
      <c r="BL9" s="3" t="e">
        <f t="shared" si="2"/>
        <v>#REF!</v>
      </c>
      <c r="BM9" s="3" t="e">
        <f t="shared" si="2"/>
        <v>#REF!</v>
      </c>
    </row>
    <row r="10" spans="1:88">
      <c r="A10" s="1">
        <v>9</v>
      </c>
      <c r="B10" s="3" t="e">
        <f>IF(COUNTIF('DB L1'!#REF!,'Résultat équipe'!B$1)=1,VLOOKUP(B$1,'DB L1'!#REF!,12,FALSE),VLOOKUP('Résultat équipe'!B$1,'DB L1'!#REF!,12,FALSE))</f>
        <v>#REF!</v>
      </c>
      <c r="C10" s="3" t="e">
        <f>IF(COUNTIF('DB L1'!#REF!,'Résultat équipe'!C$1)=1,VLOOKUP(C$1,'DB L1'!#REF!,12,FALSE),VLOOKUP('Résultat équipe'!C$1,'DB L1'!#REF!,12,FALSE))</f>
        <v>#REF!</v>
      </c>
      <c r="D10" s="3" t="e">
        <f>IF(COUNTIF('DB L1'!#REF!,'Résultat équipe'!D$1)=1,VLOOKUP(D$1,'DB L1'!#REF!,12,FALSE),VLOOKUP('Résultat équipe'!D$1,'DB L1'!#REF!,12,FALSE))</f>
        <v>#REF!</v>
      </c>
      <c r="E10" s="3" t="e">
        <f>IF(COUNTIF('DB L1'!#REF!,'Résultat équipe'!E$1)=1,VLOOKUP(E$1,'DB L1'!#REF!,12,FALSE),VLOOKUP('Résultat équipe'!E$1,'DB L1'!#REF!,12,FALSE))</f>
        <v>#REF!</v>
      </c>
      <c r="F10" s="3" t="e">
        <f>IF(COUNTIF('DB L1'!#REF!,'Résultat équipe'!F$1)=1,VLOOKUP(F$1,'DB L1'!#REF!,12,FALSE),VLOOKUP('Résultat équipe'!F$1,'DB L1'!#REF!,12,FALSE))</f>
        <v>#REF!</v>
      </c>
      <c r="G10" s="3" t="e">
        <f>IF(COUNTIF('DB L1'!#REF!,'Résultat équipe'!G$1)=1,VLOOKUP(G$1,'DB L1'!#REF!,12,FALSE),VLOOKUP('Résultat équipe'!G$1,'DB L1'!#REF!,12,FALSE))</f>
        <v>#REF!</v>
      </c>
      <c r="H10" s="3" t="e">
        <f>IF(COUNTIF('DB L1'!#REF!,'Résultat équipe'!H$1)=1,VLOOKUP(H$1,'DB L1'!#REF!,12,FALSE),VLOOKUP('Résultat équipe'!H$1,'DB L1'!#REF!,12,FALSE))</f>
        <v>#REF!</v>
      </c>
      <c r="I10" s="3" t="e">
        <f>IF(COUNTIF('DB L1'!#REF!,'Résultat équipe'!I$1)=1,VLOOKUP(I$1,'DB L1'!#REF!,12,FALSE),VLOOKUP('Résultat équipe'!I$1,'DB L1'!#REF!,12,FALSE))</f>
        <v>#REF!</v>
      </c>
      <c r="J10" s="3" t="e">
        <f>IF(COUNTIF('DB L1'!#REF!,'Résultat équipe'!J$1)=1,VLOOKUP(J$1,'DB L1'!#REF!,12,FALSE),VLOOKUP('Résultat équipe'!J$1,'DB L1'!#REF!,12,FALSE))</f>
        <v>#REF!</v>
      </c>
      <c r="K10" s="3" t="e">
        <f>IF(COUNTIF('DB L1'!#REF!,'Résultat équipe'!K$1)=1,VLOOKUP(K$1,'DB L1'!#REF!,12,FALSE),VLOOKUP('Résultat équipe'!K$1,'DB L1'!#REF!,12,FALSE))</f>
        <v>#REF!</v>
      </c>
      <c r="L10" s="3" t="e">
        <f>IF(COUNTIF('DB L1'!#REF!,'Résultat équipe'!L$1)=1,VLOOKUP(L$1,'DB L1'!#REF!,12,FALSE),VLOOKUP('Résultat équipe'!L$1,'DB L1'!#REF!,12,FALSE))</f>
        <v>#REF!</v>
      </c>
      <c r="M10" s="3" t="e">
        <f>IF(COUNTIF('DB L1'!#REF!,'Résultat équipe'!M$1)=1,VLOOKUP(M$1,'DB L1'!#REF!,12,FALSE),VLOOKUP('Résultat équipe'!M$1,'DB L1'!#REF!,12,FALSE))</f>
        <v>#REF!</v>
      </c>
      <c r="N10" s="3" t="e">
        <f>IF(COUNTIF('DB L1'!#REF!,'Résultat équipe'!N$1)=1,VLOOKUP(N$1,'DB L1'!#REF!,12,FALSE),VLOOKUP('Résultat équipe'!N$1,'DB L1'!#REF!,12,FALSE))</f>
        <v>#REF!</v>
      </c>
      <c r="O10" s="3" t="e">
        <f>IF(COUNTIF('DB L1'!#REF!,'Résultat équipe'!O$1)=1,VLOOKUP(O$1,'DB L1'!#REF!,12,FALSE),VLOOKUP('Résultat équipe'!O$1,'DB L1'!#REF!,12,FALSE))</f>
        <v>#REF!</v>
      </c>
      <c r="P10" s="3" t="e">
        <f>IF(COUNTIF('DB L1'!#REF!,'Résultat équipe'!P$1)=1,VLOOKUP(P$1,'DB L1'!#REF!,12,FALSE),VLOOKUP('Résultat équipe'!P$1,'DB L1'!#REF!,12,FALSE))</f>
        <v>#REF!</v>
      </c>
      <c r="Q10" s="3" t="e">
        <f>IF(COUNTIF('DB L1'!#REF!,'Résultat équipe'!Q$1)=1,VLOOKUP(Q$1,'DB L1'!#REF!,12,FALSE),VLOOKUP('Résultat équipe'!Q$1,'DB L1'!#REF!,12,FALSE))</f>
        <v>#REF!</v>
      </c>
      <c r="R10" s="3" t="e">
        <f>IF(COUNTIF('DB L1'!#REF!,'Résultat équipe'!R$1)=1,VLOOKUP(R$1,'DB L1'!#REF!,12,FALSE),VLOOKUP('Résultat équipe'!R$1,'DB L1'!#REF!,12,FALSE))</f>
        <v>#REF!</v>
      </c>
      <c r="S10" s="3" t="e">
        <f>IF(COUNTIF('DB L1'!#REF!,'Résultat équipe'!S$1)=1,VLOOKUP(S$1,'DB L1'!#REF!,12,FALSE),VLOOKUP('Résultat équipe'!S$1,'DB L1'!#REF!,12,FALSE))</f>
        <v>#REF!</v>
      </c>
      <c r="T10" s="3" t="e">
        <f>IF(COUNTIF('DB L1'!#REF!,'Résultat équipe'!T$1)=1,VLOOKUP(T$1,'DB L1'!#REF!,12,FALSE),VLOOKUP('Résultat équipe'!T$1,'DB L1'!#REF!,12,FALSE))</f>
        <v>#REF!</v>
      </c>
      <c r="U10" s="3" t="e">
        <f>IF(COUNTIF('DB L1'!#REF!,'Résultat équipe'!U$1)=1,VLOOKUP(U$1,'DB L1'!#REF!,12,FALSE),VLOOKUP('Résultat équipe'!U$1,'DB L1'!#REF!,12,FALSE))</f>
        <v>#REF!</v>
      </c>
      <c r="W10" s="9">
        <v>9</v>
      </c>
      <c r="X10" s="11" t="e">
        <f t="shared" si="6"/>
        <v>#REF!</v>
      </c>
      <c r="Y10" s="11" t="e">
        <f t="shared" si="4"/>
        <v>#REF!</v>
      </c>
      <c r="Z10" s="11" t="e">
        <f t="shared" si="4"/>
        <v>#REF!</v>
      </c>
      <c r="AA10" s="11" t="e">
        <f t="shared" si="4"/>
        <v>#REF!</v>
      </c>
      <c r="AB10" s="11" t="e">
        <f t="shared" si="4"/>
        <v>#REF!</v>
      </c>
      <c r="AC10" s="11" t="e">
        <f t="shared" si="4"/>
        <v>#REF!</v>
      </c>
      <c r="AD10" s="11" t="e">
        <f t="shared" si="4"/>
        <v>#REF!</v>
      </c>
      <c r="AE10" s="11" t="e">
        <f t="shared" si="4"/>
        <v>#REF!</v>
      </c>
      <c r="AF10" s="11" t="e">
        <f t="shared" si="4"/>
        <v>#REF!</v>
      </c>
      <c r="AG10" s="11" t="e">
        <f t="shared" si="4"/>
        <v>#REF!</v>
      </c>
      <c r="AH10" s="11" t="e">
        <f t="shared" si="4"/>
        <v>#REF!</v>
      </c>
      <c r="AI10" s="11" t="e">
        <f t="shared" si="4"/>
        <v>#REF!</v>
      </c>
      <c r="AJ10" s="11" t="e">
        <f t="shared" si="4"/>
        <v>#REF!</v>
      </c>
      <c r="AK10" s="11" t="e">
        <f t="shared" si="4"/>
        <v>#REF!</v>
      </c>
      <c r="AL10" s="11" t="e">
        <f t="shared" si="4"/>
        <v>#REF!</v>
      </c>
      <c r="AM10" s="11" t="e">
        <f t="shared" si="4"/>
        <v>#REF!</v>
      </c>
      <c r="AN10" s="11" t="e">
        <f t="shared" si="4"/>
        <v>#REF!</v>
      </c>
      <c r="AO10" s="11" t="e">
        <f t="shared" si="4"/>
        <v>#REF!</v>
      </c>
      <c r="AP10" s="11" t="e">
        <f t="shared" si="4"/>
        <v>#REF!</v>
      </c>
      <c r="AQ10" s="11" t="e">
        <f t="shared" si="4"/>
        <v>#REF!</v>
      </c>
      <c r="AS10" s="9">
        <v>9</v>
      </c>
      <c r="AT10" s="3" t="e">
        <f t="shared" si="5"/>
        <v>#REF!</v>
      </c>
      <c r="AU10" s="3" t="e">
        <f t="shared" si="1"/>
        <v>#REF!</v>
      </c>
      <c r="AV10" s="3" t="e">
        <f t="shared" si="1"/>
        <v>#REF!</v>
      </c>
      <c r="AW10" s="3" t="e">
        <f t="shared" si="1"/>
        <v>#REF!</v>
      </c>
      <c r="AX10" s="3" t="e">
        <f t="shared" si="1"/>
        <v>#REF!</v>
      </c>
      <c r="AY10" s="3" t="e">
        <f t="shared" si="1"/>
        <v>#REF!</v>
      </c>
      <c r="AZ10" s="3" t="e">
        <f t="shared" si="1"/>
        <v>#REF!</v>
      </c>
      <c r="BA10" s="3" t="e">
        <f t="shared" si="1"/>
        <v>#REF!</v>
      </c>
      <c r="BB10" s="3" t="e">
        <f t="shared" si="1"/>
        <v>#REF!</v>
      </c>
      <c r="BC10" s="3" t="e">
        <f t="shared" si="1"/>
        <v>#REF!</v>
      </c>
      <c r="BD10" s="3" t="e">
        <f t="shared" si="1"/>
        <v>#REF!</v>
      </c>
      <c r="BE10" s="3" t="e">
        <f t="shared" si="1"/>
        <v>#REF!</v>
      </c>
      <c r="BF10" s="3" t="e">
        <f t="shared" si="1"/>
        <v>#REF!</v>
      </c>
      <c r="BG10" s="3" t="e">
        <f t="shared" si="1"/>
        <v>#REF!</v>
      </c>
      <c r="BH10" s="3" t="e">
        <f t="shared" si="1"/>
        <v>#REF!</v>
      </c>
      <c r="BI10" s="3" t="e">
        <f t="shared" si="1"/>
        <v>#REF!</v>
      </c>
      <c r="BJ10" s="3" t="e">
        <f t="shared" si="1"/>
        <v>#REF!</v>
      </c>
      <c r="BK10" s="3" t="e">
        <f t="shared" si="2"/>
        <v>#REF!</v>
      </c>
      <c r="BL10" s="3" t="e">
        <f t="shared" si="2"/>
        <v>#REF!</v>
      </c>
      <c r="BM10" s="3" t="e">
        <f t="shared" si="2"/>
        <v>#REF!</v>
      </c>
    </row>
    <row r="11" spans="1:88">
      <c r="A11" s="1">
        <v>10</v>
      </c>
      <c r="B11" s="3" t="e">
        <f>IF(COUNTIF('DB L1'!#REF!,'Résultat équipe'!B$1)=1,VLOOKUP(B$1,'DB L1'!#REF!,12,FALSE),VLOOKUP('Résultat équipe'!B$1,'DB L1'!#REF!,12,FALSE))</f>
        <v>#REF!</v>
      </c>
      <c r="C11" s="3" t="e">
        <f>IF(COUNTIF('DB L1'!#REF!,'Résultat équipe'!C$1)=1,VLOOKUP(C$1,'DB L1'!#REF!,12,FALSE),VLOOKUP('Résultat équipe'!C$1,'DB L1'!#REF!,12,FALSE))</f>
        <v>#REF!</v>
      </c>
      <c r="D11" s="3" t="e">
        <f>IF(COUNTIF('DB L1'!#REF!,'Résultat équipe'!D$1)=1,VLOOKUP(D$1,'DB L1'!#REF!,12,FALSE),VLOOKUP('Résultat équipe'!D$1,'DB L1'!#REF!,12,FALSE))</f>
        <v>#REF!</v>
      </c>
      <c r="E11" s="3" t="e">
        <f>IF(COUNTIF('DB L1'!#REF!,'Résultat équipe'!E$1)=1,VLOOKUP(E$1,'DB L1'!#REF!,12,FALSE),VLOOKUP('Résultat équipe'!E$1,'DB L1'!#REF!,12,FALSE))</f>
        <v>#REF!</v>
      </c>
      <c r="F11" s="3" t="e">
        <f>IF(COUNTIF('DB L1'!#REF!,'Résultat équipe'!F$1)=1,VLOOKUP(F$1,'DB L1'!#REF!,12,FALSE),VLOOKUP('Résultat équipe'!F$1,'DB L1'!#REF!,12,FALSE))</f>
        <v>#REF!</v>
      </c>
      <c r="G11" s="3" t="e">
        <f>IF(COUNTIF('DB L1'!#REF!,'Résultat équipe'!G$1)=1,VLOOKUP(G$1,'DB L1'!#REF!,12,FALSE),VLOOKUP('Résultat équipe'!G$1,'DB L1'!#REF!,12,FALSE))</f>
        <v>#REF!</v>
      </c>
      <c r="H11" s="3" t="e">
        <f>IF(COUNTIF('DB L1'!#REF!,'Résultat équipe'!H$1)=1,VLOOKUP(H$1,'DB L1'!#REF!,12,FALSE),VLOOKUP('Résultat équipe'!H$1,'DB L1'!#REF!,12,FALSE))</f>
        <v>#REF!</v>
      </c>
      <c r="I11" s="3" t="e">
        <f>IF(COUNTIF('DB L1'!#REF!,'Résultat équipe'!I$1)=1,VLOOKUP(I$1,'DB L1'!#REF!,12,FALSE),VLOOKUP('Résultat équipe'!I$1,'DB L1'!#REF!,12,FALSE))</f>
        <v>#REF!</v>
      </c>
      <c r="J11" s="3" t="e">
        <f>IF(COUNTIF('DB L1'!#REF!,'Résultat équipe'!J$1)=1,VLOOKUP(J$1,'DB L1'!#REF!,12,FALSE),VLOOKUP('Résultat équipe'!J$1,'DB L1'!#REF!,12,FALSE))</f>
        <v>#REF!</v>
      </c>
      <c r="K11" s="3" t="e">
        <f>IF(COUNTIF('DB L1'!#REF!,'Résultat équipe'!K$1)=1,VLOOKUP(K$1,'DB L1'!#REF!,12,FALSE),VLOOKUP('Résultat équipe'!K$1,'DB L1'!#REF!,12,FALSE))</f>
        <v>#REF!</v>
      </c>
      <c r="L11" s="3" t="e">
        <f>IF(COUNTIF('DB L1'!#REF!,'Résultat équipe'!L$1)=1,VLOOKUP(L$1,'DB L1'!#REF!,12,FALSE),VLOOKUP('Résultat équipe'!L$1,'DB L1'!#REF!,12,FALSE))</f>
        <v>#REF!</v>
      </c>
      <c r="M11" s="3" t="e">
        <f>IF(COUNTIF('DB L1'!#REF!,'Résultat équipe'!M$1)=1,VLOOKUP(M$1,'DB L1'!#REF!,12,FALSE),VLOOKUP('Résultat équipe'!M$1,'DB L1'!#REF!,12,FALSE))</f>
        <v>#REF!</v>
      </c>
      <c r="N11" s="3" t="e">
        <f>IF(COUNTIF('DB L1'!#REF!,'Résultat équipe'!N$1)=1,VLOOKUP(N$1,'DB L1'!#REF!,12,FALSE),VLOOKUP('Résultat équipe'!N$1,'DB L1'!#REF!,12,FALSE))</f>
        <v>#REF!</v>
      </c>
      <c r="O11" s="3" t="e">
        <f>IF(COUNTIF('DB L1'!#REF!,'Résultat équipe'!O$1)=1,VLOOKUP(O$1,'DB L1'!#REF!,12,FALSE),VLOOKUP('Résultat équipe'!O$1,'DB L1'!#REF!,12,FALSE))</f>
        <v>#REF!</v>
      </c>
      <c r="P11" s="3" t="e">
        <f>IF(COUNTIF('DB L1'!#REF!,'Résultat équipe'!P$1)=1,VLOOKUP(P$1,'DB L1'!#REF!,12,FALSE),VLOOKUP('Résultat équipe'!P$1,'DB L1'!#REF!,12,FALSE))</f>
        <v>#REF!</v>
      </c>
      <c r="Q11" s="3" t="e">
        <f>IF(COUNTIF('DB L1'!#REF!,'Résultat équipe'!Q$1)=1,VLOOKUP(Q$1,'DB L1'!#REF!,12,FALSE),VLOOKUP('Résultat équipe'!Q$1,'DB L1'!#REF!,12,FALSE))</f>
        <v>#REF!</v>
      </c>
      <c r="R11" s="3" t="e">
        <f>IF(COUNTIF('DB L1'!#REF!,'Résultat équipe'!R$1)=1,VLOOKUP(R$1,'DB L1'!#REF!,12,FALSE),VLOOKUP('Résultat équipe'!R$1,'DB L1'!#REF!,12,FALSE))</f>
        <v>#REF!</v>
      </c>
      <c r="S11" s="3" t="e">
        <f>IF(COUNTIF('DB L1'!#REF!,'Résultat équipe'!S$1)=1,VLOOKUP(S$1,'DB L1'!#REF!,12,FALSE),VLOOKUP('Résultat équipe'!S$1,'DB L1'!#REF!,12,FALSE))</f>
        <v>#REF!</v>
      </c>
      <c r="T11" s="3" t="e">
        <f>IF(COUNTIF('DB L1'!#REF!,'Résultat équipe'!T$1)=1,VLOOKUP(T$1,'DB L1'!#REF!,12,FALSE),VLOOKUP('Résultat équipe'!T$1,'DB L1'!#REF!,12,FALSE))</f>
        <v>#REF!</v>
      </c>
      <c r="U11" s="3" t="e">
        <f>IF(COUNTIF('DB L1'!#REF!,'Résultat équipe'!U$1)=1,VLOOKUP(U$1,'DB L1'!#REF!,12,FALSE),VLOOKUP('Résultat équipe'!U$1,'DB L1'!#REF!,12,FALSE))</f>
        <v>#REF!</v>
      </c>
      <c r="W11" s="9">
        <v>10</v>
      </c>
      <c r="X11" s="11" t="e">
        <f t="shared" ref="X11" si="7">IF(B11="non",0,X10+1)</f>
        <v>#REF!</v>
      </c>
      <c r="Y11" s="11" t="e">
        <f t="shared" ref="Y11" si="8">IF(C11="non",0,Y10+1)</f>
        <v>#REF!</v>
      </c>
      <c r="Z11" s="11" t="e">
        <f t="shared" ref="Z11" si="9">IF(D11="non",0,Z10+1)</f>
        <v>#REF!</v>
      </c>
      <c r="AA11" s="11" t="e">
        <f t="shared" ref="AA11" si="10">IF(E11="non",0,AA10+1)</f>
        <v>#REF!</v>
      </c>
      <c r="AB11" s="11" t="e">
        <f t="shared" ref="AB11" si="11">IF(F11="non",0,AB10+1)</f>
        <v>#REF!</v>
      </c>
      <c r="AC11" s="11" t="e">
        <f t="shared" ref="AC11" si="12">IF(G11="non",0,AC10+1)</f>
        <v>#REF!</v>
      </c>
      <c r="AD11" s="11" t="e">
        <f t="shared" ref="AD11" si="13">IF(H11="non",0,AD10+1)</f>
        <v>#REF!</v>
      </c>
      <c r="AE11" s="11" t="e">
        <f t="shared" ref="AE11" si="14">IF(I11="non",0,AE10+1)</f>
        <v>#REF!</v>
      </c>
      <c r="AF11" s="11" t="e">
        <f t="shared" ref="AF11" si="15">IF(J11="non",0,AF10+1)</f>
        <v>#REF!</v>
      </c>
      <c r="AG11" s="11" t="e">
        <f t="shared" ref="AG11" si="16">IF(K11="non",0,AG10+1)</f>
        <v>#REF!</v>
      </c>
      <c r="AH11" s="11" t="e">
        <f t="shared" ref="AH11" si="17">IF(L11="non",0,AH10+1)</f>
        <v>#REF!</v>
      </c>
      <c r="AI11" s="11" t="e">
        <f t="shared" ref="AI11" si="18">IF(M11="non",0,AI10+1)</f>
        <v>#REF!</v>
      </c>
      <c r="AJ11" s="11" t="e">
        <f t="shared" ref="AJ11" si="19">IF(N11="non",0,AJ10+1)</f>
        <v>#REF!</v>
      </c>
      <c r="AK11" s="11" t="e">
        <f t="shared" ref="AK11" si="20">IF(O11="non",0,AK10+1)</f>
        <v>#REF!</v>
      </c>
      <c r="AL11" s="11" t="e">
        <f t="shared" ref="AL11" si="21">IF(P11="non",0,AL10+1)</f>
        <v>#REF!</v>
      </c>
      <c r="AM11" s="11" t="e">
        <f t="shared" ref="AM11" si="22">IF(Q11="non",0,AM10+1)</f>
        <v>#REF!</v>
      </c>
      <c r="AN11" s="11" t="e">
        <f t="shared" ref="AN11" si="23">IF(R11="non",0,AN10+1)</f>
        <v>#REF!</v>
      </c>
      <c r="AO11" s="11" t="e">
        <f t="shared" ref="AO11" si="24">IF(S11="non",0,AO10+1)</f>
        <v>#REF!</v>
      </c>
      <c r="AP11" s="11" t="e">
        <f t="shared" ref="AP11" si="25">IF(T11="non",0,AP10+1)</f>
        <v>#REF!</v>
      </c>
      <c r="AQ11" s="11" t="e">
        <f t="shared" ref="AQ11" si="26">IF(U11="non",0,AQ10+1)</f>
        <v>#REF!</v>
      </c>
      <c r="AS11" s="9">
        <v>10</v>
      </c>
      <c r="AT11" s="3" t="e">
        <f t="shared" ref="AT11" si="27">CONCATENATE(X11,B11)</f>
        <v>#REF!</v>
      </c>
      <c r="AU11" s="3" t="e">
        <f t="shared" ref="AU11" si="28">CONCATENATE(Y11,C11)</f>
        <v>#REF!</v>
      </c>
      <c r="AV11" s="3" t="e">
        <f t="shared" ref="AV11" si="29">CONCATENATE(Z11,D11)</f>
        <v>#REF!</v>
      </c>
      <c r="AW11" s="3" t="e">
        <f t="shared" ref="AW11" si="30">CONCATENATE(AA11,E11)</f>
        <v>#REF!</v>
      </c>
      <c r="AX11" s="3" t="e">
        <f t="shared" ref="AX11" si="31">CONCATENATE(AB11,F11)</f>
        <v>#REF!</v>
      </c>
      <c r="AY11" s="3" t="e">
        <f t="shared" ref="AY11" si="32">CONCATENATE(AC11,G11)</f>
        <v>#REF!</v>
      </c>
      <c r="AZ11" s="3" t="e">
        <f t="shared" ref="AZ11" si="33">CONCATENATE(AD11,H11)</f>
        <v>#REF!</v>
      </c>
      <c r="BA11" s="3" t="e">
        <f t="shared" ref="BA11" si="34">CONCATENATE(AE11,I11)</f>
        <v>#REF!</v>
      </c>
      <c r="BB11" s="3" t="e">
        <f t="shared" ref="BB11" si="35">CONCATENATE(AF11,J11)</f>
        <v>#REF!</v>
      </c>
      <c r="BC11" s="3" t="e">
        <f t="shared" ref="BC11" si="36">CONCATENATE(AG11,K11)</f>
        <v>#REF!</v>
      </c>
      <c r="BD11" s="3" t="e">
        <f t="shared" ref="BD11" si="37">CONCATENATE(AH11,L11)</f>
        <v>#REF!</v>
      </c>
      <c r="BE11" s="3" t="e">
        <f t="shared" ref="BE11" si="38">CONCATENATE(AI11,M11)</f>
        <v>#REF!</v>
      </c>
      <c r="BF11" s="3" t="e">
        <f t="shared" ref="BF11" si="39">CONCATENATE(AJ11,N11)</f>
        <v>#REF!</v>
      </c>
      <c r="BG11" s="3" t="e">
        <f t="shared" ref="BG11" si="40">CONCATENATE(AK11,O11)</f>
        <v>#REF!</v>
      </c>
      <c r="BH11" s="3" t="e">
        <f t="shared" ref="BH11" si="41">CONCATENATE(AL11,P11)</f>
        <v>#REF!</v>
      </c>
      <c r="BI11" s="3" t="e">
        <f t="shared" ref="BI11" si="42">CONCATENATE(AM11,Q11)</f>
        <v>#REF!</v>
      </c>
      <c r="BJ11" s="3" t="e">
        <f t="shared" ref="BJ11" si="43">CONCATENATE(AN11,R11)</f>
        <v>#REF!</v>
      </c>
      <c r="BK11" s="3" t="e">
        <f t="shared" ref="BK11" si="44">CONCATENATE(AO11,S11)</f>
        <v>#REF!</v>
      </c>
      <c r="BL11" s="3" t="e">
        <f t="shared" ref="BL11" si="45">CONCATENATE(AP11,T11)</f>
        <v>#REF!</v>
      </c>
      <c r="BM11" s="3" t="e">
        <f t="shared" ref="BM11" si="46">CONCATENATE(AQ11,U11)</f>
        <v>#REF!</v>
      </c>
    </row>
    <row r="12" spans="1:88">
      <c r="A12" s="1">
        <v>11</v>
      </c>
      <c r="B12" s="3" t="e">
        <f>IF(COUNTIF('DB L1'!#REF!,'Résultat équipe'!B$1)=1,VLOOKUP(B$1,'DB L1'!#REF!,12,FALSE),VLOOKUP('Résultat équipe'!B$1,'DB L1'!#REF!,12,FALSE))</f>
        <v>#REF!</v>
      </c>
      <c r="C12" s="3" t="e">
        <f>IF(COUNTIF('DB L1'!#REF!,'Résultat équipe'!C$1)=1,VLOOKUP(C$1,'DB L1'!#REF!,12,FALSE),VLOOKUP('Résultat équipe'!C$1,'DB L1'!#REF!,12,FALSE))</f>
        <v>#REF!</v>
      </c>
      <c r="D12" s="3" t="e">
        <f>IF(COUNTIF('DB L1'!#REF!,'Résultat équipe'!D$1)=1,VLOOKUP(D$1,'DB L1'!#REF!,12,FALSE),VLOOKUP('Résultat équipe'!D$1,'DB L1'!#REF!,12,FALSE))</f>
        <v>#REF!</v>
      </c>
      <c r="E12" s="3" t="e">
        <f>IF(COUNTIF('DB L1'!#REF!,'Résultat équipe'!E$1)=1,VLOOKUP(E$1,'DB L1'!#REF!,12,FALSE),VLOOKUP('Résultat équipe'!E$1,'DB L1'!#REF!,12,FALSE))</f>
        <v>#REF!</v>
      </c>
      <c r="F12" s="3" t="e">
        <f>IF(COUNTIF('DB L1'!#REF!,'Résultat équipe'!F$1)=1,VLOOKUP(F$1,'DB L1'!#REF!,12,FALSE),VLOOKUP('Résultat équipe'!F$1,'DB L1'!#REF!,12,FALSE))</f>
        <v>#REF!</v>
      </c>
      <c r="G12" s="3" t="e">
        <f>IF(COUNTIF('DB L1'!#REF!,'Résultat équipe'!G$1)=1,VLOOKUP(G$1,'DB L1'!#REF!,12,FALSE),VLOOKUP('Résultat équipe'!G$1,'DB L1'!#REF!,12,FALSE))</f>
        <v>#REF!</v>
      </c>
      <c r="H12" s="3" t="e">
        <f>IF(COUNTIF('DB L1'!#REF!,'Résultat équipe'!H$1)=1,VLOOKUP(H$1,'DB L1'!#REF!,12,FALSE),VLOOKUP('Résultat équipe'!H$1,'DB L1'!#REF!,12,FALSE))</f>
        <v>#REF!</v>
      </c>
      <c r="I12" s="3" t="e">
        <f>IF(COUNTIF('DB L1'!#REF!,'Résultat équipe'!I$1)=1,VLOOKUP(I$1,'DB L1'!#REF!,12,FALSE),VLOOKUP('Résultat équipe'!I$1,'DB L1'!#REF!,12,FALSE))</f>
        <v>#REF!</v>
      </c>
      <c r="J12" s="3" t="e">
        <f>IF(COUNTIF('DB L1'!#REF!,'Résultat équipe'!J$1)=1,VLOOKUP(J$1,'DB L1'!#REF!,12,FALSE),VLOOKUP('Résultat équipe'!J$1,'DB L1'!#REF!,12,FALSE))</f>
        <v>#REF!</v>
      </c>
      <c r="K12" s="3" t="e">
        <f>IF(COUNTIF('DB L1'!#REF!,'Résultat équipe'!K$1)=1,VLOOKUP(K$1,'DB L1'!#REF!,12,FALSE),VLOOKUP('Résultat équipe'!K$1,'DB L1'!#REF!,12,FALSE))</f>
        <v>#REF!</v>
      </c>
      <c r="L12" s="3" t="e">
        <f>IF(COUNTIF('DB L1'!#REF!,'Résultat équipe'!L$1)=1,VLOOKUP(L$1,'DB L1'!#REF!,12,FALSE),VLOOKUP('Résultat équipe'!L$1,'DB L1'!#REF!,12,FALSE))</f>
        <v>#REF!</v>
      </c>
      <c r="M12" s="3" t="e">
        <f>IF(COUNTIF('DB L1'!#REF!,'Résultat équipe'!M$1)=1,VLOOKUP(M$1,'DB L1'!#REF!,12,FALSE),VLOOKUP('Résultat équipe'!M$1,'DB L1'!#REF!,12,FALSE))</f>
        <v>#REF!</v>
      </c>
      <c r="N12" s="3" t="e">
        <f>IF(COUNTIF('DB L1'!#REF!,'Résultat équipe'!N$1)=1,VLOOKUP(N$1,'DB L1'!#REF!,12,FALSE),VLOOKUP('Résultat équipe'!N$1,'DB L1'!#REF!,12,FALSE))</f>
        <v>#REF!</v>
      </c>
      <c r="O12" s="3" t="e">
        <f>IF(COUNTIF('DB L1'!#REF!,'Résultat équipe'!O$1)=1,VLOOKUP(O$1,'DB L1'!#REF!,12,FALSE),VLOOKUP('Résultat équipe'!O$1,'DB L1'!#REF!,12,FALSE))</f>
        <v>#REF!</v>
      </c>
      <c r="P12" s="3" t="e">
        <f>IF(COUNTIF('DB L1'!#REF!,'Résultat équipe'!P$1)=1,VLOOKUP(P$1,'DB L1'!#REF!,12,FALSE),VLOOKUP('Résultat équipe'!P$1,'DB L1'!#REF!,12,FALSE))</f>
        <v>#REF!</v>
      </c>
      <c r="Q12" s="3" t="e">
        <f>IF(COUNTIF('DB L1'!#REF!,'Résultat équipe'!Q$1)=1,VLOOKUP(Q$1,'DB L1'!#REF!,12,FALSE),VLOOKUP('Résultat équipe'!Q$1,'DB L1'!#REF!,12,FALSE))</f>
        <v>#REF!</v>
      </c>
      <c r="R12" s="3" t="e">
        <f>IF(COUNTIF('DB L1'!#REF!,'Résultat équipe'!R$1)=1,VLOOKUP(R$1,'DB L1'!#REF!,12,FALSE),VLOOKUP('Résultat équipe'!R$1,'DB L1'!#REF!,12,FALSE))</f>
        <v>#REF!</v>
      </c>
      <c r="S12" s="3" t="e">
        <f>IF(COUNTIF('DB L1'!#REF!,'Résultat équipe'!S$1)=1,VLOOKUP(S$1,'DB L1'!#REF!,12,FALSE),VLOOKUP('Résultat équipe'!S$1,'DB L1'!#REF!,12,FALSE))</f>
        <v>#REF!</v>
      </c>
      <c r="T12" s="3" t="e">
        <f>IF(COUNTIF('DB L1'!#REF!,'Résultat équipe'!T$1)=1,VLOOKUP(T$1,'DB L1'!#REF!,12,FALSE),VLOOKUP('Résultat équipe'!T$1,'DB L1'!#REF!,12,FALSE))</f>
        <v>#REF!</v>
      </c>
      <c r="U12" s="3" t="e">
        <f>IF(COUNTIF('DB L1'!#REF!,'Résultat équipe'!U$1)=1,VLOOKUP(U$1,'DB L1'!#REF!,12,FALSE),VLOOKUP('Résultat équipe'!U$1,'DB L1'!#REF!,12,FALSE))</f>
        <v>#REF!</v>
      </c>
      <c r="W12" s="9">
        <v>11</v>
      </c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S12" s="9">
        <v>11</v>
      </c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</row>
    <row r="13" spans="1:88">
      <c r="A13" s="1">
        <v>12</v>
      </c>
      <c r="B13" s="3" t="e">
        <f>IF(COUNTIF('DB L1'!#REF!,'Résultat équipe'!B$1)=1,VLOOKUP(B$1,'DB L1'!#REF!,12,FALSE),VLOOKUP('Résultat équipe'!B$1,'DB L1'!#REF!,12,FALSE))</f>
        <v>#REF!</v>
      </c>
      <c r="C13" s="3" t="e">
        <f>IF(COUNTIF('DB L1'!#REF!,'Résultat équipe'!C$1)=1,VLOOKUP(C$1,'DB L1'!#REF!,12,FALSE),VLOOKUP('Résultat équipe'!C$1,'DB L1'!#REF!,12,FALSE))</f>
        <v>#REF!</v>
      </c>
      <c r="D13" s="3" t="e">
        <f>IF(COUNTIF('DB L1'!#REF!,'Résultat équipe'!D$1)=1,VLOOKUP(D$1,'DB L1'!#REF!,12,FALSE),VLOOKUP('Résultat équipe'!D$1,'DB L1'!#REF!,12,FALSE))</f>
        <v>#REF!</v>
      </c>
      <c r="E13" s="3" t="e">
        <f>IF(COUNTIF('DB L1'!#REF!,'Résultat équipe'!E$1)=1,VLOOKUP(E$1,'DB L1'!#REF!,12,FALSE),VLOOKUP('Résultat équipe'!E$1,'DB L1'!#REF!,12,FALSE))</f>
        <v>#REF!</v>
      </c>
      <c r="F13" s="3" t="e">
        <f>IF(COUNTIF('DB L1'!#REF!,'Résultat équipe'!F$1)=1,VLOOKUP(F$1,'DB L1'!#REF!,12,FALSE),VLOOKUP('Résultat équipe'!F$1,'DB L1'!#REF!,12,FALSE))</f>
        <v>#REF!</v>
      </c>
      <c r="G13" s="3" t="e">
        <f>IF(COUNTIF('DB L1'!#REF!,'Résultat équipe'!G$1)=1,VLOOKUP(G$1,'DB L1'!#REF!,12,FALSE),VLOOKUP('Résultat équipe'!G$1,'DB L1'!#REF!,12,FALSE))</f>
        <v>#REF!</v>
      </c>
      <c r="H13" s="3" t="e">
        <f>IF(COUNTIF('DB L1'!#REF!,'Résultat équipe'!H$1)=1,VLOOKUP(H$1,'DB L1'!#REF!,12,FALSE),VLOOKUP('Résultat équipe'!H$1,'DB L1'!#REF!,12,FALSE))</f>
        <v>#REF!</v>
      </c>
      <c r="I13" s="3" t="e">
        <f>IF(COUNTIF('DB L1'!#REF!,'Résultat équipe'!I$1)=1,VLOOKUP(I$1,'DB L1'!#REF!,12,FALSE),VLOOKUP('Résultat équipe'!I$1,'DB L1'!#REF!,12,FALSE))</f>
        <v>#REF!</v>
      </c>
      <c r="J13" s="3" t="e">
        <f>IF(COUNTIF('DB L1'!#REF!,'Résultat équipe'!J$1)=1,VLOOKUP(J$1,'DB L1'!#REF!,12,FALSE),VLOOKUP('Résultat équipe'!J$1,'DB L1'!#REF!,12,FALSE))</f>
        <v>#REF!</v>
      </c>
      <c r="K13" s="3" t="e">
        <f>IF(COUNTIF('DB L1'!#REF!,'Résultat équipe'!K$1)=1,VLOOKUP(K$1,'DB L1'!#REF!,12,FALSE),VLOOKUP('Résultat équipe'!K$1,'DB L1'!#REF!,12,FALSE))</f>
        <v>#REF!</v>
      </c>
      <c r="L13" s="3" t="e">
        <f>IF(COUNTIF('DB L1'!#REF!,'Résultat équipe'!L$1)=1,VLOOKUP(L$1,'DB L1'!#REF!,12,FALSE),VLOOKUP('Résultat équipe'!L$1,'DB L1'!#REF!,12,FALSE))</f>
        <v>#REF!</v>
      </c>
      <c r="M13" s="3" t="e">
        <f>IF(COUNTIF('DB L1'!#REF!,'Résultat équipe'!M$1)=1,VLOOKUP(M$1,'DB L1'!#REF!,12,FALSE),VLOOKUP('Résultat équipe'!M$1,'DB L1'!#REF!,12,FALSE))</f>
        <v>#REF!</v>
      </c>
      <c r="N13" s="3" t="e">
        <f>IF(COUNTIF('DB L1'!#REF!,'Résultat équipe'!N$1)=1,VLOOKUP(N$1,'DB L1'!#REF!,12,FALSE),VLOOKUP('Résultat équipe'!N$1,'DB L1'!#REF!,12,FALSE))</f>
        <v>#REF!</v>
      </c>
      <c r="O13" s="3" t="e">
        <f>IF(COUNTIF('DB L1'!#REF!,'Résultat équipe'!O$1)=1,VLOOKUP(O$1,'DB L1'!#REF!,12,FALSE),VLOOKUP('Résultat équipe'!O$1,'DB L1'!#REF!,12,FALSE))</f>
        <v>#REF!</v>
      </c>
      <c r="P13" s="3" t="e">
        <f>IF(COUNTIF('DB L1'!#REF!,'Résultat équipe'!P$1)=1,VLOOKUP(P$1,'DB L1'!#REF!,12,FALSE),VLOOKUP('Résultat équipe'!P$1,'DB L1'!#REF!,12,FALSE))</f>
        <v>#REF!</v>
      </c>
      <c r="Q13" s="3" t="e">
        <f>IF(COUNTIF('DB L1'!#REF!,'Résultat équipe'!Q$1)=1,VLOOKUP(Q$1,'DB L1'!#REF!,12,FALSE),VLOOKUP('Résultat équipe'!Q$1,'DB L1'!#REF!,12,FALSE))</f>
        <v>#REF!</v>
      </c>
      <c r="R13" s="3" t="e">
        <f>IF(COUNTIF('DB L1'!#REF!,'Résultat équipe'!R$1)=1,VLOOKUP(R$1,'DB L1'!#REF!,12,FALSE),VLOOKUP('Résultat équipe'!R$1,'DB L1'!#REF!,12,FALSE))</f>
        <v>#REF!</v>
      </c>
      <c r="S13" s="3" t="e">
        <f>IF(COUNTIF('DB L1'!#REF!,'Résultat équipe'!S$1)=1,VLOOKUP(S$1,'DB L1'!#REF!,12,FALSE),VLOOKUP('Résultat équipe'!S$1,'DB L1'!#REF!,12,FALSE))</f>
        <v>#REF!</v>
      </c>
      <c r="T13" s="3" t="e">
        <f>IF(COUNTIF('DB L1'!#REF!,'Résultat équipe'!T$1)=1,VLOOKUP(T$1,'DB L1'!#REF!,12,FALSE),VLOOKUP('Résultat équipe'!T$1,'DB L1'!#REF!,12,FALSE))</f>
        <v>#REF!</v>
      </c>
      <c r="U13" s="3" t="e">
        <f>IF(COUNTIF('DB L1'!#REF!,'Résultat équipe'!U$1)=1,VLOOKUP(U$1,'DB L1'!#REF!,12,FALSE),VLOOKUP('Résultat équipe'!U$1,'DB L1'!#REF!,12,FALSE))</f>
        <v>#REF!</v>
      </c>
      <c r="W13" s="9">
        <v>12</v>
      </c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S13" s="9">
        <v>12</v>
      </c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</row>
    <row r="14" spans="1:88">
      <c r="A14" s="1">
        <v>13</v>
      </c>
      <c r="B14" s="3" t="e">
        <f>IF(COUNTIF('DB L1'!#REF!,'Résultat équipe'!B$1)=1,VLOOKUP(B$1,'DB L1'!#REF!,12,FALSE),VLOOKUP('Résultat équipe'!B$1,'DB L1'!#REF!,12,FALSE))</f>
        <v>#REF!</v>
      </c>
      <c r="C14" s="3" t="e">
        <f>IF(COUNTIF('DB L1'!#REF!,'Résultat équipe'!C$1)=1,VLOOKUP(C$1,'DB L1'!#REF!,12,FALSE),VLOOKUP('Résultat équipe'!C$1,'DB L1'!#REF!,12,FALSE))</f>
        <v>#REF!</v>
      </c>
      <c r="D14" s="3" t="e">
        <f>IF(COUNTIF('DB L1'!#REF!,'Résultat équipe'!D$1)=1,VLOOKUP(D$1,'DB L1'!#REF!,12,FALSE),VLOOKUP('Résultat équipe'!D$1,'DB L1'!#REF!,12,FALSE))</f>
        <v>#REF!</v>
      </c>
      <c r="E14" s="3" t="e">
        <f>IF(COUNTIF('DB L1'!#REF!,'Résultat équipe'!E$1)=1,VLOOKUP(E$1,'DB L1'!#REF!,12,FALSE),VLOOKUP('Résultat équipe'!E$1,'DB L1'!#REF!,12,FALSE))</f>
        <v>#REF!</v>
      </c>
      <c r="F14" s="3" t="e">
        <f>IF(COUNTIF('DB L1'!#REF!,'Résultat équipe'!F$1)=1,VLOOKUP(F$1,'DB L1'!#REF!,12,FALSE),VLOOKUP('Résultat équipe'!F$1,'DB L1'!#REF!,12,FALSE))</f>
        <v>#REF!</v>
      </c>
      <c r="G14" s="3" t="e">
        <f>IF(COUNTIF('DB L1'!#REF!,'Résultat équipe'!G$1)=1,VLOOKUP(G$1,'DB L1'!#REF!,12,FALSE),VLOOKUP('Résultat équipe'!G$1,'DB L1'!#REF!,12,FALSE))</f>
        <v>#REF!</v>
      </c>
      <c r="H14" s="3" t="e">
        <f>IF(COUNTIF('DB L1'!#REF!,'Résultat équipe'!H$1)=1,VLOOKUP(H$1,'DB L1'!#REF!,12,FALSE),VLOOKUP('Résultat équipe'!H$1,'DB L1'!#REF!,12,FALSE))</f>
        <v>#REF!</v>
      </c>
      <c r="I14" s="3" t="e">
        <f>IF(COUNTIF('DB L1'!#REF!,'Résultat équipe'!I$1)=1,VLOOKUP(I$1,'DB L1'!#REF!,12,FALSE),VLOOKUP('Résultat équipe'!I$1,'DB L1'!#REF!,12,FALSE))</f>
        <v>#REF!</v>
      </c>
      <c r="J14" s="3" t="e">
        <f>IF(COUNTIF('DB L1'!#REF!,'Résultat équipe'!J$1)=1,VLOOKUP(J$1,'DB L1'!#REF!,12,FALSE),VLOOKUP('Résultat équipe'!J$1,'DB L1'!#REF!,12,FALSE))</f>
        <v>#REF!</v>
      </c>
      <c r="K14" s="3" t="e">
        <f>IF(COUNTIF('DB L1'!#REF!,'Résultat équipe'!K$1)=1,VLOOKUP(K$1,'DB L1'!#REF!,12,FALSE),VLOOKUP('Résultat équipe'!K$1,'DB L1'!#REF!,12,FALSE))</f>
        <v>#REF!</v>
      </c>
      <c r="L14" s="3" t="e">
        <f>IF(COUNTIF('DB L1'!#REF!,'Résultat équipe'!L$1)=1,VLOOKUP(L$1,'DB L1'!#REF!,12,FALSE),VLOOKUP('Résultat équipe'!L$1,'DB L1'!#REF!,12,FALSE))</f>
        <v>#REF!</v>
      </c>
      <c r="M14" s="3" t="e">
        <f>IF(COUNTIF('DB L1'!#REF!,'Résultat équipe'!M$1)=1,VLOOKUP(M$1,'DB L1'!#REF!,12,FALSE),VLOOKUP('Résultat équipe'!M$1,'DB L1'!#REF!,12,FALSE))</f>
        <v>#REF!</v>
      </c>
      <c r="N14" s="3" t="e">
        <f>IF(COUNTIF('DB L1'!#REF!,'Résultat équipe'!N$1)=1,VLOOKUP(N$1,'DB L1'!#REF!,12,FALSE),VLOOKUP('Résultat équipe'!N$1,'DB L1'!#REF!,12,FALSE))</f>
        <v>#REF!</v>
      </c>
      <c r="O14" s="3" t="e">
        <f>IF(COUNTIF('DB L1'!#REF!,'Résultat équipe'!O$1)=1,VLOOKUP(O$1,'DB L1'!#REF!,12,FALSE),VLOOKUP('Résultat équipe'!O$1,'DB L1'!#REF!,12,FALSE))</f>
        <v>#REF!</v>
      </c>
      <c r="P14" s="3" t="e">
        <f>IF(COUNTIF('DB L1'!#REF!,'Résultat équipe'!P$1)=1,VLOOKUP(P$1,'DB L1'!#REF!,12,FALSE),VLOOKUP('Résultat équipe'!P$1,'DB L1'!#REF!,12,FALSE))</f>
        <v>#REF!</v>
      </c>
      <c r="Q14" s="3" t="e">
        <f>IF(COUNTIF('DB L1'!#REF!,'Résultat équipe'!Q$1)=1,VLOOKUP(Q$1,'DB L1'!#REF!,12,FALSE),VLOOKUP('Résultat équipe'!Q$1,'DB L1'!#REF!,12,FALSE))</f>
        <v>#REF!</v>
      </c>
      <c r="R14" s="3" t="e">
        <f>IF(COUNTIF('DB L1'!#REF!,'Résultat équipe'!R$1)=1,VLOOKUP(R$1,'DB L1'!#REF!,12,FALSE),VLOOKUP('Résultat équipe'!R$1,'DB L1'!#REF!,12,FALSE))</f>
        <v>#REF!</v>
      </c>
      <c r="S14" s="3" t="e">
        <f>IF(COUNTIF('DB L1'!#REF!,'Résultat équipe'!S$1)=1,VLOOKUP(S$1,'DB L1'!#REF!,12,FALSE),VLOOKUP('Résultat équipe'!S$1,'DB L1'!#REF!,12,FALSE))</f>
        <v>#REF!</v>
      </c>
      <c r="T14" s="3" t="e">
        <f>IF(COUNTIF('DB L1'!#REF!,'Résultat équipe'!T$1)=1,VLOOKUP(T$1,'DB L1'!#REF!,12,FALSE),VLOOKUP('Résultat équipe'!T$1,'DB L1'!#REF!,12,FALSE))</f>
        <v>#REF!</v>
      </c>
      <c r="U14" s="3" t="e">
        <f>IF(COUNTIF('DB L1'!#REF!,'Résultat équipe'!U$1)=1,VLOOKUP(U$1,'DB L1'!#REF!,12,FALSE),VLOOKUP('Résultat équipe'!U$1,'DB L1'!#REF!,12,FALSE))</f>
        <v>#REF!</v>
      </c>
      <c r="W14" s="9">
        <v>13</v>
      </c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S14" s="9">
        <v>13</v>
      </c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</row>
    <row r="15" spans="1:88">
      <c r="A15" s="1">
        <v>14</v>
      </c>
      <c r="B15" s="3" t="e">
        <f>IF(COUNTIF('DB L1'!#REF!,'Résultat équipe'!B$1)=1,VLOOKUP(B$1,'DB L1'!#REF!,12,FALSE),VLOOKUP('Résultat équipe'!B$1,'DB L1'!#REF!,12,FALSE))</f>
        <v>#REF!</v>
      </c>
      <c r="C15" s="3" t="e">
        <f>IF(COUNTIF('DB L1'!#REF!,'Résultat équipe'!C$1)=1,VLOOKUP(C$1,'DB L1'!#REF!,12,FALSE),VLOOKUP('Résultat équipe'!C$1,'DB L1'!#REF!,12,FALSE))</f>
        <v>#REF!</v>
      </c>
      <c r="D15" s="3" t="e">
        <f>IF(COUNTIF('DB L1'!#REF!,'Résultat équipe'!D$1)=1,VLOOKUP(D$1,'DB L1'!#REF!,12,FALSE),VLOOKUP('Résultat équipe'!D$1,'DB L1'!#REF!,12,FALSE))</f>
        <v>#REF!</v>
      </c>
      <c r="E15" s="3" t="e">
        <f>IF(COUNTIF('DB L1'!#REF!,'Résultat équipe'!E$1)=1,VLOOKUP(E$1,'DB L1'!#REF!,12,FALSE),VLOOKUP('Résultat équipe'!E$1,'DB L1'!#REF!,12,FALSE))</f>
        <v>#REF!</v>
      </c>
      <c r="F15" s="3" t="e">
        <f>IF(COUNTIF('DB L1'!#REF!,'Résultat équipe'!F$1)=1,VLOOKUP(F$1,'DB L1'!#REF!,12,FALSE),VLOOKUP('Résultat équipe'!F$1,'DB L1'!#REF!,12,FALSE))</f>
        <v>#REF!</v>
      </c>
      <c r="G15" s="3" t="e">
        <f>IF(COUNTIF('DB L1'!#REF!,'Résultat équipe'!G$1)=1,VLOOKUP(G$1,'DB L1'!#REF!,12,FALSE),VLOOKUP('Résultat équipe'!G$1,'DB L1'!#REF!,12,FALSE))</f>
        <v>#REF!</v>
      </c>
      <c r="H15" s="3" t="e">
        <f>IF(COUNTIF('DB L1'!#REF!,'Résultat équipe'!H$1)=1,VLOOKUP(H$1,'DB L1'!#REF!,12,FALSE),VLOOKUP('Résultat équipe'!H$1,'DB L1'!#REF!,12,FALSE))</f>
        <v>#REF!</v>
      </c>
      <c r="I15" s="3" t="e">
        <f>IF(COUNTIF('DB L1'!#REF!,'Résultat équipe'!I$1)=1,VLOOKUP(I$1,'DB L1'!#REF!,12,FALSE),VLOOKUP('Résultat équipe'!I$1,'DB L1'!#REF!,12,FALSE))</f>
        <v>#REF!</v>
      </c>
      <c r="J15" s="3" t="e">
        <f>IF(COUNTIF('DB L1'!#REF!,'Résultat équipe'!J$1)=1,VLOOKUP(J$1,'DB L1'!#REF!,12,FALSE),VLOOKUP('Résultat équipe'!J$1,'DB L1'!#REF!,12,FALSE))</f>
        <v>#REF!</v>
      </c>
      <c r="K15" s="3" t="e">
        <f>IF(COUNTIF('DB L1'!#REF!,'Résultat équipe'!K$1)=1,VLOOKUP(K$1,'DB L1'!#REF!,12,FALSE),VLOOKUP('Résultat équipe'!K$1,'DB L1'!#REF!,12,FALSE))</f>
        <v>#REF!</v>
      </c>
      <c r="L15" s="3" t="e">
        <f>IF(COUNTIF('DB L1'!#REF!,'Résultat équipe'!L$1)=1,VLOOKUP(L$1,'DB L1'!#REF!,12,FALSE),VLOOKUP('Résultat équipe'!L$1,'DB L1'!#REF!,12,FALSE))</f>
        <v>#REF!</v>
      </c>
      <c r="M15" s="3" t="e">
        <f>IF(COUNTIF('DB L1'!#REF!,'Résultat équipe'!M$1)=1,VLOOKUP(M$1,'DB L1'!#REF!,12,FALSE),VLOOKUP('Résultat équipe'!M$1,'DB L1'!#REF!,12,FALSE))</f>
        <v>#REF!</v>
      </c>
      <c r="N15" s="3" t="e">
        <f>IF(COUNTIF('DB L1'!#REF!,'Résultat équipe'!N$1)=1,VLOOKUP(N$1,'DB L1'!#REF!,12,FALSE),VLOOKUP('Résultat équipe'!N$1,'DB L1'!#REF!,12,FALSE))</f>
        <v>#REF!</v>
      </c>
      <c r="O15" s="3" t="e">
        <f>IF(COUNTIF('DB L1'!#REF!,'Résultat équipe'!O$1)=1,VLOOKUP(O$1,'DB L1'!#REF!,12,FALSE),VLOOKUP('Résultat équipe'!O$1,'DB L1'!#REF!,12,FALSE))</f>
        <v>#REF!</v>
      </c>
      <c r="P15" s="3" t="e">
        <f>IF(COUNTIF('DB L1'!#REF!,'Résultat équipe'!P$1)=1,VLOOKUP(P$1,'DB L1'!#REF!,12,FALSE),VLOOKUP('Résultat équipe'!P$1,'DB L1'!#REF!,12,FALSE))</f>
        <v>#REF!</v>
      </c>
      <c r="Q15" s="3" t="e">
        <f>IF(COUNTIF('DB L1'!#REF!,'Résultat équipe'!Q$1)=1,VLOOKUP(Q$1,'DB L1'!#REF!,12,FALSE),VLOOKUP('Résultat équipe'!Q$1,'DB L1'!#REF!,12,FALSE))</f>
        <v>#REF!</v>
      </c>
      <c r="R15" s="3" t="e">
        <f>IF(COUNTIF('DB L1'!#REF!,'Résultat équipe'!R$1)=1,VLOOKUP(R$1,'DB L1'!#REF!,12,FALSE),VLOOKUP('Résultat équipe'!R$1,'DB L1'!#REF!,12,FALSE))</f>
        <v>#REF!</v>
      </c>
      <c r="S15" s="3" t="e">
        <f>IF(COUNTIF('DB L1'!#REF!,'Résultat équipe'!S$1)=1,VLOOKUP(S$1,'DB L1'!#REF!,12,FALSE),VLOOKUP('Résultat équipe'!S$1,'DB L1'!#REF!,12,FALSE))</f>
        <v>#REF!</v>
      </c>
      <c r="T15" s="3" t="e">
        <f>IF(COUNTIF('DB L1'!#REF!,'Résultat équipe'!T$1)=1,VLOOKUP(T$1,'DB L1'!#REF!,12,FALSE),VLOOKUP('Résultat équipe'!T$1,'DB L1'!#REF!,12,FALSE))</f>
        <v>#REF!</v>
      </c>
      <c r="U15" s="3" t="e">
        <f>IF(COUNTIF('DB L1'!#REF!,'Résultat équipe'!U$1)=1,VLOOKUP(U$1,'DB L1'!#REF!,12,FALSE),VLOOKUP('Résultat équipe'!U$1,'DB L1'!#REF!,12,FALSE))</f>
        <v>#REF!</v>
      </c>
      <c r="W15" s="9">
        <v>14</v>
      </c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S15" s="9">
        <v>14</v>
      </c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</row>
    <row r="16" spans="1:88">
      <c r="A16" s="1">
        <v>15</v>
      </c>
      <c r="B16" s="3" t="e">
        <f>IF(COUNTIF('DB L1'!#REF!,'Résultat équipe'!B$1)=1,VLOOKUP(B$1,'DB L1'!#REF!,12,FALSE),VLOOKUP('Résultat équipe'!B$1,'DB L1'!#REF!,12,FALSE))</f>
        <v>#REF!</v>
      </c>
      <c r="C16" s="3" t="e">
        <f>IF(COUNTIF('DB L1'!#REF!,'Résultat équipe'!C$1)=1,VLOOKUP(C$1,'DB L1'!#REF!,12,FALSE),VLOOKUP('Résultat équipe'!C$1,'DB L1'!#REF!,12,FALSE))</f>
        <v>#REF!</v>
      </c>
      <c r="D16" s="3" t="e">
        <f>IF(COUNTIF('DB L1'!#REF!,'Résultat équipe'!D$1)=1,VLOOKUP(D$1,'DB L1'!#REF!,12,FALSE),VLOOKUP('Résultat équipe'!D$1,'DB L1'!#REF!,12,FALSE))</f>
        <v>#REF!</v>
      </c>
      <c r="E16" s="3" t="e">
        <f>IF(COUNTIF('DB L1'!#REF!,'Résultat équipe'!E$1)=1,VLOOKUP(E$1,'DB L1'!#REF!,12,FALSE),VLOOKUP('Résultat équipe'!E$1,'DB L1'!#REF!,12,FALSE))</f>
        <v>#REF!</v>
      </c>
      <c r="F16" s="3" t="e">
        <f>IF(COUNTIF('DB L1'!#REF!,'Résultat équipe'!F$1)=1,VLOOKUP(F$1,'DB L1'!#REF!,12,FALSE),VLOOKUP('Résultat équipe'!F$1,'DB L1'!#REF!,12,FALSE))</f>
        <v>#REF!</v>
      </c>
      <c r="G16" s="3" t="e">
        <f>IF(COUNTIF('DB L1'!#REF!,'Résultat équipe'!G$1)=1,VLOOKUP(G$1,'DB L1'!#REF!,12,FALSE),VLOOKUP('Résultat équipe'!G$1,'DB L1'!#REF!,12,FALSE))</f>
        <v>#REF!</v>
      </c>
      <c r="H16" s="3" t="e">
        <f>IF(COUNTIF('DB L1'!#REF!,'Résultat équipe'!H$1)=1,VLOOKUP(H$1,'DB L1'!#REF!,12,FALSE),VLOOKUP('Résultat équipe'!H$1,'DB L1'!#REF!,12,FALSE))</f>
        <v>#REF!</v>
      </c>
      <c r="I16" s="3" t="e">
        <f>IF(COUNTIF('DB L1'!#REF!,'Résultat équipe'!I$1)=1,VLOOKUP(I$1,'DB L1'!#REF!,12,FALSE),VLOOKUP('Résultat équipe'!I$1,'DB L1'!#REF!,12,FALSE))</f>
        <v>#REF!</v>
      </c>
      <c r="J16" s="3" t="e">
        <f>IF(COUNTIF('DB L1'!#REF!,'Résultat équipe'!J$1)=1,VLOOKUP(J$1,'DB L1'!#REF!,12,FALSE),VLOOKUP('Résultat équipe'!J$1,'DB L1'!#REF!,12,FALSE))</f>
        <v>#REF!</v>
      </c>
      <c r="K16" s="3" t="e">
        <f>IF(COUNTIF('DB L1'!#REF!,'Résultat équipe'!K$1)=1,VLOOKUP(K$1,'DB L1'!#REF!,12,FALSE),VLOOKUP('Résultat équipe'!K$1,'DB L1'!#REF!,12,FALSE))</f>
        <v>#REF!</v>
      </c>
      <c r="L16" s="3" t="e">
        <f>IF(COUNTIF('DB L1'!#REF!,'Résultat équipe'!L$1)=1,VLOOKUP(L$1,'DB L1'!#REF!,12,FALSE),VLOOKUP('Résultat équipe'!L$1,'DB L1'!#REF!,12,FALSE))</f>
        <v>#REF!</v>
      </c>
      <c r="M16" s="3" t="e">
        <f>IF(COUNTIF('DB L1'!#REF!,'Résultat équipe'!M$1)=1,VLOOKUP(M$1,'DB L1'!#REF!,12,FALSE),VLOOKUP('Résultat équipe'!M$1,'DB L1'!#REF!,12,FALSE))</f>
        <v>#REF!</v>
      </c>
      <c r="N16" s="3" t="e">
        <f>IF(COUNTIF('DB L1'!#REF!,'Résultat équipe'!N$1)=1,VLOOKUP(N$1,'DB L1'!#REF!,12,FALSE),VLOOKUP('Résultat équipe'!N$1,'DB L1'!#REF!,12,FALSE))</f>
        <v>#REF!</v>
      </c>
      <c r="O16" s="3" t="e">
        <f>IF(COUNTIF('DB L1'!#REF!,'Résultat équipe'!O$1)=1,VLOOKUP(O$1,'DB L1'!#REF!,12,FALSE),VLOOKUP('Résultat équipe'!O$1,'DB L1'!#REF!,12,FALSE))</f>
        <v>#REF!</v>
      </c>
      <c r="P16" s="3" t="e">
        <f>IF(COUNTIF('DB L1'!#REF!,'Résultat équipe'!P$1)=1,VLOOKUP(P$1,'DB L1'!#REF!,12,FALSE),VLOOKUP('Résultat équipe'!P$1,'DB L1'!#REF!,12,FALSE))</f>
        <v>#REF!</v>
      </c>
      <c r="Q16" s="3" t="e">
        <f>IF(COUNTIF('DB L1'!#REF!,'Résultat équipe'!Q$1)=1,VLOOKUP(Q$1,'DB L1'!#REF!,12,FALSE),VLOOKUP('Résultat équipe'!Q$1,'DB L1'!#REF!,12,FALSE))</f>
        <v>#REF!</v>
      </c>
      <c r="R16" s="3" t="e">
        <f>IF(COUNTIF('DB L1'!#REF!,'Résultat équipe'!R$1)=1,VLOOKUP(R$1,'DB L1'!#REF!,12,FALSE),VLOOKUP('Résultat équipe'!R$1,'DB L1'!#REF!,12,FALSE))</f>
        <v>#REF!</v>
      </c>
      <c r="S16" s="3" t="e">
        <f>IF(COUNTIF('DB L1'!#REF!,'Résultat équipe'!S$1)=1,VLOOKUP(S$1,'DB L1'!#REF!,12,FALSE),VLOOKUP('Résultat équipe'!S$1,'DB L1'!#REF!,12,FALSE))</f>
        <v>#REF!</v>
      </c>
      <c r="T16" s="3" t="e">
        <f>IF(COUNTIF('DB L1'!#REF!,'Résultat équipe'!T$1)=1,VLOOKUP(T$1,'DB L1'!#REF!,12,FALSE),VLOOKUP('Résultat équipe'!T$1,'DB L1'!#REF!,12,FALSE))</f>
        <v>#REF!</v>
      </c>
      <c r="U16" s="3" t="e">
        <f>IF(COUNTIF('DB L1'!#REF!,'Résultat équipe'!U$1)=1,VLOOKUP(U$1,'DB L1'!#REF!,12,FALSE),VLOOKUP('Résultat équipe'!U$1,'DB L1'!#REF!,12,FALSE))</f>
        <v>#REF!</v>
      </c>
      <c r="W16" s="9">
        <v>15</v>
      </c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S16" s="9">
        <v>15</v>
      </c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</row>
    <row r="17" spans="1:65">
      <c r="A17" s="1">
        <v>16</v>
      </c>
      <c r="B17" s="3" t="e">
        <f>IF(COUNTIF('DB L1'!#REF!,'Résultat équipe'!B$1)=1,VLOOKUP(B$1,'DB L1'!#REF!,12,FALSE),VLOOKUP('Résultat équipe'!B$1,'DB L1'!#REF!,12,FALSE))</f>
        <v>#REF!</v>
      </c>
      <c r="C17" s="3" t="e">
        <f>IF(COUNTIF('DB L1'!#REF!,'Résultat équipe'!C$1)=1,VLOOKUP(C$1,'DB L1'!#REF!,12,FALSE),VLOOKUP('Résultat équipe'!C$1,'DB L1'!#REF!,12,FALSE))</f>
        <v>#REF!</v>
      </c>
      <c r="D17" s="3" t="e">
        <f>IF(COUNTIF('DB L1'!#REF!,'Résultat équipe'!D$1)=1,VLOOKUP(D$1,'DB L1'!#REF!,12,FALSE),VLOOKUP('Résultat équipe'!D$1,'DB L1'!#REF!,12,FALSE))</f>
        <v>#REF!</v>
      </c>
      <c r="E17" s="3" t="e">
        <f>IF(COUNTIF('DB L1'!#REF!,'Résultat équipe'!E$1)=1,VLOOKUP(E$1,'DB L1'!#REF!,12,FALSE),VLOOKUP('Résultat équipe'!E$1,'DB L1'!#REF!,12,FALSE))</f>
        <v>#REF!</v>
      </c>
      <c r="F17" s="3" t="e">
        <f>IF(COUNTIF('DB L1'!#REF!,'Résultat équipe'!F$1)=1,VLOOKUP(F$1,'DB L1'!#REF!,12,FALSE),VLOOKUP('Résultat équipe'!F$1,'DB L1'!#REF!,12,FALSE))</f>
        <v>#REF!</v>
      </c>
      <c r="G17" s="3" t="e">
        <f>IF(COUNTIF('DB L1'!#REF!,'Résultat équipe'!G$1)=1,VLOOKUP(G$1,'DB L1'!#REF!,12,FALSE),VLOOKUP('Résultat équipe'!G$1,'DB L1'!#REF!,12,FALSE))</f>
        <v>#REF!</v>
      </c>
      <c r="H17" s="3" t="e">
        <f>IF(COUNTIF('DB L1'!#REF!,'Résultat équipe'!H$1)=1,VLOOKUP(H$1,'DB L1'!#REF!,12,FALSE),VLOOKUP('Résultat équipe'!H$1,'DB L1'!#REF!,12,FALSE))</f>
        <v>#REF!</v>
      </c>
      <c r="I17" s="3" t="e">
        <f>IF(COUNTIF('DB L1'!#REF!,'Résultat équipe'!I$1)=1,VLOOKUP(I$1,'DB L1'!#REF!,12,FALSE),VLOOKUP('Résultat équipe'!I$1,'DB L1'!#REF!,12,FALSE))</f>
        <v>#REF!</v>
      </c>
      <c r="J17" s="3" t="e">
        <f>IF(COUNTIF('DB L1'!#REF!,'Résultat équipe'!J$1)=1,VLOOKUP(J$1,'DB L1'!#REF!,12,FALSE),VLOOKUP('Résultat équipe'!J$1,'DB L1'!#REF!,12,FALSE))</f>
        <v>#REF!</v>
      </c>
      <c r="K17" s="3" t="e">
        <f>IF(COUNTIF('DB L1'!#REF!,'Résultat équipe'!K$1)=1,VLOOKUP(K$1,'DB L1'!#REF!,12,FALSE),VLOOKUP('Résultat équipe'!K$1,'DB L1'!#REF!,12,FALSE))</f>
        <v>#REF!</v>
      </c>
      <c r="L17" s="3" t="e">
        <f>IF(COUNTIF('DB L1'!#REF!,'Résultat équipe'!L$1)=1,VLOOKUP(L$1,'DB L1'!#REF!,12,FALSE),VLOOKUP('Résultat équipe'!L$1,'DB L1'!#REF!,12,FALSE))</f>
        <v>#REF!</v>
      </c>
      <c r="M17" s="3" t="e">
        <f>IF(COUNTIF('DB L1'!#REF!,'Résultat équipe'!M$1)=1,VLOOKUP(M$1,'DB L1'!#REF!,12,FALSE),VLOOKUP('Résultat équipe'!M$1,'DB L1'!#REF!,12,FALSE))</f>
        <v>#REF!</v>
      </c>
      <c r="N17" s="3" t="e">
        <f>IF(COUNTIF('DB L1'!#REF!,'Résultat équipe'!N$1)=1,VLOOKUP(N$1,'DB L1'!#REF!,12,FALSE),VLOOKUP('Résultat équipe'!N$1,'DB L1'!#REF!,12,FALSE))</f>
        <v>#REF!</v>
      </c>
      <c r="O17" s="3" t="e">
        <f>IF(COUNTIF('DB L1'!#REF!,'Résultat équipe'!O$1)=1,VLOOKUP(O$1,'DB L1'!#REF!,12,FALSE),VLOOKUP('Résultat équipe'!O$1,'DB L1'!#REF!,12,FALSE))</f>
        <v>#REF!</v>
      </c>
      <c r="P17" s="3" t="e">
        <f>IF(COUNTIF('DB L1'!#REF!,'Résultat équipe'!P$1)=1,VLOOKUP(P$1,'DB L1'!#REF!,12,FALSE),VLOOKUP('Résultat équipe'!P$1,'DB L1'!#REF!,12,FALSE))</f>
        <v>#REF!</v>
      </c>
      <c r="Q17" s="3" t="e">
        <f>IF(COUNTIF('DB L1'!#REF!,'Résultat équipe'!Q$1)=1,VLOOKUP(Q$1,'DB L1'!#REF!,12,FALSE),VLOOKUP('Résultat équipe'!Q$1,'DB L1'!#REF!,12,FALSE))</f>
        <v>#REF!</v>
      </c>
      <c r="R17" s="3" t="e">
        <f>IF(COUNTIF('DB L1'!#REF!,'Résultat équipe'!R$1)=1,VLOOKUP(R$1,'DB L1'!#REF!,12,FALSE),VLOOKUP('Résultat équipe'!R$1,'DB L1'!#REF!,12,FALSE))</f>
        <v>#REF!</v>
      </c>
      <c r="S17" s="3" t="e">
        <f>IF(COUNTIF('DB L1'!#REF!,'Résultat équipe'!S$1)=1,VLOOKUP(S$1,'DB L1'!#REF!,12,FALSE),VLOOKUP('Résultat équipe'!S$1,'DB L1'!#REF!,12,FALSE))</f>
        <v>#REF!</v>
      </c>
      <c r="T17" s="3" t="e">
        <f>IF(COUNTIF('DB L1'!#REF!,'Résultat équipe'!T$1)=1,VLOOKUP(T$1,'DB L1'!#REF!,12,FALSE),VLOOKUP('Résultat équipe'!T$1,'DB L1'!#REF!,12,FALSE))</f>
        <v>#REF!</v>
      </c>
      <c r="U17" s="3" t="e">
        <f>IF(COUNTIF('DB L1'!#REF!,'Résultat équipe'!U$1)=1,VLOOKUP(U$1,'DB L1'!#REF!,12,FALSE),VLOOKUP('Résultat équipe'!U$1,'DB L1'!#REF!,12,FALSE))</f>
        <v>#REF!</v>
      </c>
      <c r="W17" s="9">
        <v>16</v>
      </c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S17" s="9">
        <v>16</v>
      </c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</row>
    <row r="18" spans="1:65">
      <c r="A18" s="1">
        <v>17</v>
      </c>
      <c r="B18" s="3" t="e">
        <f>IF(COUNTIF('DB L1'!#REF!,'Résultat équipe'!B$1)=1,VLOOKUP(B$1,'DB L1'!#REF!,12,FALSE),VLOOKUP('Résultat équipe'!B$1,'DB L1'!#REF!,12,FALSE))</f>
        <v>#REF!</v>
      </c>
      <c r="C18" s="3" t="e">
        <f>IF(COUNTIF('DB L1'!#REF!,'Résultat équipe'!C$1)=1,VLOOKUP(C$1,'DB L1'!#REF!,12,FALSE),VLOOKUP('Résultat équipe'!C$1,'DB L1'!#REF!,12,FALSE))</f>
        <v>#REF!</v>
      </c>
      <c r="D18" s="3" t="e">
        <f>IF(COUNTIF('DB L1'!#REF!,'Résultat équipe'!D$1)=1,VLOOKUP(D$1,'DB L1'!#REF!,12,FALSE),VLOOKUP('Résultat équipe'!D$1,'DB L1'!#REF!,12,FALSE))</f>
        <v>#REF!</v>
      </c>
      <c r="E18" s="3" t="e">
        <f>IF(COUNTIF('DB L1'!#REF!,'Résultat équipe'!E$1)=1,VLOOKUP(E$1,'DB L1'!#REF!,12,FALSE),VLOOKUP('Résultat équipe'!E$1,'DB L1'!#REF!,12,FALSE))</f>
        <v>#REF!</v>
      </c>
      <c r="F18" s="3" t="e">
        <f>IF(COUNTIF('DB L1'!#REF!,'Résultat équipe'!F$1)=1,VLOOKUP(F$1,'DB L1'!#REF!,12,FALSE),VLOOKUP('Résultat équipe'!F$1,'DB L1'!#REF!,12,FALSE))</f>
        <v>#REF!</v>
      </c>
      <c r="G18" s="3" t="e">
        <f>IF(COUNTIF('DB L1'!#REF!,'Résultat équipe'!G$1)=1,VLOOKUP(G$1,'DB L1'!#REF!,12,FALSE),VLOOKUP('Résultat équipe'!G$1,'DB L1'!#REF!,12,FALSE))</f>
        <v>#REF!</v>
      </c>
      <c r="H18" s="3" t="e">
        <f>IF(COUNTIF('DB L1'!#REF!,'Résultat équipe'!H$1)=1,VLOOKUP(H$1,'DB L1'!#REF!,12,FALSE),VLOOKUP('Résultat équipe'!H$1,'DB L1'!#REF!,12,FALSE))</f>
        <v>#REF!</v>
      </c>
      <c r="I18" s="3" t="e">
        <f>IF(COUNTIF('DB L1'!#REF!,'Résultat équipe'!I$1)=1,VLOOKUP(I$1,'DB L1'!#REF!,12,FALSE),VLOOKUP('Résultat équipe'!I$1,'DB L1'!#REF!,12,FALSE))</f>
        <v>#REF!</v>
      </c>
      <c r="J18" s="3" t="e">
        <f>IF(COUNTIF('DB L1'!#REF!,'Résultat équipe'!J$1)=1,VLOOKUP(J$1,'DB L1'!#REF!,12,FALSE),VLOOKUP('Résultat équipe'!J$1,'DB L1'!#REF!,12,FALSE))</f>
        <v>#REF!</v>
      </c>
      <c r="K18" s="3" t="e">
        <f>IF(COUNTIF('DB L1'!#REF!,'Résultat équipe'!K$1)=1,VLOOKUP(K$1,'DB L1'!#REF!,12,FALSE),VLOOKUP('Résultat équipe'!K$1,'DB L1'!#REF!,12,FALSE))</f>
        <v>#REF!</v>
      </c>
      <c r="L18" s="3" t="e">
        <f>IF(COUNTIF('DB L1'!#REF!,'Résultat équipe'!L$1)=1,VLOOKUP(L$1,'DB L1'!#REF!,12,FALSE),VLOOKUP('Résultat équipe'!L$1,'DB L1'!#REF!,12,FALSE))</f>
        <v>#REF!</v>
      </c>
      <c r="M18" s="3" t="e">
        <f>IF(COUNTIF('DB L1'!#REF!,'Résultat équipe'!M$1)=1,VLOOKUP(M$1,'DB L1'!#REF!,12,FALSE),VLOOKUP('Résultat équipe'!M$1,'DB L1'!#REF!,12,FALSE))</f>
        <v>#REF!</v>
      </c>
      <c r="N18" s="3" t="e">
        <f>IF(COUNTIF('DB L1'!#REF!,'Résultat équipe'!N$1)=1,VLOOKUP(N$1,'DB L1'!#REF!,12,FALSE),VLOOKUP('Résultat équipe'!N$1,'DB L1'!#REF!,12,FALSE))</f>
        <v>#REF!</v>
      </c>
      <c r="O18" s="3" t="e">
        <f>IF(COUNTIF('DB L1'!#REF!,'Résultat équipe'!O$1)=1,VLOOKUP(O$1,'DB L1'!#REF!,12,FALSE),VLOOKUP('Résultat équipe'!O$1,'DB L1'!#REF!,12,FALSE))</f>
        <v>#REF!</v>
      </c>
      <c r="P18" s="3" t="e">
        <f>IF(COUNTIF('DB L1'!#REF!,'Résultat équipe'!P$1)=1,VLOOKUP(P$1,'DB L1'!#REF!,12,FALSE),VLOOKUP('Résultat équipe'!P$1,'DB L1'!#REF!,12,FALSE))</f>
        <v>#REF!</v>
      </c>
      <c r="Q18" s="3" t="e">
        <f>IF(COUNTIF('DB L1'!#REF!,'Résultat équipe'!Q$1)=1,VLOOKUP(Q$1,'DB L1'!#REF!,12,FALSE),VLOOKUP('Résultat équipe'!Q$1,'DB L1'!#REF!,12,FALSE))</f>
        <v>#REF!</v>
      </c>
      <c r="R18" s="3" t="e">
        <f>IF(COUNTIF('DB L1'!#REF!,'Résultat équipe'!R$1)=1,VLOOKUP(R$1,'DB L1'!#REF!,12,FALSE),VLOOKUP('Résultat équipe'!R$1,'DB L1'!#REF!,12,FALSE))</f>
        <v>#REF!</v>
      </c>
      <c r="S18" s="3" t="e">
        <f>IF(COUNTIF('DB L1'!#REF!,'Résultat équipe'!S$1)=1,VLOOKUP(S$1,'DB L1'!#REF!,12,FALSE),VLOOKUP('Résultat équipe'!S$1,'DB L1'!#REF!,12,FALSE))</f>
        <v>#REF!</v>
      </c>
      <c r="T18" s="3" t="e">
        <f>IF(COUNTIF('DB L1'!#REF!,'Résultat équipe'!T$1)=1,VLOOKUP(T$1,'DB L1'!#REF!,12,FALSE),VLOOKUP('Résultat équipe'!T$1,'DB L1'!#REF!,12,FALSE))</f>
        <v>#REF!</v>
      </c>
      <c r="U18" s="3" t="e">
        <f>IF(COUNTIF('DB L1'!#REF!,'Résultat équipe'!U$1)=1,VLOOKUP(U$1,'DB L1'!#REF!,12,FALSE),VLOOKUP('Résultat équipe'!U$1,'DB L1'!#REF!,12,FALSE))</f>
        <v>#REF!</v>
      </c>
      <c r="W18" s="9">
        <v>17</v>
      </c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S18" s="9">
        <v>17</v>
      </c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</row>
    <row r="19" spans="1:65">
      <c r="A19" s="1">
        <v>18</v>
      </c>
      <c r="B19" s="3" t="e">
        <f>IF(COUNTIF('DB L1'!#REF!,'Résultat équipe'!B$1)=1,VLOOKUP(B$1,'DB L1'!#REF!,12,FALSE),VLOOKUP('Résultat équipe'!B$1,'DB L1'!#REF!,12,FALSE))</f>
        <v>#REF!</v>
      </c>
      <c r="C19" s="3" t="e">
        <f>IF(COUNTIF('DB L1'!#REF!,'Résultat équipe'!C$1)=1,VLOOKUP(C$1,'DB L1'!#REF!,12,FALSE),VLOOKUP('Résultat équipe'!C$1,'DB L1'!#REF!,12,FALSE))</f>
        <v>#REF!</v>
      </c>
      <c r="D19" s="3" t="e">
        <f>IF(COUNTIF('DB L1'!#REF!,'Résultat équipe'!D$1)=1,VLOOKUP(D$1,'DB L1'!#REF!,12,FALSE),VLOOKUP('Résultat équipe'!D$1,'DB L1'!#REF!,12,FALSE))</f>
        <v>#REF!</v>
      </c>
      <c r="E19" s="3" t="e">
        <f>IF(COUNTIF('DB L1'!#REF!,'Résultat équipe'!E$1)=1,VLOOKUP(E$1,'DB L1'!#REF!,12,FALSE),VLOOKUP('Résultat équipe'!E$1,'DB L1'!#REF!,12,FALSE))</f>
        <v>#REF!</v>
      </c>
      <c r="F19" s="3" t="e">
        <f>IF(COUNTIF('DB L1'!#REF!,'Résultat équipe'!F$1)=1,VLOOKUP(F$1,'DB L1'!#REF!,12,FALSE),VLOOKUP('Résultat équipe'!F$1,'DB L1'!#REF!,12,FALSE))</f>
        <v>#REF!</v>
      </c>
      <c r="G19" s="3" t="e">
        <f>IF(COUNTIF('DB L1'!#REF!,'Résultat équipe'!G$1)=1,VLOOKUP(G$1,'DB L1'!#REF!,12,FALSE),VLOOKUP('Résultat équipe'!G$1,'DB L1'!#REF!,12,FALSE))</f>
        <v>#REF!</v>
      </c>
      <c r="H19" s="3" t="e">
        <f>IF(COUNTIF('DB L1'!#REF!,'Résultat équipe'!H$1)=1,VLOOKUP(H$1,'DB L1'!#REF!,12,FALSE),VLOOKUP('Résultat équipe'!H$1,'DB L1'!#REF!,12,FALSE))</f>
        <v>#REF!</v>
      </c>
      <c r="I19" s="3" t="e">
        <f>IF(COUNTIF('DB L1'!#REF!,'Résultat équipe'!I$1)=1,VLOOKUP(I$1,'DB L1'!#REF!,12,FALSE),VLOOKUP('Résultat équipe'!I$1,'DB L1'!#REF!,12,FALSE))</f>
        <v>#REF!</v>
      </c>
      <c r="J19" s="3" t="e">
        <f>IF(COUNTIF('DB L1'!#REF!,'Résultat équipe'!J$1)=1,VLOOKUP(J$1,'DB L1'!#REF!,12,FALSE),VLOOKUP('Résultat équipe'!J$1,'DB L1'!#REF!,12,FALSE))</f>
        <v>#REF!</v>
      </c>
      <c r="K19" s="3" t="e">
        <f>IF(COUNTIF('DB L1'!#REF!,'Résultat équipe'!K$1)=1,VLOOKUP(K$1,'DB L1'!#REF!,12,FALSE),VLOOKUP('Résultat équipe'!K$1,'DB L1'!#REF!,12,FALSE))</f>
        <v>#REF!</v>
      </c>
      <c r="L19" s="3" t="e">
        <f>IF(COUNTIF('DB L1'!#REF!,'Résultat équipe'!L$1)=1,VLOOKUP(L$1,'DB L1'!#REF!,12,FALSE),VLOOKUP('Résultat équipe'!L$1,'DB L1'!#REF!,12,FALSE))</f>
        <v>#REF!</v>
      </c>
      <c r="M19" s="3" t="e">
        <f>IF(COUNTIF('DB L1'!#REF!,'Résultat équipe'!M$1)=1,VLOOKUP(M$1,'DB L1'!#REF!,12,FALSE),VLOOKUP('Résultat équipe'!M$1,'DB L1'!#REF!,12,FALSE))</f>
        <v>#REF!</v>
      </c>
      <c r="N19" s="3" t="e">
        <f>IF(COUNTIF('DB L1'!#REF!,'Résultat équipe'!N$1)=1,VLOOKUP(N$1,'DB L1'!#REF!,12,FALSE),VLOOKUP('Résultat équipe'!N$1,'DB L1'!#REF!,12,FALSE))</f>
        <v>#REF!</v>
      </c>
      <c r="O19" s="3" t="e">
        <f>IF(COUNTIF('DB L1'!#REF!,'Résultat équipe'!O$1)=1,VLOOKUP(O$1,'DB L1'!#REF!,12,FALSE),VLOOKUP('Résultat équipe'!O$1,'DB L1'!#REF!,12,FALSE))</f>
        <v>#REF!</v>
      </c>
      <c r="P19" s="3" t="e">
        <f>IF(COUNTIF('DB L1'!#REF!,'Résultat équipe'!P$1)=1,VLOOKUP(P$1,'DB L1'!#REF!,12,FALSE),VLOOKUP('Résultat équipe'!P$1,'DB L1'!#REF!,12,FALSE))</f>
        <v>#REF!</v>
      </c>
      <c r="Q19" s="3" t="e">
        <f>IF(COUNTIF('DB L1'!#REF!,'Résultat équipe'!Q$1)=1,VLOOKUP(Q$1,'DB L1'!#REF!,12,FALSE),VLOOKUP('Résultat équipe'!Q$1,'DB L1'!#REF!,12,FALSE))</f>
        <v>#REF!</v>
      </c>
      <c r="R19" s="3" t="e">
        <f>IF(COUNTIF('DB L1'!#REF!,'Résultat équipe'!R$1)=1,VLOOKUP(R$1,'DB L1'!#REF!,12,FALSE),VLOOKUP('Résultat équipe'!R$1,'DB L1'!#REF!,12,FALSE))</f>
        <v>#REF!</v>
      </c>
      <c r="S19" s="3" t="e">
        <f>IF(COUNTIF('DB L1'!#REF!,'Résultat équipe'!S$1)=1,VLOOKUP(S$1,'DB L1'!#REF!,12,FALSE),VLOOKUP('Résultat équipe'!S$1,'DB L1'!#REF!,12,FALSE))</f>
        <v>#REF!</v>
      </c>
      <c r="T19" s="3" t="e">
        <f>IF(COUNTIF('DB L1'!#REF!,'Résultat équipe'!T$1)=1,VLOOKUP(T$1,'DB L1'!#REF!,12,FALSE),VLOOKUP('Résultat équipe'!T$1,'DB L1'!#REF!,12,FALSE))</f>
        <v>#REF!</v>
      </c>
      <c r="U19" s="3" t="e">
        <f>IF(COUNTIF('DB L1'!#REF!,'Résultat équipe'!U$1)=1,VLOOKUP(U$1,'DB L1'!#REF!,12,FALSE),VLOOKUP('Résultat équipe'!U$1,'DB L1'!#REF!,12,FALSE))</f>
        <v>#REF!</v>
      </c>
      <c r="W19" s="9">
        <v>18</v>
      </c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S19" s="9">
        <v>18</v>
      </c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</row>
    <row r="20" spans="1:65">
      <c r="A20" s="1">
        <v>19</v>
      </c>
      <c r="B20" s="3" t="e">
        <f>IF(COUNTIF('DB L1'!#REF!,'Résultat équipe'!B$1)=1,VLOOKUP(B$1,'DB L1'!#REF!,12,FALSE),VLOOKUP('Résultat équipe'!B$1,'DB L1'!#REF!,12,FALSE))</f>
        <v>#REF!</v>
      </c>
      <c r="C20" s="3" t="e">
        <f>IF(COUNTIF('DB L1'!#REF!,'Résultat équipe'!C$1)=1,VLOOKUP(C$1,'DB L1'!#REF!,12,FALSE),VLOOKUP('Résultat équipe'!C$1,'DB L1'!#REF!,12,FALSE))</f>
        <v>#REF!</v>
      </c>
      <c r="D20" s="3" t="e">
        <f>IF(COUNTIF('DB L1'!#REF!,'Résultat équipe'!D$1)=1,VLOOKUP(D$1,'DB L1'!#REF!,12,FALSE),VLOOKUP('Résultat équipe'!D$1,'DB L1'!#REF!,12,FALSE))</f>
        <v>#REF!</v>
      </c>
      <c r="E20" s="3" t="e">
        <f>IF(COUNTIF('DB L1'!#REF!,'Résultat équipe'!E$1)=1,VLOOKUP(E$1,'DB L1'!#REF!,12,FALSE),VLOOKUP('Résultat équipe'!E$1,'DB L1'!#REF!,12,FALSE))</f>
        <v>#REF!</v>
      </c>
      <c r="F20" s="3" t="e">
        <f>IF(COUNTIF('DB L1'!#REF!,'Résultat équipe'!F$1)=1,VLOOKUP(F$1,'DB L1'!#REF!,12,FALSE),VLOOKUP('Résultat équipe'!F$1,'DB L1'!#REF!,12,FALSE))</f>
        <v>#REF!</v>
      </c>
      <c r="G20" s="3" t="e">
        <f>IF(COUNTIF('DB L1'!#REF!,'Résultat équipe'!G$1)=1,VLOOKUP(G$1,'DB L1'!#REF!,12,FALSE),VLOOKUP('Résultat équipe'!G$1,'DB L1'!#REF!,12,FALSE))</f>
        <v>#REF!</v>
      </c>
      <c r="H20" s="3" t="e">
        <f>IF(COUNTIF('DB L1'!#REF!,'Résultat équipe'!H$1)=1,VLOOKUP(H$1,'DB L1'!#REF!,12,FALSE),VLOOKUP('Résultat équipe'!H$1,'DB L1'!#REF!,12,FALSE))</f>
        <v>#REF!</v>
      </c>
      <c r="I20" s="3" t="e">
        <f>IF(COUNTIF('DB L1'!#REF!,'Résultat équipe'!I$1)=1,VLOOKUP(I$1,'DB L1'!#REF!,12,FALSE),VLOOKUP('Résultat équipe'!I$1,'DB L1'!#REF!,12,FALSE))</f>
        <v>#REF!</v>
      </c>
      <c r="J20" s="3" t="e">
        <f>IF(COUNTIF('DB L1'!#REF!,'Résultat équipe'!J$1)=1,VLOOKUP(J$1,'DB L1'!#REF!,12,FALSE),VLOOKUP('Résultat équipe'!J$1,'DB L1'!#REF!,12,FALSE))</f>
        <v>#REF!</v>
      </c>
      <c r="K20" s="3" t="e">
        <f>IF(COUNTIF('DB L1'!#REF!,'Résultat équipe'!K$1)=1,VLOOKUP(K$1,'DB L1'!#REF!,12,FALSE),VLOOKUP('Résultat équipe'!K$1,'DB L1'!#REF!,12,FALSE))</f>
        <v>#REF!</v>
      </c>
      <c r="L20" s="3" t="e">
        <f>IF(COUNTIF('DB L1'!#REF!,'Résultat équipe'!L$1)=1,VLOOKUP(L$1,'DB L1'!#REF!,12,FALSE),VLOOKUP('Résultat équipe'!L$1,'DB L1'!#REF!,12,FALSE))</f>
        <v>#REF!</v>
      </c>
      <c r="M20" s="3" t="e">
        <f>IF(COUNTIF('DB L1'!#REF!,'Résultat équipe'!M$1)=1,VLOOKUP(M$1,'DB L1'!#REF!,12,FALSE),VLOOKUP('Résultat équipe'!M$1,'DB L1'!#REF!,12,FALSE))</f>
        <v>#REF!</v>
      </c>
      <c r="N20" s="3" t="e">
        <f>IF(COUNTIF('DB L1'!#REF!,'Résultat équipe'!N$1)=1,VLOOKUP(N$1,'DB L1'!#REF!,12,FALSE),VLOOKUP('Résultat équipe'!N$1,'DB L1'!#REF!,12,FALSE))</f>
        <v>#REF!</v>
      </c>
      <c r="O20" s="3" t="e">
        <f>IF(COUNTIF('DB L1'!#REF!,'Résultat équipe'!O$1)=1,VLOOKUP(O$1,'DB L1'!#REF!,12,FALSE),VLOOKUP('Résultat équipe'!O$1,'DB L1'!#REF!,12,FALSE))</f>
        <v>#REF!</v>
      </c>
      <c r="P20" s="3" t="e">
        <f>IF(COUNTIF('DB L1'!#REF!,'Résultat équipe'!P$1)=1,VLOOKUP(P$1,'DB L1'!#REF!,12,FALSE),VLOOKUP('Résultat équipe'!P$1,'DB L1'!#REF!,12,FALSE))</f>
        <v>#REF!</v>
      </c>
      <c r="Q20" s="3" t="e">
        <f>IF(COUNTIF('DB L1'!#REF!,'Résultat équipe'!Q$1)=1,VLOOKUP(Q$1,'DB L1'!#REF!,12,FALSE),VLOOKUP('Résultat équipe'!Q$1,'DB L1'!#REF!,12,FALSE))</f>
        <v>#REF!</v>
      </c>
      <c r="R20" s="3" t="e">
        <f>IF(COUNTIF('DB L1'!#REF!,'Résultat équipe'!R$1)=1,VLOOKUP(R$1,'DB L1'!#REF!,12,FALSE),VLOOKUP('Résultat équipe'!R$1,'DB L1'!#REF!,12,FALSE))</f>
        <v>#REF!</v>
      </c>
      <c r="S20" s="3" t="e">
        <f>IF(COUNTIF('DB L1'!#REF!,'Résultat équipe'!S$1)=1,VLOOKUP(S$1,'DB L1'!#REF!,12,FALSE),VLOOKUP('Résultat équipe'!S$1,'DB L1'!#REF!,12,FALSE))</f>
        <v>#REF!</v>
      </c>
      <c r="T20" s="3" t="e">
        <f>IF(COUNTIF('DB L1'!#REF!,'Résultat équipe'!T$1)=1,VLOOKUP(T$1,'DB L1'!#REF!,12,FALSE),VLOOKUP('Résultat équipe'!T$1,'DB L1'!#REF!,12,FALSE))</f>
        <v>#REF!</v>
      </c>
      <c r="U20" s="3" t="e">
        <f>IF(COUNTIF('DB L1'!#REF!,'Résultat équipe'!U$1)=1,VLOOKUP(U$1,'DB L1'!#REF!,12,FALSE),VLOOKUP('Résultat équipe'!U$1,'DB L1'!#REF!,12,FALSE))</f>
        <v>#REF!</v>
      </c>
      <c r="W20" s="9">
        <v>19</v>
      </c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S20" s="9">
        <v>19</v>
      </c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</row>
    <row r="21" spans="1:65">
      <c r="A21" s="1">
        <v>20</v>
      </c>
      <c r="B21" s="3" t="e">
        <f>IF(COUNTIF('DB L1'!#REF!,'Résultat équipe'!B$1)=1,VLOOKUP(B$1,'DB L1'!#REF!,12,FALSE),VLOOKUP('Résultat équipe'!B$1,'DB L1'!#REF!,12,FALSE))</f>
        <v>#REF!</v>
      </c>
      <c r="C21" s="3" t="e">
        <f>IF(COUNTIF('DB L1'!#REF!,'Résultat équipe'!C$1)=1,VLOOKUP(C$1,'DB L1'!#REF!,12,FALSE),VLOOKUP('Résultat équipe'!C$1,'DB L1'!#REF!,12,FALSE))</f>
        <v>#REF!</v>
      </c>
      <c r="D21" s="3" t="e">
        <f>IF(COUNTIF('DB L1'!#REF!,'Résultat équipe'!D$1)=1,VLOOKUP(D$1,'DB L1'!#REF!,12,FALSE),VLOOKUP('Résultat équipe'!D$1,'DB L1'!#REF!,12,FALSE))</f>
        <v>#REF!</v>
      </c>
      <c r="E21" s="3" t="e">
        <f>IF(COUNTIF('DB L1'!#REF!,'Résultat équipe'!E$1)=1,VLOOKUP(E$1,'DB L1'!#REF!,12,FALSE),VLOOKUP('Résultat équipe'!E$1,'DB L1'!#REF!,12,FALSE))</f>
        <v>#REF!</v>
      </c>
      <c r="F21" s="3" t="e">
        <f>IF(COUNTIF('DB L1'!#REF!,'Résultat équipe'!F$1)=1,VLOOKUP(F$1,'DB L1'!#REF!,12,FALSE),VLOOKUP('Résultat équipe'!F$1,'DB L1'!#REF!,12,FALSE))</f>
        <v>#REF!</v>
      </c>
      <c r="G21" s="3" t="e">
        <f>IF(COUNTIF('DB L1'!#REF!,'Résultat équipe'!G$1)=1,VLOOKUP(G$1,'DB L1'!#REF!,12,FALSE),VLOOKUP('Résultat équipe'!G$1,'DB L1'!#REF!,12,FALSE))</f>
        <v>#REF!</v>
      </c>
      <c r="H21" s="3" t="e">
        <f>IF(COUNTIF('DB L1'!#REF!,'Résultat équipe'!H$1)=1,VLOOKUP(H$1,'DB L1'!#REF!,12,FALSE),VLOOKUP('Résultat équipe'!H$1,'DB L1'!#REF!,12,FALSE))</f>
        <v>#REF!</v>
      </c>
      <c r="I21" s="3" t="e">
        <f>IF(COUNTIF('DB L1'!#REF!,'Résultat équipe'!I$1)=1,VLOOKUP(I$1,'DB L1'!#REF!,12,FALSE),VLOOKUP('Résultat équipe'!I$1,'DB L1'!#REF!,12,FALSE))</f>
        <v>#REF!</v>
      </c>
      <c r="J21" s="3" t="e">
        <f>IF(COUNTIF('DB L1'!#REF!,'Résultat équipe'!J$1)=1,VLOOKUP(J$1,'DB L1'!#REF!,12,FALSE),VLOOKUP('Résultat équipe'!J$1,'DB L1'!#REF!,12,FALSE))</f>
        <v>#REF!</v>
      </c>
      <c r="K21" s="3" t="e">
        <f>IF(COUNTIF('DB L1'!#REF!,'Résultat équipe'!K$1)=1,VLOOKUP(K$1,'DB L1'!#REF!,12,FALSE),VLOOKUP('Résultat équipe'!K$1,'DB L1'!#REF!,12,FALSE))</f>
        <v>#REF!</v>
      </c>
      <c r="L21" s="3" t="e">
        <f>IF(COUNTIF('DB L1'!#REF!,'Résultat équipe'!L$1)=1,VLOOKUP(L$1,'DB L1'!#REF!,12,FALSE),VLOOKUP('Résultat équipe'!L$1,'DB L1'!#REF!,12,FALSE))</f>
        <v>#REF!</v>
      </c>
      <c r="M21" s="3" t="e">
        <f>IF(COUNTIF('DB L1'!#REF!,'Résultat équipe'!M$1)=1,VLOOKUP(M$1,'DB L1'!#REF!,12,FALSE),VLOOKUP('Résultat équipe'!M$1,'DB L1'!#REF!,12,FALSE))</f>
        <v>#REF!</v>
      </c>
      <c r="N21" s="3" t="e">
        <f>IF(COUNTIF('DB L1'!#REF!,'Résultat équipe'!N$1)=1,VLOOKUP(N$1,'DB L1'!#REF!,12,FALSE),VLOOKUP('Résultat équipe'!N$1,'DB L1'!#REF!,12,FALSE))</f>
        <v>#REF!</v>
      </c>
      <c r="O21" s="3" t="e">
        <f>IF(COUNTIF('DB L1'!#REF!,'Résultat équipe'!O$1)=1,VLOOKUP(O$1,'DB L1'!#REF!,12,FALSE),VLOOKUP('Résultat équipe'!O$1,'DB L1'!#REF!,12,FALSE))</f>
        <v>#REF!</v>
      </c>
      <c r="P21" s="3" t="e">
        <f>IF(COUNTIF('DB L1'!#REF!,'Résultat équipe'!P$1)=1,VLOOKUP(P$1,'DB L1'!#REF!,12,FALSE),VLOOKUP('Résultat équipe'!P$1,'DB L1'!#REF!,12,FALSE))</f>
        <v>#REF!</v>
      </c>
      <c r="Q21" s="3" t="e">
        <f>IF(COUNTIF('DB L1'!#REF!,'Résultat équipe'!Q$1)=1,VLOOKUP(Q$1,'DB L1'!#REF!,12,FALSE),VLOOKUP('Résultat équipe'!Q$1,'DB L1'!#REF!,12,FALSE))</f>
        <v>#REF!</v>
      </c>
      <c r="R21" s="3" t="e">
        <f>IF(COUNTIF('DB L1'!#REF!,'Résultat équipe'!R$1)=1,VLOOKUP(R$1,'DB L1'!#REF!,12,FALSE),VLOOKUP('Résultat équipe'!R$1,'DB L1'!#REF!,12,FALSE))</f>
        <v>#REF!</v>
      </c>
      <c r="S21" s="3" t="e">
        <f>IF(COUNTIF('DB L1'!#REF!,'Résultat équipe'!S$1)=1,VLOOKUP(S$1,'DB L1'!#REF!,12,FALSE),VLOOKUP('Résultat équipe'!S$1,'DB L1'!#REF!,12,FALSE))</f>
        <v>#REF!</v>
      </c>
      <c r="T21" s="3" t="e">
        <f>IF(COUNTIF('DB L1'!#REF!,'Résultat équipe'!T$1)=1,VLOOKUP(T$1,'DB L1'!#REF!,12,FALSE),VLOOKUP('Résultat équipe'!T$1,'DB L1'!#REF!,12,FALSE))</f>
        <v>#REF!</v>
      </c>
      <c r="U21" s="3" t="e">
        <f>IF(COUNTIF('DB L1'!#REF!,'Résultat équipe'!U$1)=1,VLOOKUP(U$1,'DB L1'!#REF!,12,FALSE),VLOOKUP('Résultat équipe'!U$1,'DB L1'!#REF!,12,FALSE))</f>
        <v>#REF!</v>
      </c>
      <c r="W21" s="9">
        <v>20</v>
      </c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S21" s="9">
        <v>20</v>
      </c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</row>
    <row r="22" spans="1:65">
      <c r="A22" s="1">
        <v>21</v>
      </c>
      <c r="B22" s="3" t="e">
        <f>IF(COUNTIF('DB L1'!#REF!,'Résultat équipe'!B$1)=1,VLOOKUP(B$1,'DB L1'!#REF!,12,FALSE),VLOOKUP('Résultat équipe'!B$1,'DB L1'!#REF!,12,FALSE))</f>
        <v>#REF!</v>
      </c>
      <c r="C22" s="3" t="e">
        <f>IF(COUNTIF('DB L1'!#REF!,'Résultat équipe'!C$1)=1,VLOOKUP(C$1,'DB L1'!#REF!,12,FALSE),VLOOKUP('Résultat équipe'!C$1,'DB L1'!#REF!,12,FALSE))</f>
        <v>#REF!</v>
      </c>
      <c r="D22" s="3" t="e">
        <f>IF(COUNTIF('DB L1'!#REF!,'Résultat équipe'!D$1)=1,VLOOKUP(D$1,'DB L1'!#REF!,12,FALSE),VLOOKUP('Résultat équipe'!D$1,'DB L1'!#REF!,12,FALSE))</f>
        <v>#REF!</v>
      </c>
      <c r="E22" s="3" t="e">
        <f>IF(COUNTIF('DB L1'!#REF!,'Résultat équipe'!E$1)=1,VLOOKUP(E$1,'DB L1'!#REF!,12,FALSE),VLOOKUP('Résultat équipe'!E$1,'DB L1'!#REF!,12,FALSE))</f>
        <v>#REF!</v>
      </c>
      <c r="F22" s="3" t="e">
        <f>IF(COUNTIF('DB L1'!#REF!,'Résultat équipe'!F$1)=1,VLOOKUP(F$1,'DB L1'!#REF!,12,FALSE),VLOOKUP('Résultat équipe'!F$1,'DB L1'!#REF!,12,FALSE))</f>
        <v>#REF!</v>
      </c>
      <c r="G22" s="3" t="e">
        <f>IF(COUNTIF('DB L1'!#REF!,'Résultat équipe'!G$1)=1,VLOOKUP(G$1,'DB L1'!#REF!,12,FALSE),VLOOKUP('Résultat équipe'!G$1,'DB L1'!#REF!,12,FALSE))</f>
        <v>#REF!</v>
      </c>
      <c r="H22" s="3" t="e">
        <f>IF(COUNTIF('DB L1'!#REF!,'Résultat équipe'!H$1)=1,VLOOKUP(H$1,'DB L1'!#REF!,12,FALSE),VLOOKUP('Résultat équipe'!H$1,'DB L1'!#REF!,12,FALSE))</f>
        <v>#REF!</v>
      </c>
      <c r="I22" s="3" t="e">
        <f>IF(COUNTIF('DB L1'!#REF!,'Résultat équipe'!I$1)=1,VLOOKUP(I$1,'DB L1'!#REF!,12,FALSE),VLOOKUP('Résultat équipe'!I$1,'DB L1'!#REF!,12,FALSE))</f>
        <v>#REF!</v>
      </c>
      <c r="J22" s="3" t="e">
        <f>IF(COUNTIF('DB L1'!#REF!,'Résultat équipe'!J$1)=1,VLOOKUP(J$1,'DB L1'!#REF!,12,FALSE),VLOOKUP('Résultat équipe'!J$1,'DB L1'!#REF!,12,FALSE))</f>
        <v>#REF!</v>
      </c>
      <c r="K22" s="3" t="e">
        <f>IF(COUNTIF('DB L1'!#REF!,'Résultat équipe'!K$1)=1,VLOOKUP(K$1,'DB L1'!#REF!,12,FALSE),VLOOKUP('Résultat équipe'!K$1,'DB L1'!#REF!,12,FALSE))</f>
        <v>#REF!</v>
      </c>
      <c r="L22" s="3" t="e">
        <f>IF(COUNTIF('DB L1'!#REF!,'Résultat équipe'!L$1)=1,VLOOKUP(L$1,'DB L1'!#REF!,12,FALSE),VLOOKUP('Résultat équipe'!L$1,'DB L1'!#REF!,12,FALSE))</f>
        <v>#REF!</v>
      </c>
      <c r="M22" s="3" t="e">
        <f>IF(COUNTIF('DB L1'!#REF!,'Résultat équipe'!M$1)=1,VLOOKUP(M$1,'DB L1'!#REF!,12,FALSE),VLOOKUP('Résultat équipe'!M$1,'DB L1'!#REF!,12,FALSE))</f>
        <v>#REF!</v>
      </c>
      <c r="N22" s="3" t="e">
        <f>IF(COUNTIF('DB L1'!#REF!,'Résultat équipe'!N$1)=1,VLOOKUP(N$1,'DB L1'!#REF!,12,FALSE),VLOOKUP('Résultat équipe'!N$1,'DB L1'!#REF!,12,FALSE))</f>
        <v>#REF!</v>
      </c>
      <c r="O22" s="3" t="e">
        <f>IF(COUNTIF('DB L1'!#REF!,'Résultat équipe'!O$1)=1,VLOOKUP(O$1,'DB L1'!#REF!,12,FALSE),VLOOKUP('Résultat équipe'!O$1,'DB L1'!#REF!,12,FALSE))</f>
        <v>#REF!</v>
      </c>
      <c r="P22" s="3" t="e">
        <f>IF(COUNTIF('DB L1'!#REF!,'Résultat équipe'!P$1)=1,VLOOKUP(P$1,'DB L1'!#REF!,12,FALSE),VLOOKUP('Résultat équipe'!P$1,'DB L1'!#REF!,12,FALSE))</f>
        <v>#REF!</v>
      </c>
      <c r="Q22" s="3" t="e">
        <f>IF(COUNTIF('DB L1'!#REF!,'Résultat équipe'!Q$1)=1,VLOOKUP(Q$1,'DB L1'!#REF!,12,FALSE),VLOOKUP('Résultat équipe'!Q$1,'DB L1'!#REF!,12,FALSE))</f>
        <v>#REF!</v>
      </c>
      <c r="R22" s="3" t="e">
        <f>IF(COUNTIF('DB L1'!#REF!,'Résultat équipe'!R$1)=1,VLOOKUP(R$1,'DB L1'!#REF!,12,FALSE),VLOOKUP('Résultat équipe'!R$1,'DB L1'!#REF!,12,FALSE))</f>
        <v>#REF!</v>
      </c>
      <c r="S22" s="3" t="e">
        <f>IF(COUNTIF('DB L1'!#REF!,'Résultat équipe'!S$1)=1,VLOOKUP(S$1,'DB L1'!#REF!,12,FALSE),VLOOKUP('Résultat équipe'!S$1,'DB L1'!#REF!,12,FALSE))</f>
        <v>#REF!</v>
      </c>
      <c r="T22" s="3" t="e">
        <f>IF(COUNTIF('DB L1'!#REF!,'Résultat équipe'!T$1)=1,VLOOKUP(T$1,'DB L1'!#REF!,12,FALSE),VLOOKUP('Résultat équipe'!T$1,'DB L1'!#REF!,12,FALSE))</f>
        <v>#REF!</v>
      </c>
      <c r="U22" s="3" t="e">
        <f>IF(COUNTIF('DB L1'!#REF!,'Résultat équipe'!U$1)=1,VLOOKUP(U$1,'DB L1'!#REF!,12,FALSE),VLOOKUP('Résultat équipe'!U$1,'DB L1'!#REF!,12,FALSE))</f>
        <v>#REF!</v>
      </c>
      <c r="W22" s="9">
        <v>21</v>
      </c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S22" s="9">
        <v>21</v>
      </c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</row>
    <row r="23" spans="1:65">
      <c r="A23" s="1">
        <v>22</v>
      </c>
      <c r="B23" s="3" t="e">
        <f>IF(COUNTIF('DB L1'!#REF!,'Résultat équipe'!B$1)=1,VLOOKUP(B$1,'DB L1'!#REF!,12,FALSE),VLOOKUP('Résultat équipe'!B$1,'DB L1'!#REF!,12,FALSE))</f>
        <v>#REF!</v>
      </c>
      <c r="C23" s="3" t="e">
        <f>IF(COUNTIF('DB L1'!#REF!,'Résultat équipe'!C$1)=1,VLOOKUP(C$1,'DB L1'!#REF!,12,FALSE),VLOOKUP('Résultat équipe'!C$1,'DB L1'!#REF!,12,FALSE))</f>
        <v>#REF!</v>
      </c>
      <c r="D23" s="3" t="e">
        <f>IF(COUNTIF('DB L1'!#REF!,'Résultat équipe'!D$1)=1,VLOOKUP(D$1,'DB L1'!#REF!,12,FALSE),VLOOKUP('Résultat équipe'!D$1,'DB L1'!#REF!,12,FALSE))</f>
        <v>#REF!</v>
      </c>
      <c r="E23" s="3" t="e">
        <f>IF(COUNTIF('DB L1'!#REF!,'Résultat équipe'!E$1)=1,VLOOKUP(E$1,'DB L1'!#REF!,12,FALSE),VLOOKUP('Résultat équipe'!E$1,'DB L1'!#REF!,12,FALSE))</f>
        <v>#REF!</v>
      </c>
      <c r="F23" s="3" t="e">
        <f>IF(COUNTIF('DB L1'!#REF!,'Résultat équipe'!F$1)=1,VLOOKUP(F$1,'DB L1'!#REF!,12,FALSE),VLOOKUP('Résultat équipe'!F$1,'DB L1'!#REF!,12,FALSE))</f>
        <v>#REF!</v>
      </c>
      <c r="G23" s="3" t="e">
        <f>IF(COUNTIF('DB L1'!#REF!,'Résultat équipe'!G$1)=1,VLOOKUP(G$1,'DB L1'!#REF!,12,FALSE),VLOOKUP('Résultat équipe'!G$1,'DB L1'!#REF!,12,FALSE))</f>
        <v>#REF!</v>
      </c>
      <c r="H23" s="3" t="e">
        <f>IF(COUNTIF('DB L1'!#REF!,'Résultat équipe'!H$1)=1,VLOOKUP(H$1,'DB L1'!#REF!,12,FALSE),VLOOKUP('Résultat équipe'!H$1,'DB L1'!#REF!,12,FALSE))</f>
        <v>#REF!</v>
      </c>
      <c r="I23" s="3" t="e">
        <f>IF(COUNTIF('DB L1'!#REF!,'Résultat équipe'!I$1)=1,VLOOKUP(I$1,'DB L1'!#REF!,12,FALSE),VLOOKUP('Résultat équipe'!I$1,'DB L1'!#REF!,12,FALSE))</f>
        <v>#REF!</v>
      </c>
      <c r="J23" s="3" t="e">
        <f>IF(COUNTIF('DB L1'!#REF!,'Résultat équipe'!J$1)=1,VLOOKUP(J$1,'DB L1'!#REF!,12,FALSE),VLOOKUP('Résultat équipe'!J$1,'DB L1'!#REF!,12,FALSE))</f>
        <v>#REF!</v>
      </c>
      <c r="K23" s="3" t="e">
        <f>IF(COUNTIF('DB L1'!#REF!,'Résultat équipe'!K$1)=1,VLOOKUP(K$1,'DB L1'!#REF!,12,FALSE),VLOOKUP('Résultat équipe'!K$1,'DB L1'!#REF!,12,FALSE))</f>
        <v>#REF!</v>
      </c>
      <c r="L23" s="3" t="e">
        <f>IF(COUNTIF('DB L1'!#REF!,'Résultat équipe'!L$1)=1,VLOOKUP(L$1,'DB L1'!#REF!,12,FALSE),VLOOKUP('Résultat équipe'!L$1,'DB L1'!#REF!,12,FALSE))</f>
        <v>#REF!</v>
      </c>
      <c r="M23" s="3" t="e">
        <f>IF(COUNTIF('DB L1'!#REF!,'Résultat équipe'!M$1)=1,VLOOKUP(M$1,'DB L1'!#REF!,12,FALSE),VLOOKUP('Résultat équipe'!M$1,'DB L1'!#REF!,12,FALSE))</f>
        <v>#REF!</v>
      </c>
      <c r="N23" s="3" t="e">
        <f>IF(COUNTIF('DB L1'!#REF!,'Résultat équipe'!N$1)=1,VLOOKUP(N$1,'DB L1'!#REF!,12,FALSE),VLOOKUP('Résultat équipe'!N$1,'DB L1'!#REF!,12,FALSE))</f>
        <v>#REF!</v>
      </c>
      <c r="O23" s="3" t="e">
        <f>IF(COUNTIF('DB L1'!#REF!,'Résultat équipe'!O$1)=1,VLOOKUP(O$1,'DB L1'!#REF!,12,FALSE),VLOOKUP('Résultat équipe'!O$1,'DB L1'!#REF!,12,FALSE))</f>
        <v>#REF!</v>
      </c>
      <c r="P23" s="3" t="e">
        <f>IF(COUNTIF('DB L1'!#REF!,'Résultat équipe'!P$1)=1,VLOOKUP(P$1,'DB L1'!#REF!,12,FALSE),VLOOKUP('Résultat équipe'!P$1,'DB L1'!#REF!,12,FALSE))</f>
        <v>#REF!</v>
      </c>
      <c r="Q23" s="3" t="e">
        <f>IF(COUNTIF('DB L1'!#REF!,'Résultat équipe'!Q$1)=1,VLOOKUP(Q$1,'DB L1'!#REF!,12,FALSE),VLOOKUP('Résultat équipe'!Q$1,'DB L1'!#REF!,12,FALSE))</f>
        <v>#REF!</v>
      </c>
      <c r="R23" s="3" t="e">
        <f>IF(COUNTIF('DB L1'!#REF!,'Résultat équipe'!R$1)=1,VLOOKUP(R$1,'DB L1'!#REF!,12,FALSE),VLOOKUP('Résultat équipe'!R$1,'DB L1'!#REF!,12,FALSE))</f>
        <v>#REF!</v>
      </c>
      <c r="S23" s="3" t="e">
        <f>IF(COUNTIF('DB L1'!#REF!,'Résultat équipe'!S$1)=1,VLOOKUP(S$1,'DB L1'!#REF!,12,FALSE),VLOOKUP('Résultat équipe'!S$1,'DB L1'!#REF!,12,FALSE))</f>
        <v>#REF!</v>
      </c>
      <c r="T23" s="3" t="e">
        <f>IF(COUNTIF('DB L1'!#REF!,'Résultat équipe'!T$1)=1,VLOOKUP(T$1,'DB L1'!#REF!,12,FALSE),VLOOKUP('Résultat équipe'!T$1,'DB L1'!#REF!,12,FALSE))</f>
        <v>#REF!</v>
      </c>
      <c r="U23" s="3" t="e">
        <f>IF(COUNTIF('DB L1'!#REF!,'Résultat équipe'!U$1)=1,VLOOKUP(U$1,'DB L1'!#REF!,12,FALSE),VLOOKUP('Résultat équipe'!U$1,'DB L1'!#REF!,12,FALSE))</f>
        <v>#REF!</v>
      </c>
      <c r="W23" s="9">
        <v>22</v>
      </c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S23" s="9">
        <v>22</v>
      </c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</row>
    <row r="24" spans="1:65">
      <c r="A24" s="1">
        <v>23</v>
      </c>
      <c r="B24" s="3" t="e">
        <f>IF(COUNTIF('DB L1'!#REF!,'Résultat équipe'!B$1)=1,VLOOKUP(B$1,'DB L1'!#REF!,12,FALSE),VLOOKUP('Résultat équipe'!B$1,'DB L1'!#REF!,12,FALSE))</f>
        <v>#REF!</v>
      </c>
      <c r="C24" s="3" t="e">
        <f>IF(COUNTIF('DB L1'!#REF!,'Résultat équipe'!C$1)=1,VLOOKUP(C$1,'DB L1'!#REF!,12,FALSE),VLOOKUP('Résultat équipe'!C$1,'DB L1'!#REF!,12,FALSE))</f>
        <v>#REF!</v>
      </c>
      <c r="D24" s="3" t="e">
        <f>IF(COUNTIF('DB L1'!#REF!,'Résultat équipe'!D$1)=1,VLOOKUP(D$1,'DB L1'!#REF!,12,FALSE),VLOOKUP('Résultat équipe'!D$1,'DB L1'!#REF!,12,FALSE))</f>
        <v>#REF!</v>
      </c>
      <c r="E24" s="3" t="e">
        <f>IF(COUNTIF('DB L1'!#REF!,'Résultat équipe'!E$1)=1,VLOOKUP(E$1,'DB L1'!#REF!,12,FALSE),VLOOKUP('Résultat équipe'!E$1,'DB L1'!#REF!,12,FALSE))</f>
        <v>#REF!</v>
      </c>
      <c r="F24" s="3" t="e">
        <f>IF(COUNTIF('DB L1'!#REF!,'Résultat équipe'!F$1)=1,VLOOKUP(F$1,'DB L1'!#REF!,12,FALSE),VLOOKUP('Résultat équipe'!F$1,'DB L1'!#REF!,12,FALSE))</f>
        <v>#REF!</v>
      </c>
      <c r="G24" s="3" t="e">
        <f>IF(COUNTIF('DB L1'!#REF!,'Résultat équipe'!G$1)=1,VLOOKUP(G$1,'DB L1'!#REF!,12,FALSE),VLOOKUP('Résultat équipe'!G$1,'DB L1'!#REF!,12,FALSE))</f>
        <v>#REF!</v>
      </c>
      <c r="H24" s="3" t="e">
        <f>IF(COUNTIF('DB L1'!#REF!,'Résultat équipe'!H$1)=1,VLOOKUP(H$1,'DB L1'!#REF!,12,FALSE),VLOOKUP('Résultat équipe'!H$1,'DB L1'!#REF!,12,FALSE))</f>
        <v>#REF!</v>
      </c>
      <c r="I24" s="3" t="e">
        <f>IF(COUNTIF('DB L1'!#REF!,'Résultat équipe'!I$1)=1,VLOOKUP(I$1,'DB L1'!#REF!,12,FALSE),VLOOKUP('Résultat équipe'!I$1,'DB L1'!#REF!,12,FALSE))</f>
        <v>#REF!</v>
      </c>
      <c r="J24" s="3" t="e">
        <f>IF(COUNTIF('DB L1'!#REF!,'Résultat équipe'!J$1)=1,VLOOKUP(J$1,'DB L1'!#REF!,12,FALSE),VLOOKUP('Résultat équipe'!J$1,'DB L1'!#REF!,12,FALSE))</f>
        <v>#REF!</v>
      </c>
      <c r="K24" s="3" t="e">
        <f>IF(COUNTIF('DB L1'!#REF!,'Résultat équipe'!K$1)=1,VLOOKUP(K$1,'DB L1'!#REF!,12,FALSE),VLOOKUP('Résultat équipe'!K$1,'DB L1'!#REF!,12,FALSE))</f>
        <v>#REF!</v>
      </c>
      <c r="L24" s="3" t="e">
        <f>IF(COUNTIF('DB L1'!#REF!,'Résultat équipe'!L$1)=1,VLOOKUP(L$1,'DB L1'!#REF!,12,FALSE),VLOOKUP('Résultat équipe'!L$1,'DB L1'!#REF!,12,FALSE))</f>
        <v>#REF!</v>
      </c>
      <c r="M24" s="3" t="e">
        <f>IF(COUNTIF('DB L1'!#REF!,'Résultat équipe'!M$1)=1,VLOOKUP(M$1,'DB L1'!#REF!,12,FALSE),VLOOKUP('Résultat équipe'!M$1,'DB L1'!#REF!,12,FALSE))</f>
        <v>#REF!</v>
      </c>
      <c r="N24" s="3" t="e">
        <f>IF(COUNTIF('DB L1'!#REF!,'Résultat équipe'!N$1)=1,VLOOKUP(N$1,'DB L1'!#REF!,12,FALSE),VLOOKUP('Résultat équipe'!N$1,'DB L1'!#REF!,12,FALSE))</f>
        <v>#REF!</v>
      </c>
      <c r="O24" s="3" t="e">
        <f>IF(COUNTIF('DB L1'!#REF!,'Résultat équipe'!O$1)=1,VLOOKUP(O$1,'DB L1'!#REF!,12,FALSE),VLOOKUP('Résultat équipe'!O$1,'DB L1'!#REF!,12,FALSE))</f>
        <v>#REF!</v>
      </c>
      <c r="P24" s="3" t="e">
        <f>IF(COUNTIF('DB L1'!#REF!,'Résultat équipe'!P$1)=1,VLOOKUP(P$1,'DB L1'!#REF!,12,FALSE),VLOOKUP('Résultat équipe'!P$1,'DB L1'!#REF!,12,FALSE))</f>
        <v>#REF!</v>
      </c>
      <c r="Q24" s="3" t="e">
        <f>IF(COUNTIF('DB L1'!#REF!,'Résultat équipe'!Q$1)=1,VLOOKUP(Q$1,'DB L1'!#REF!,12,FALSE),VLOOKUP('Résultat équipe'!Q$1,'DB L1'!#REF!,12,FALSE))</f>
        <v>#REF!</v>
      </c>
      <c r="R24" s="3" t="e">
        <f>IF(COUNTIF('DB L1'!#REF!,'Résultat équipe'!R$1)=1,VLOOKUP(R$1,'DB L1'!#REF!,12,FALSE),VLOOKUP('Résultat équipe'!R$1,'DB L1'!#REF!,12,FALSE))</f>
        <v>#REF!</v>
      </c>
      <c r="S24" s="3" t="e">
        <f>IF(COUNTIF('DB L1'!#REF!,'Résultat équipe'!S$1)=1,VLOOKUP(S$1,'DB L1'!#REF!,12,FALSE),VLOOKUP('Résultat équipe'!S$1,'DB L1'!#REF!,12,FALSE))</f>
        <v>#REF!</v>
      </c>
      <c r="T24" s="3" t="e">
        <f>IF(COUNTIF('DB L1'!#REF!,'Résultat équipe'!T$1)=1,VLOOKUP(T$1,'DB L1'!#REF!,12,FALSE),VLOOKUP('Résultat équipe'!T$1,'DB L1'!#REF!,12,FALSE))</f>
        <v>#REF!</v>
      </c>
      <c r="U24" s="3" t="e">
        <f>IF(COUNTIF('DB L1'!#REF!,'Résultat équipe'!U$1)=1,VLOOKUP(U$1,'DB L1'!#REF!,12,FALSE),VLOOKUP('Résultat équipe'!U$1,'DB L1'!#REF!,12,FALSE))</f>
        <v>#REF!</v>
      </c>
      <c r="W24" s="9">
        <v>23</v>
      </c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S24" s="9">
        <v>23</v>
      </c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</row>
    <row r="25" spans="1:65">
      <c r="A25" s="1">
        <v>24</v>
      </c>
      <c r="B25" s="3" t="e">
        <f>IF(COUNTIF('DB L1'!#REF!,'Résultat équipe'!B$1)=1,VLOOKUP(B$1,'DB L1'!#REF!,12,FALSE),VLOOKUP('Résultat équipe'!B$1,'DB L1'!#REF!,12,FALSE))</f>
        <v>#REF!</v>
      </c>
      <c r="C25" s="3" t="e">
        <f>IF(COUNTIF('DB L1'!#REF!,'Résultat équipe'!C$1)=1,VLOOKUP(C$1,'DB L1'!#REF!,12,FALSE),VLOOKUP('Résultat équipe'!C$1,'DB L1'!#REF!,12,FALSE))</f>
        <v>#REF!</v>
      </c>
      <c r="D25" s="3" t="e">
        <f>IF(COUNTIF('DB L1'!#REF!,'Résultat équipe'!D$1)=1,VLOOKUP(D$1,'DB L1'!#REF!,12,FALSE),VLOOKUP('Résultat équipe'!D$1,'DB L1'!#REF!,12,FALSE))</f>
        <v>#REF!</v>
      </c>
      <c r="E25" s="3" t="e">
        <f>IF(COUNTIF('DB L1'!#REF!,'Résultat équipe'!E$1)=1,VLOOKUP(E$1,'DB L1'!#REF!,12,FALSE),VLOOKUP('Résultat équipe'!E$1,'DB L1'!#REF!,12,FALSE))</f>
        <v>#REF!</v>
      </c>
      <c r="F25" s="3" t="e">
        <f>IF(COUNTIF('DB L1'!#REF!,'Résultat équipe'!F$1)=1,VLOOKUP(F$1,'DB L1'!#REF!,12,FALSE),VLOOKUP('Résultat équipe'!F$1,'DB L1'!#REF!,12,FALSE))</f>
        <v>#REF!</v>
      </c>
      <c r="G25" s="3" t="e">
        <f>IF(COUNTIF('DB L1'!#REF!,'Résultat équipe'!G$1)=1,VLOOKUP(G$1,'DB L1'!#REF!,12,FALSE),VLOOKUP('Résultat équipe'!G$1,'DB L1'!#REF!,12,FALSE))</f>
        <v>#REF!</v>
      </c>
      <c r="H25" s="3" t="e">
        <f>IF(COUNTIF('DB L1'!#REF!,'Résultat équipe'!H$1)=1,VLOOKUP(H$1,'DB L1'!#REF!,12,FALSE),VLOOKUP('Résultat équipe'!H$1,'DB L1'!#REF!,12,FALSE))</f>
        <v>#REF!</v>
      </c>
      <c r="I25" s="3" t="e">
        <f>IF(COUNTIF('DB L1'!#REF!,'Résultat équipe'!I$1)=1,VLOOKUP(I$1,'DB L1'!#REF!,12,FALSE),VLOOKUP('Résultat équipe'!I$1,'DB L1'!#REF!,12,FALSE))</f>
        <v>#REF!</v>
      </c>
      <c r="J25" s="3" t="e">
        <f>IF(COUNTIF('DB L1'!#REF!,'Résultat équipe'!J$1)=1,VLOOKUP(J$1,'DB L1'!#REF!,12,FALSE),VLOOKUP('Résultat équipe'!J$1,'DB L1'!#REF!,12,FALSE))</f>
        <v>#REF!</v>
      </c>
      <c r="K25" s="3" t="e">
        <f>IF(COUNTIF('DB L1'!#REF!,'Résultat équipe'!K$1)=1,VLOOKUP(K$1,'DB L1'!#REF!,12,FALSE),VLOOKUP('Résultat équipe'!K$1,'DB L1'!#REF!,12,FALSE))</f>
        <v>#REF!</v>
      </c>
      <c r="L25" s="3" t="e">
        <f>IF(COUNTIF('DB L1'!#REF!,'Résultat équipe'!L$1)=1,VLOOKUP(L$1,'DB L1'!#REF!,12,FALSE),VLOOKUP('Résultat équipe'!L$1,'DB L1'!#REF!,12,FALSE))</f>
        <v>#REF!</v>
      </c>
      <c r="M25" s="3" t="e">
        <f>IF(COUNTIF('DB L1'!#REF!,'Résultat équipe'!M$1)=1,VLOOKUP(M$1,'DB L1'!#REF!,12,FALSE),VLOOKUP('Résultat équipe'!M$1,'DB L1'!#REF!,12,FALSE))</f>
        <v>#REF!</v>
      </c>
      <c r="N25" s="3" t="e">
        <f>IF(COUNTIF('DB L1'!#REF!,'Résultat équipe'!N$1)=1,VLOOKUP(N$1,'DB L1'!#REF!,12,FALSE),VLOOKUP('Résultat équipe'!N$1,'DB L1'!#REF!,12,FALSE))</f>
        <v>#REF!</v>
      </c>
      <c r="O25" s="3" t="e">
        <f>IF(COUNTIF('DB L1'!#REF!,'Résultat équipe'!O$1)=1,VLOOKUP(O$1,'DB L1'!#REF!,12,FALSE),VLOOKUP('Résultat équipe'!O$1,'DB L1'!#REF!,12,FALSE))</f>
        <v>#REF!</v>
      </c>
      <c r="P25" s="3" t="e">
        <f>IF(COUNTIF('DB L1'!#REF!,'Résultat équipe'!P$1)=1,VLOOKUP(P$1,'DB L1'!#REF!,12,FALSE),VLOOKUP('Résultat équipe'!P$1,'DB L1'!#REF!,12,FALSE))</f>
        <v>#REF!</v>
      </c>
      <c r="Q25" s="3" t="e">
        <f>IF(COUNTIF('DB L1'!#REF!,'Résultat équipe'!Q$1)=1,VLOOKUP(Q$1,'DB L1'!#REF!,12,FALSE),VLOOKUP('Résultat équipe'!Q$1,'DB L1'!#REF!,12,FALSE))</f>
        <v>#REF!</v>
      </c>
      <c r="R25" s="3" t="e">
        <f>IF(COUNTIF('DB L1'!#REF!,'Résultat équipe'!R$1)=1,VLOOKUP(R$1,'DB L1'!#REF!,12,FALSE),VLOOKUP('Résultat équipe'!R$1,'DB L1'!#REF!,12,FALSE))</f>
        <v>#REF!</v>
      </c>
      <c r="S25" s="3" t="e">
        <f>IF(COUNTIF('DB L1'!#REF!,'Résultat équipe'!S$1)=1,VLOOKUP(S$1,'DB L1'!#REF!,12,FALSE),VLOOKUP('Résultat équipe'!S$1,'DB L1'!#REF!,12,FALSE))</f>
        <v>#REF!</v>
      </c>
      <c r="T25" s="3" t="e">
        <f>IF(COUNTIF('DB L1'!#REF!,'Résultat équipe'!T$1)=1,VLOOKUP(T$1,'DB L1'!#REF!,12,FALSE),VLOOKUP('Résultat équipe'!T$1,'DB L1'!#REF!,12,FALSE))</f>
        <v>#REF!</v>
      </c>
      <c r="U25" s="3" t="e">
        <f>IF(COUNTIF('DB L1'!#REF!,'Résultat équipe'!U$1)=1,VLOOKUP(U$1,'DB L1'!#REF!,12,FALSE),VLOOKUP('Résultat équipe'!U$1,'DB L1'!#REF!,12,FALSE))</f>
        <v>#REF!</v>
      </c>
      <c r="W25" s="9">
        <v>24</v>
      </c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S25" s="9">
        <v>24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</row>
    <row r="26" spans="1:65">
      <c r="A26" s="1">
        <v>25</v>
      </c>
      <c r="B26" s="3" t="e">
        <f>IF(COUNTIF('DB L1'!#REF!,'Résultat équipe'!B$1)=1,VLOOKUP(B$1,'DB L1'!#REF!,12,FALSE),VLOOKUP('Résultat équipe'!B$1,'DB L1'!#REF!,12,FALSE))</f>
        <v>#REF!</v>
      </c>
      <c r="C26" s="3" t="e">
        <f>IF(COUNTIF('DB L1'!#REF!,'Résultat équipe'!C$1)=1,VLOOKUP(C$1,'DB L1'!#REF!,12,FALSE),VLOOKUP('Résultat équipe'!C$1,'DB L1'!#REF!,12,FALSE))</f>
        <v>#REF!</v>
      </c>
      <c r="D26" s="3" t="e">
        <f>IF(COUNTIF('DB L1'!#REF!,'Résultat équipe'!D$1)=1,VLOOKUP(D$1,'DB L1'!#REF!,12,FALSE),VLOOKUP('Résultat équipe'!D$1,'DB L1'!#REF!,12,FALSE))</f>
        <v>#REF!</v>
      </c>
      <c r="E26" s="3" t="e">
        <f>IF(COUNTIF('DB L1'!#REF!,'Résultat équipe'!E$1)=1,VLOOKUP(E$1,'DB L1'!#REF!,12,FALSE),VLOOKUP('Résultat équipe'!E$1,'DB L1'!#REF!,12,FALSE))</f>
        <v>#REF!</v>
      </c>
      <c r="F26" s="3" t="e">
        <f>IF(COUNTIF('DB L1'!#REF!,'Résultat équipe'!F$1)=1,VLOOKUP(F$1,'DB L1'!#REF!,12,FALSE),VLOOKUP('Résultat équipe'!F$1,'DB L1'!#REF!,12,FALSE))</f>
        <v>#REF!</v>
      </c>
      <c r="G26" s="3" t="e">
        <f>IF(COUNTIF('DB L1'!#REF!,'Résultat équipe'!G$1)=1,VLOOKUP(G$1,'DB L1'!#REF!,12,FALSE),VLOOKUP('Résultat équipe'!G$1,'DB L1'!#REF!,12,FALSE))</f>
        <v>#REF!</v>
      </c>
      <c r="H26" s="3" t="e">
        <f>IF(COUNTIF('DB L1'!#REF!,'Résultat équipe'!H$1)=1,VLOOKUP(H$1,'DB L1'!#REF!,12,FALSE),VLOOKUP('Résultat équipe'!H$1,'DB L1'!#REF!,12,FALSE))</f>
        <v>#REF!</v>
      </c>
      <c r="I26" s="3" t="e">
        <f>IF(COUNTIF('DB L1'!#REF!,'Résultat équipe'!I$1)=1,VLOOKUP(I$1,'DB L1'!#REF!,12,FALSE),VLOOKUP('Résultat équipe'!I$1,'DB L1'!#REF!,12,FALSE))</f>
        <v>#REF!</v>
      </c>
      <c r="J26" s="3" t="e">
        <f>IF(COUNTIF('DB L1'!#REF!,'Résultat équipe'!J$1)=1,VLOOKUP(J$1,'DB L1'!#REF!,12,FALSE),VLOOKUP('Résultat équipe'!J$1,'DB L1'!#REF!,12,FALSE))</f>
        <v>#REF!</v>
      </c>
      <c r="K26" s="3" t="e">
        <f>IF(COUNTIF('DB L1'!#REF!,'Résultat équipe'!K$1)=1,VLOOKUP(K$1,'DB L1'!#REF!,12,FALSE),VLOOKUP('Résultat équipe'!K$1,'DB L1'!#REF!,12,FALSE))</f>
        <v>#REF!</v>
      </c>
      <c r="L26" s="3" t="e">
        <f>IF(COUNTIF('DB L1'!#REF!,'Résultat équipe'!L$1)=1,VLOOKUP(L$1,'DB L1'!#REF!,12,FALSE),VLOOKUP('Résultat équipe'!L$1,'DB L1'!#REF!,12,FALSE))</f>
        <v>#REF!</v>
      </c>
      <c r="M26" s="3" t="e">
        <f>IF(COUNTIF('DB L1'!#REF!,'Résultat équipe'!M$1)=1,VLOOKUP(M$1,'DB L1'!#REF!,12,FALSE),VLOOKUP('Résultat équipe'!M$1,'DB L1'!#REF!,12,FALSE))</f>
        <v>#REF!</v>
      </c>
      <c r="N26" s="3" t="e">
        <f>IF(COUNTIF('DB L1'!#REF!,'Résultat équipe'!N$1)=1,VLOOKUP(N$1,'DB L1'!#REF!,12,FALSE),VLOOKUP('Résultat équipe'!N$1,'DB L1'!#REF!,12,FALSE))</f>
        <v>#REF!</v>
      </c>
      <c r="O26" s="3" t="e">
        <f>IF(COUNTIF('DB L1'!#REF!,'Résultat équipe'!O$1)=1,VLOOKUP(O$1,'DB L1'!#REF!,12,FALSE),VLOOKUP('Résultat équipe'!O$1,'DB L1'!#REF!,12,FALSE))</f>
        <v>#REF!</v>
      </c>
      <c r="P26" s="3" t="e">
        <f>IF(COUNTIF('DB L1'!#REF!,'Résultat équipe'!P$1)=1,VLOOKUP(P$1,'DB L1'!#REF!,12,FALSE),VLOOKUP('Résultat équipe'!P$1,'DB L1'!#REF!,12,FALSE))</f>
        <v>#REF!</v>
      </c>
      <c r="Q26" s="3" t="e">
        <f>IF(COUNTIF('DB L1'!#REF!,'Résultat équipe'!Q$1)=1,VLOOKUP(Q$1,'DB L1'!#REF!,12,FALSE),VLOOKUP('Résultat équipe'!Q$1,'DB L1'!#REF!,12,FALSE))</f>
        <v>#REF!</v>
      </c>
      <c r="R26" s="3" t="e">
        <f>IF(COUNTIF('DB L1'!#REF!,'Résultat équipe'!R$1)=1,VLOOKUP(R$1,'DB L1'!#REF!,12,FALSE),VLOOKUP('Résultat équipe'!R$1,'DB L1'!#REF!,12,FALSE))</f>
        <v>#REF!</v>
      </c>
      <c r="S26" s="3" t="e">
        <f>IF(COUNTIF('DB L1'!#REF!,'Résultat équipe'!S$1)=1,VLOOKUP(S$1,'DB L1'!#REF!,12,FALSE),VLOOKUP('Résultat équipe'!S$1,'DB L1'!#REF!,12,FALSE))</f>
        <v>#REF!</v>
      </c>
      <c r="T26" s="3" t="e">
        <f>IF(COUNTIF('DB L1'!#REF!,'Résultat équipe'!T$1)=1,VLOOKUP(T$1,'DB L1'!#REF!,12,FALSE),VLOOKUP('Résultat équipe'!T$1,'DB L1'!#REF!,12,FALSE))</f>
        <v>#REF!</v>
      </c>
      <c r="U26" s="3" t="e">
        <f>IF(COUNTIF('DB L1'!#REF!,'Résultat équipe'!U$1)=1,VLOOKUP(U$1,'DB L1'!#REF!,12,FALSE),VLOOKUP('Résultat équipe'!U$1,'DB L1'!#REF!,12,FALSE))</f>
        <v>#REF!</v>
      </c>
      <c r="W26" s="9">
        <v>25</v>
      </c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S26" s="9">
        <v>25</v>
      </c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</row>
    <row r="27" spans="1:65">
      <c r="A27" s="1">
        <v>26</v>
      </c>
      <c r="B27" s="3" t="e">
        <f>IF(COUNTIF('DB L1'!#REF!,'Résultat équipe'!B$1)=1,VLOOKUP(B$1,'DB L1'!#REF!,12,FALSE),VLOOKUP('Résultat équipe'!B$1,'DB L1'!#REF!,12,FALSE))</f>
        <v>#REF!</v>
      </c>
      <c r="C27" s="3" t="e">
        <f>IF(COUNTIF('DB L1'!#REF!,'Résultat équipe'!C$1)=1,VLOOKUP(C$1,'DB L1'!#REF!,12,FALSE),VLOOKUP('Résultat équipe'!C$1,'DB L1'!#REF!,12,FALSE))</f>
        <v>#REF!</v>
      </c>
      <c r="D27" s="3" t="e">
        <f>IF(COUNTIF('DB L1'!#REF!,'Résultat équipe'!D$1)=1,VLOOKUP(D$1,'DB L1'!#REF!,12,FALSE),VLOOKUP('Résultat équipe'!D$1,'DB L1'!#REF!,12,FALSE))</f>
        <v>#REF!</v>
      </c>
      <c r="E27" s="3" t="e">
        <f>IF(COUNTIF('DB L1'!#REF!,'Résultat équipe'!E$1)=1,VLOOKUP(E$1,'DB L1'!#REF!,12,FALSE),VLOOKUP('Résultat équipe'!E$1,'DB L1'!#REF!,12,FALSE))</f>
        <v>#REF!</v>
      </c>
      <c r="F27" s="3" t="e">
        <f>IF(COUNTIF('DB L1'!#REF!,'Résultat équipe'!F$1)=1,VLOOKUP(F$1,'DB L1'!#REF!,12,FALSE),VLOOKUP('Résultat équipe'!F$1,'DB L1'!#REF!,12,FALSE))</f>
        <v>#REF!</v>
      </c>
      <c r="G27" s="3" t="e">
        <f>IF(COUNTIF('DB L1'!#REF!,'Résultat équipe'!G$1)=1,VLOOKUP(G$1,'DB L1'!#REF!,12,FALSE),VLOOKUP('Résultat équipe'!G$1,'DB L1'!#REF!,12,FALSE))</f>
        <v>#REF!</v>
      </c>
      <c r="H27" s="3" t="e">
        <f>IF(COUNTIF('DB L1'!#REF!,'Résultat équipe'!H$1)=1,VLOOKUP(H$1,'DB L1'!#REF!,12,FALSE),VLOOKUP('Résultat équipe'!H$1,'DB L1'!#REF!,12,FALSE))</f>
        <v>#REF!</v>
      </c>
      <c r="I27" s="3" t="e">
        <f>IF(COUNTIF('DB L1'!#REF!,'Résultat équipe'!I$1)=1,VLOOKUP(I$1,'DB L1'!#REF!,12,FALSE),VLOOKUP('Résultat équipe'!I$1,'DB L1'!#REF!,12,FALSE))</f>
        <v>#REF!</v>
      </c>
      <c r="J27" s="3" t="e">
        <f>IF(COUNTIF('DB L1'!#REF!,'Résultat équipe'!J$1)=1,VLOOKUP(J$1,'DB L1'!#REF!,12,FALSE),VLOOKUP('Résultat équipe'!J$1,'DB L1'!#REF!,12,FALSE))</f>
        <v>#REF!</v>
      </c>
      <c r="K27" s="3" t="e">
        <f>IF(COUNTIF('DB L1'!#REF!,'Résultat équipe'!K$1)=1,VLOOKUP(K$1,'DB L1'!#REF!,12,FALSE),VLOOKUP('Résultat équipe'!K$1,'DB L1'!#REF!,12,FALSE))</f>
        <v>#REF!</v>
      </c>
      <c r="L27" s="3" t="e">
        <f>IF(COUNTIF('DB L1'!#REF!,'Résultat équipe'!L$1)=1,VLOOKUP(L$1,'DB L1'!#REF!,12,FALSE),VLOOKUP('Résultat équipe'!L$1,'DB L1'!#REF!,12,FALSE))</f>
        <v>#REF!</v>
      </c>
      <c r="M27" s="3" t="e">
        <f>IF(COUNTIF('DB L1'!#REF!,'Résultat équipe'!M$1)=1,VLOOKUP(M$1,'DB L1'!#REF!,12,FALSE),VLOOKUP('Résultat équipe'!M$1,'DB L1'!#REF!,12,FALSE))</f>
        <v>#REF!</v>
      </c>
      <c r="N27" s="3" t="e">
        <f>IF(COUNTIF('DB L1'!#REF!,'Résultat équipe'!N$1)=1,VLOOKUP(N$1,'DB L1'!#REF!,12,FALSE),VLOOKUP('Résultat équipe'!N$1,'DB L1'!#REF!,12,FALSE))</f>
        <v>#REF!</v>
      </c>
      <c r="O27" s="3" t="e">
        <f>IF(COUNTIF('DB L1'!#REF!,'Résultat équipe'!O$1)=1,VLOOKUP(O$1,'DB L1'!#REF!,12,FALSE),VLOOKUP('Résultat équipe'!O$1,'DB L1'!#REF!,12,FALSE))</f>
        <v>#REF!</v>
      </c>
      <c r="P27" s="3" t="e">
        <f>IF(COUNTIF('DB L1'!#REF!,'Résultat équipe'!P$1)=1,VLOOKUP(P$1,'DB L1'!#REF!,12,FALSE),VLOOKUP('Résultat équipe'!P$1,'DB L1'!#REF!,12,FALSE))</f>
        <v>#REF!</v>
      </c>
      <c r="Q27" s="3" t="e">
        <f>IF(COUNTIF('DB L1'!#REF!,'Résultat équipe'!Q$1)=1,VLOOKUP(Q$1,'DB L1'!#REF!,12,FALSE),VLOOKUP('Résultat équipe'!Q$1,'DB L1'!#REF!,12,FALSE))</f>
        <v>#REF!</v>
      </c>
      <c r="R27" s="3" t="e">
        <f>IF(COUNTIF('DB L1'!#REF!,'Résultat équipe'!R$1)=1,VLOOKUP(R$1,'DB L1'!#REF!,12,FALSE),VLOOKUP('Résultat équipe'!R$1,'DB L1'!#REF!,12,FALSE))</f>
        <v>#REF!</v>
      </c>
      <c r="S27" s="3" t="e">
        <f>IF(COUNTIF('DB L1'!#REF!,'Résultat équipe'!S$1)=1,VLOOKUP(S$1,'DB L1'!#REF!,12,FALSE),VLOOKUP('Résultat équipe'!S$1,'DB L1'!#REF!,12,FALSE))</f>
        <v>#REF!</v>
      </c>
      <c r="T27" s="3" t="e">
        <f>IF(COUNTIF('DB L1'!#REF!,'Résultat équipe'!T$1)=1,VLOOKUP(T$1,'DB L1'!#REF!,12,FALSE),VLOOKUP('Résultat équipe'!T$1,'DB L1'!#REF!,12,FALSE))</f>
        <v>#REF!</v>
      </c>
      <c r="U27" s="3" t="e">
        <f>IF(COUNTIF('DB L1'!#REF!,'Résultat équipe'!U$1)=1,VLOOKUP(U$1,'DB L1'!#REF!,12,FALSE),VLOOKUP('Résultat équipe'!U$1,'DB L1'!#REF!,12,FALSE))</f>
        <v>#REF!</v>
      </c>
      <c r="W27" s="9">
        <v>26</v>
      </c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S27" s="9">
        <v>26</v>
      </c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</row>
    <row r="28" spans="1:65">
      <c r="A28" s="1">
        <v>27</v>
      </c>
      <c r="B28" s="3" t="e">
        <f>IF(COUNTIF('DB L1'!#REF!,'Résultat équipe'!B$1)=1,VLOOKUP(B$1,'DB L1'!#REF!,12,FALSE),VLOOKUP('Résultat équipe'!B$1,'DB L1'!#REF!,12,FALSE))</f>
        <v>#REF!</v>
      </c>
      <c r="C28" s="3" t="e">
        <f>IF(COUNTIF('DB L1'!#REF!,'Résultat équipe'!C$1)=1,VLOOKUP(C$1,'DB L1'!#REF!,12,FALSE),VLOOKUP('Résultat équipe'!C$1,'DB L1'!#REF!,12,FALSE))</f>
        <v>#REF!</v>
      </c>
      <c r="D28" s="3" t="e">
        <f>IF(COUNTIF('DB L1'!#REF!,'Résultat équipe'!D$1)=1,VLOOKUP(D$1,'DB L1'!#REF!,12,FALSE),VLOOKUP('Résultat équipe'!D$1,'DB L1'!#REF!,12,FALSE))</f>
        <v>#REF!</v>
      </c>
      <c r="E28" s="3" t="e">
        <f>IF(COUNTIF('DB L1'!#REF!,'Résultat équipe'!E$1)=1,VLOOKUP(E$1,'DB L1'!#REF!,12,FALSE),VLOOKUP('Résultat équipe'!E$1,'DB L1'!#REF!,12,FALSE))</f>
        <v>#REF!</v>
      </c>
      <c r="F28" s="3" t="e">
        <f>IF(COUNTIF('DB L1'!#REF!,'Résultat équipe'!F$1)=1,VLOOKUP(F$1,'DB L1'!#REF!,12,FALSE),VLOOKUP('Résultat équipe'!F$1,'DB L1'!#REF!,12,FALSE))</f>
        <v>#REF!</v>
      </c>
      <c r="G28" s="3" t="e">
        <f>IF(COUNTIF('DB L1'!#REF!,'Résultat équipe'!G$1)=1,VLOOKUP(G$1,'DB L1'!#REF!,12,FALSE),VLOOKUP('Résultat équipe'!G$1,'DB L1'!#REF!,12,FALSE))</f>
        <v>#REF!</v>
      </c>
      <c r="H28" s="3" t="e">
        <f>IF(COUNTIF('DB L1'!#REF!,'Résultat équipe'!H$1)=1,VLOOKUP(H$1,'DB L1'!#REF!,12,FALSE),VLOOKUP('Résultat équipe'!H$1,'DB L1'!#REF!,12,FALSE))</f>
        <v>#REF!</v>
      </c>
      <c r="I28" s="3" t="e">
        <f>IF(COUNTIF('DB L1'!#REF!,'Résultat équipe'!I$1)=1,VLOOKUP(I$1,'DB L1'!#REF!,12,FALSE),VLOOKUP('Résultat équipe'!I$1,'DB L1'!#REF!,12,FALSE))</f>
        <v>#REF!</v>
      </c>
      <c r="J28" s="3" t="e">
        <f>IF(COUNTIF('DB L1'!#REF!,'Résultat équipe'!J$1)=1,VLOOKUP(J$1,'DB L1'!#REF!,12,FALSE),VLOOKUP('Résultat équipe'!J$1,'DB L1'!#REF!,12,FALSE))</f>
        <v>#REF!</v>
      </c>
      <c r="K28" s="3" t="e">
        <f>IF(COUNTIF('DB L1'!#REF!,'Résultat équipe'!K$1)=1,VLOOKUP(K$1,'DB L1'!#REF!,12,FALSE),VLOOKUP('Résultat équipe'!K$1,'DB L1'!#REF!,12,FALSE))</f>
        <v>#REF!</v>
      </c>
      <c r="L28" s="3" t="e">
        <f>IF(COUNTIF('DB L1'!#REF!,'Résultat équipe'!L$1)=1,VLOOKUP(L$1,'DB L1'!#REF!,12,FALSE),VLOOKUP('Résultat équipe'!L$1,'DB L1'!#REF!,12,FALSE))</f>
        <v>#REF!</v>
      </c>
      <c r="M28" s="3" t="e">
        <f>IF(COUNTIF('DB L1'!#REF!,'Résultat équipe'!M$1)=1,VLOOKUP(M$1,'DB L1'!#REF!,12,FALSE),VLOOKUP('Résultat équipe'!M$1,'DB L1'!#REF!,12,FALSE))</f>
        <v>#REF!</v>
      </c>
      <c r="N28" s="3" t="e">
        <f>IF(COUNTIF('DB L1'!#REF!,'Résultat équipe'!N$1)=1,VLOOKUP(N$1,'DB L1'!#REF!,12,FALSE),VLOOKUP('Résultat équipe'!N$1,'DB L1'!#REF!,12,FALSE))</f>
        <v>#REF!</v>
      </c>
      <c r="O28" s="3" t="e">
        <f>IF(COUNTIF('DB L1'!#REF!,'Résultat équipe'!O$1)=1,VLOOKUP(O$1,'DB L1'!#REF!,12,FALSE),VLOOKUP('Résultat équipe'!O$1,'DB L1'!#REF!,12,FALSE))</f>
        <v>#REF!</v>
      </c>
      <c r="P28" s="3" t="e">
        <f>IF(COUNTIF('DB L1'!#REF!,'Résultat équipe'!P$1)=1,VLOOKUP(P$1,'DB L1'!#REF!,12,FALSE),VLOOKUP('Résultat équipe'!P$1,'DB L1'!#REF!,12,FALSE))</f>
        <v>#REF!</v>
      </c>
      <c r="Q28" s="3" t="e">
        <f>IF(COUNTIF('DB L1'!#REF!,'Résultat équipe'!Q$1)=1,VLOOKUP(Q$1,'DB L1'!#REF!,12,FALSE),VLOOKUP('Résultat équipe'!Q$1,'DB L1'!#REF!,12,FALSE))</f>
        <v>#REF!</v>
      </c>
      <c r="R28" s="3" t="e">
        <f>IF(COUNTIF('DB L1'!#REF!,'Résultat équipe'!R$1)=1,VLOOKUP(R$1,'DB L1'!#REF!,12,FALSE),VLOOKUP('Résultat équipe'!R$1,'DB L1'!#REF!,12,FALSE))</f>
        <v>#REF!</v>
      </c>
      <c r="S28" s="3" t="e">
        <f>IF(COUNTIF('DB L1'!#REF!,'Résultat équipe'!S$1)=1,VLOOKUP(S$1,'DB L1'!#REF!,12,FALSE),VLOOKUP('Résultat équipe'!S$1,'DB L1'!#REF!,12,FALSE))</f>
        <v>#REF!</v>
      </c>
      <c r="T28" s="3" t="e">
        <f>IF(COUNTIF('DB L1'!#REF!,'Résultat équipe'!T$1)=1,VLOOKUP(T$1,'DB L1'!#REF!,12,FALSE),VLOOKUP('Résultat équipe'!T$1,'DB L1'!#REF!,12,FALSE))</f>
        <v>#REF!</v>
      </c>
      <c r="U28" s="3" t="e">
        <f>IF(COUNTIF('DB L1'!#REF!,'Résultat équipe'!U$1)=1,VLOOKUP(U$1,'DB L1'!#REF!,12,FALSE),VLOOKUP('Résultat équipe'!U$1,'DB L1'!#REF!,12,FALSE))</f>
        <v>#REF!</v>
      </c>
      <c r="W28" s="9">
        <v>27</v>
      </c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S28" s="9">
        <v>27</v>
      </c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</row>
    <row r="29" spans="1:65">
      <c r="A29" s="1">
        <v>28</v>
      </c>
      <c r="B29" s="3" t="e">
        <f>IF(COUNTIF('DB L1'!#REF!,'Résultat équipe'!B$1)=1,VLOOKUP(B$1,'DB L1'!#REF!,12,FALSE),VLOOKUP('Résultat équipe'!B$1,'DB L1'!#REF!,12,FALSE))</f>
        <v>#REF!</v>
      </c>
      <c r="C29" s="3" t="e">
        <f>IF(COUNTIF('DB L1'!#REF!,'Résultat équipe'!C$1)=1,VLOOKUP(C$1,'DB L1'!#REF!,12,FALSE),VLOOKUP('Résultat équipe'!C$1,'DB L1'!#REF!,12,FALSE))</f>
        <v>#REF!</v>
      </c>
      <c r="D29" s="3" t="e">
        <f>IF(COUNTIF('DB L1'!#REF!,'Résultat équipe'!D$1)=1,VLOOKUP(D$1,'DB L1'!#REF!,12,FALSE),VLOOKUP('Résultat équipe'!D$1,'DB L1'!#REF!,12,FALSE))</f>
        <v>#REF!</v>
      </c>
      <c r="E29" s="3" t="e">
        <f>IF(COUNTIF('DB L1'!#REF!,'Résultat équipe'!E$1)=1,VLOOKUP(E$1,'DB L1'!#REF!,12,FALSE),VLOOKUP('Résultat équipe'!E$1,'DB L1'!#REF!,12,FALSE))</f>
        <v>#REF!</v>
      </c>
      <c r="F29" s="3" t="e">
        <f>IF(COUNTIF('DB L1'!#REF!,'Résultat équipe'!F$1)=1,VLOOKUP(F$1,'DB L1'!#REF!,12,FALSE),VLOOKUP('Résultat équipe'!F$1,'DB L1'!#REF!,12,FALSE))</f>
        <v>#REF!</v>
      </c>
      <c r="G29" s="3" t="e">
        <f>IF(COUNTIF('DB L1'!#REF!,'Résultat équipe'!G$1)=1,VLOOKUP(G$1,'DB L1'!#REF!,12,FALSE),VLOOKUP('Résultat équipe'!G$1,'DB L1'!#REF!,12,FALSE))</f>
        <v>#REF!</v>
      </c>
      <c r="H29" s="3" t="e">
        <f>IF(COUNTIF('DB L1'!#REF!,'Résultat équipe'!H$1)=1,VLOOKUP(H$1,'DB L1'!#REF!,12,FALSE),VLOOKUP('Résultat équipe'!H$1,'DB L1'!#REF!,12,FALSE))</f>
        <v>#REF!</v>
      </c>
      <c r="I29" s="3" t="e">
        <f>IF(COUNTIF('DB L1'!#REF!,'Résultat équipe'!I$1)=1,VLOOKUP(I$1,'DB L1'!#REF!,12,FALSE),VLOOKUP('Résultat équipe'!I$1,'DB L1'!#REF!,12,FALSE))</f>
        <v>#REF!</v>
      </c>
      <c r="J29" s="3" t="e">
        <f>IF(COUNTIF('DB L1'!#REF!,'Résultat équipe'!J$1)=1,VLOOKUP(J$1,'DB L1'!#REF!,12,FALSE),VLOOKUP('Résultat équipe'!J$1,'DB L1'!#REF!,12,FALSE))</f>
        <v>#REF!</v>
      </c>
      <c r="K29" s="3" t="e">
        <f>IF(COUNTIF('DB L1'!#REF!,'Résultat équipe'!K$1)=1,VLOOKUP(K$1,'DB L1'!#REF!,12,FALSE),VLOOKUP('Résultat équipe'!K$1,'DB L1'!#REF!,12,FALSE))</f>
        <v>#REF!</v>
      </c>
      <c r="L29" s="3" t="e">
        <f>IF(COUNTIF('DB L1'!#REF!,'Résultat équipe'!L$1)=1,VLOOKUP(L$1,'DB L1'!#REF!,12,FALSE),VLOOKUP('Résultat équipe'!L$1,'DB L1'!#REF!,12,FALSE))</f>
        <v>#REF!</v>
      </c>
      <c r="M29" s="3" t="e">
        <f>IF(COUNTIF('DB L1'!#REF!,'Résultat équipe'!M$1)=1,VLOOKUP(M$1,'DB L1'!#REF!,12,FALSE),VLOOKUP('Résultat équipe'!M$1,'DB L1'!#REF!,12,FALSE))</f>
        <v>#REF!</v>
      </c>
      <c r="N29" s="3" t="e">
        <f>IF(COUNTIF('DB L1'!#REF!,'Résultat équipe'!N$1)=1,VLOOKUP(N$1,'DB L1'!#REF!,12,FALSE),VLOOKUP('Résultat équipe'!N$1,'DB L1'!#REF!,12,FALSE))</f>
        <v>#REF!</v>
      </c>
      <c r="O29" s="3" t="e">
        <f>IF(COUNTIF('DB L1'!#REF!,'Résultat équipe'!O$1)=1,VLOOKUP(O$1,'DB L1'!#REF!,12,FALSE),VLOOKUP('Résultat équipe'!O$1,'DB L1'!#REF!,12,FALSE))</f>
        <v>#REF!</v>
      </c>
      <c r="P29" s="3" t="e">
        <f>IF(COUNTIF('DB L1'!#REF!,'Résultat équipe'!P$1)=1,VLOOKUP(P$1,'DB L1'!#REF!,12,FALSE),VLOOKUP('Résultat équipe'!P$1,'DB L1'!#REF!,12,FALSE))</f>
        <v>#REF!</v>
      </c>
      <c r="Q29" s="3" t="e">
        <f>IF(COUNTIF('DB L1'!#REF!,'Résultat équipe'!Q$1)=1,VLOOKUP(Q$1,'DB L1'!#REF!,12,FALSE),VLOOKUP('Résultat équipe'!Q$1,'DB L1'!#REF!,12,FALSE))</f>
        <v>#REF!</v>
      </c>
      <c r="R29" s="3" t="e">
        <f>IF(COUNTIF('DB L1'!#REF!,'Résultat équipe'!R$1)=1,VLOOKUP(R$1,'DB L1'!#REF!,12,FALSE),VLOOKUP('Résultat équipe'!R$1,'DB L1'!#REF!,12,FALSE))</f>
        <v>#REF!</v>
      </c>
      <c r="S29" s="3" t="e">
        <f>IF(COUNTIF('DB L1'!#REF!,'Résultat équipe'!S$1)=1,VLOOKUP(S$1,'DB L1'!#REF!,12,FALSE),VLOOKUP('Résultat équipe'!S$1,'DB L1'!#REF!,12,FALSE))</f>
        <v>#REF!</v>
      </c>
      <c r="T29" s="3" t="e">
        <f>IF(COUNTIF('DB L1'!#REF!,'Résultat équipe'!T$1)=1,VLOOKUP(T$1,'DB L1'!#REF!,12,FALSE),VLOOKUP('Résultat équipe'!T$1,'DB L1'!#REF!,12,FALSE))</f>
        <v>#REF!</v>
      </c>
      <c r="U29" s="3" t="e">
        <f>IF(COUNTIF('DB L1'!#REF!,'Résultat équipe'!U$1)=1,VLOOKUP(U$1,'DB L1'!#REF!,12,FALSE),VLOOKUP('Résultat équipe'!U$1,'DB L1'!#REF!,12,FALSE))</f>
        <v>#REF!</v>
      </c>
      <c r="W29" s="9">
        <v>28</v>
      </c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S29" s="9">
        <v>28</v>
      </c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</row>
    <row r="30" spans="1:65">
      <c r="A30" s="1">
        <v>29</v>
      </c>
      <c r="B30" s="3" t="e">
        <f>IF(COUNTIF('DB L1'!#REF!,'Résultat équipe'!B$1)=1,VLOOKUP(B$1,'DB L1'!#REF!,12,FALSE),VLOOKUP('Résultat équipe'!B$1,'DB L1'!#REF!,12,FALSE))</f>
        <v>#REF!</v>
      </c>
      <c r="C30" s="3" t="e">
        <f>IF(COUNTIF('DB L1'!#REF!,'Résultat équipe'!C$1)=1,VLOOKUP(C$1,'DB L1'!#REF!,12,FALSE),VLOOKUP('Résultat équipe'!C$1,'DB L1'!#REF!,12,FALSE))</f>
        <v>#REF!</v>
      </c>
      <c r="D30" s="3" t="e">
        <f>IF(COUNTIF('DB L1'!#REF!,'Résultat équipe'!D$1)=1,VLOOKUP(D$1,'DB L1'!#REF!,12,FALSE),VLOOKUP('Résultat équipe'!D$1,'DB L1'!#REF!,12,FALSE))</f>
        <v>#REF!</v>
      </c>
      <c r="E30" s="3" t="e">
        <f>IF(COUNTIF('DB L1'!#REF!,'Résultat équipe'!E$1)=1,VLOOKUP(E$1,'DB L1'!#REF!,12,FALSE),VLOOKUP('Résultat équipe'!E$1,'DB L1'!#REF!,12,FALSE))</f>
        <v>#REF!</v>
      </c>
      <c r="F30" s="3" t="e">
        <f>IF(COUNTIF('DB L1'!#REF!,'Résultat équipe'!F$1)=1,VLOOKUP(F$1,'DB L1'!#REF!,12,FALSE),VLOOKUP('Résultat équipe'!F$1,'DB L1'!#REF!,12,FALSE))</f>
        <v>#REF!</v>
      </c>
      <c r="G30" s="3" t="e">
        <f>IF(COUNTIF('DB L1'!#REF!,'Résultat équipe'!G$1)=1,VLOOKUP(G$1,'DB L1'!#REF!,12,FALSE),VLOOKUP('Résultat équipe'!G$1,'DB L1'!#REF!,12,FALSE))</f>
        <v>#REF!</v>
      </c>
      <c r="H30" s="3" t="e">
        <f>IF(COUNTIF('DB L1'!#REF!,'Résultat équipe'!H$1)=1,VLOOKUP(H$1,'DB L1'!#REF!,12,FALSE),VLOOKUP('Résultat équipe'!H$1,'DB L1'!#REF!,12,FALSE))</f>
        <v>#REF!</v>
      </c>
      <c r="I30" s="3" t="e">
        <f>IF(COUNTIF('DB L1'!#REF!,'Résultat équipe'!I$1)=1,VLOOKUP(I$1,'DB L1'!#REF!,12,FALSE),VLOOKUP('Résultat équipe'!I$1,'DB L1'!#REF!,12,FALSE))</f>
        <v>#REF!</v>
      </c>
      <c r="J30" s="3" t="e">
        <f>IF(COUNTIF('DB L1'!#REF!,'Résultat équipe'!J$1)=1,VLOOKUP(J$1,'DB L1'!#REF!,12,FALSE),VLOOKUP('Résultat équipe'!J$1,'DB L1'!#REF!,12,FALSE))</f>
        <v>#REF!</v>
      </c>
      <c r="K30" s="3" t="e">
        <f>IF(COUNTIF('DB L1'!#REF!,'Résultat équipe'!K$1)=1,VLOOKUP(K$1,'DB L1'!#REF!,12,FALSE),VLOOKUP('Résultat équipe'!K$1,'DB L1'!#REF!,12,FALSE))</f>
        <v>#REF!</v>
      </c>
      <c r="L30" s="3" t="e">
        <f>IF(COUNTIF('DB L1'!#REF!,'Résultat équipe'!L$1)=1,VLOOKUP(L$1,'DB L1'!#REF!,12,FALSE),VLOOKUP('Résultat équipe'!L$1,'DB L1'!#REF!,12,FALSE))</f>
        <v>#REF!</v>
      </c>
      <c r="M30" s="3" t="e">
        <f>IF(COUNTIF('DB L1'!#REF!,'Résultat équipe'!M$1)=1,VLOOKUP(M$1,'DB L1'!#REF!,12,FALSE),VLOOKUP('Résultat équipe'!M$1,'DB L1'!#REF!,12,FALSE))</f>
        <v>#REF!</v>
      </c>
      <c r="N30" s="3" t="e">
        <f>IF(COUNTIF('DB L1'!#REF!,'Résultat équipe'!N$1)=1,VLOOKUP(N$1,'DB L1'!#REF!,12,FALSE),VLOOKUP('Résultat équipe'!N$1,'DB L1'!#REF!,12,FALSE))</f>
        <v>#REF!</v>
      </c>
      <c r="O30" s="3" t="e">
        <f>IF(COUNTIF('DB L1'!#REF!,'Résultat équipe'!O$1)=1,VLOOKUP(O$1,'DB L1'!#REF!,12,FALSE),VLOOKUP('Résultat équipe'!O$1,'DB L1'!#REF!,12,FALSE))</f>
        <v>#REF!</v>
      </c>
      <c r="P30" s="3" t="e">
        <f>IF(COUNTIF('DB L1'!#REF!,'Résultat équipe'!P$1)=1,VLOOKUP(P$1,'DB L1'!#REF!,12,FALSE),VLOOKUP('Résultat équipe'!P$1,'DB L1'!#REF!,12,FALSE))</f>
        <v>#REF!</v>
      </c>
      <c r="Q30" s="3" t="e">
        <f>IF(COUNTIF('DB L1'!#REF!,'Résultat équipe'!Q$1)=1,VLOOKUP(Q$1,'DB L1'!#REF!,12,FALSE),VLOOKUP('Résultat équipe'!Q$1,'DB L1'!#REF!,12,FALSE))</f>
        <v>#REF!</v>
      </c>
      <c r="R30" s="3" t="e">
        <f>IF(COUNTIF('DB L1'!#REF!,'Résultat équipe'!R$1)=1,VLOOKUP(R$1,'DB L1'!#REF!,12,FALSE),VLOOKUP('Résultat équipe'!R$1,'DB L1'!#REF!,12,FALSE))</f>
        <v>#REF!</v>
      </c>
      <c r="S30" s="3" t="e">
        <f>IF(COUNTIF('DB L1'!#REF!,'Résultat équipe'!S$1)=1,VLOOKUP(S$1,'DB L1'!#REF!,12,FALSE),VLOOKUP('Résultat équipe'!S$1,'DB L1'!#REF!,12,FALSE))</f>
        <v>#REF!</v>
      </c>
      <c r="T30" s="3" t="e">
        <f>IF(COUNTIF('DB L1'!#REF!,'Résultat équipe'!T$1)=1,VLOOKUP(T$1,'DB L1'!#REF!,12,FALSE),VLOOKUP('Résultat équipe'!T$1,'DB L1'!#REF!,12,FALSE))</f>
        <v>#REF!</v>
      </c>
      <c r="U30" s="3" t="e">
        <f>IF(COUNTIF('DB L1'!#REF!,'Résultat équipe'!U$1)=1,VLOOKUP(U$1,'DB L1'!#REF!,12,FALSE),VLOOKUP('Résultat équipe'!U$1,'DB L1'!#REF!,12,FALSE))</f>
        <v>#REF!</v>
      </c>
      <c r="W30" s="9">
        <v>29</v>
      </c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S30" s="9">
        <v>29</v>
      </c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</row>
    <row r="31" spans="1:65">
      <c r="A31" s="1">
        <v>30</v>
      </c>
      <c r="B31" s="3" t="e">
        <f>IF(COUNTIF('DB L1'!#REF!,'Résultat équipe'!B$1)=1,VLOOKUP(B$1,'DB L1'!#REF!,12,FALSE),VLOOKUP('Résultat équipe'!B$1,'DB L1'!#REF!,12,FALSE))</f>
        <v>#REF!</v>
      </c>
      <c r="C31" s="3" t="e">
        <f>IF(COUNTIF('DB L1'!#REF!,'Résultat équipe'!C$1)=1,VLOOKUP(C$1,'DB L1'!#REF!,12,FALSE),VLOOKUP('Résultat équipe'!C$1,'DB L1'!#REF!,12,FALSE))</f>
        <v>#REF!</v>
      </c>
      <c r="D31" s="3" t="e">
        <f>IF(COUNTIF('DB L1'!#REF!,'Résultat équipe'!D$1)=1,VLOOKUP(D$1,'DB L1'!#REF!,12,FALSE),VLOOKUP('Résultat équipe'!D$1,'DB L1'!#REF!,12,FALSE))</f>
        <v>#REF!</v>
      </c>
      <c r="E31" s="3" t="e">
        <f>IF(COUNTIF('DB L1'!#REF!,'Résultat équipe'!E$1)=1,VLOOKUP(E$1,'DB L1'!#REF!,12,FALSE),VLOOKUP('Résultat équipe'!E$1,'DB L1'!#REF!,12,FALSE))</f>
        <v>#REF!</v>
      </c>
      <c r="F31" s="3" t="e">
        <f>IF(COUNTIF('DB L1'!#REF!,'Résultat équipe'!F$1)=1,VLOOKUP(F$1,'DB L1'!#REF!,12,FALSE),VLOOKUP('Résultat équipe'!F$1,'DB L1'!#REF!,12,FALSE))</f>
        <v>#REF!</v>
      </c>
      <c r="G31" s="3" t="e">
        <f>IF(COUNTIF('DB L1'!#REF!,'Résultat équipe'!G$1)=1,VLOOKUP(G$1,'DB L1'!#REF!,12,FALSE),VLOOKUP('Résultat équipe'!G$1,'DB L1'!#REF!,12,FALSE))</f>
        <v>#REF!</v>
      </c>
      <c r="H31" s="3" t="e">
        <f>IF(COUNTIF('DB L1'!#REF!,'Résultat équipe'!H$1)=1,VLOOKUP(H$1,'DB L1'!#REF!,12,FALSE),VLOOKUP('Résultat équipe'!H$1,'DB L1'!#REF!,12,FALSE))</f>
        <v>#REF!</v>
      </c>
      <c r="I31" s="3" t="e">
        <f>IF(COUNTIF('DB L1'!#REF!,'Résultat équipe'!I$1)=1,VLOOKUP(I$1,'DB L1'!#REF!,12,FALSE),VLOOKUP('Résultat équipe'!I$1,'DB L1'!#REF!,12,FALSE))</f>
        <v>#REF!</v>
      </c>
      <c r="J31" s="3" t="e">
        <f>IF(COUNTIF('DB L1'!#REF!,'Résultat équipe'!J$1)=1,VLOOKUP(J$1,'DB L1'!#REF!,12,FALSE),VLOOKUP('Résultat équipe'!J$1,'DB L1'!#REF!,12,FALSE))</f>
        <v>#REF!</v>
      </c>
      <c r="K31" s="3" t="e">
        <f>IF(COUNTIF('DB L1'!#REF!,'Résultat équipe'!K$1)=1,VLOOKUP(K$1,'DB L1'!#REF!,12,FALSE),VLOOKUP('Résultat équipe'!K$1,'DB L1'!#REF!,12,FALSE))</f>
        <v>#REF!</v>
      </c>
      <c r="L31" s="3" t="e">
        <f>IF(COUNTIF('DB L1'!#REF!,'Résultat équipe'!L$1)=1,VLOOKUP(L$1,'DB L1'!#REF!,12,FALSE),VLOOKUP('Résultat équipe'!L$1,'DB L1'!#REF!,12,FALSE))</f>
        <v>#REF!</v>
      </c>
      <c r="M31" s="3" t="e">
        <f>IF(COUNTIF('DB L1'!#REF!,'Résultat équipe'!M$1)=1,VLOOKUP(M$1,'DB L1'!#REF!,12,FALSE),VLOOKUP('Résultat équipe'!M$1,'DB L1'!#REF!,12,FALSE))</f>
        <v>#REF!</v>
      </c>
      <c r="N31" s="3" t="e">
        <f>IF(COUNTIF('DB L1'!#REF!,'Résultat équipe'!N$1)=1,VLOOKUP(N$1,'DB L1'!#REF!,12,FALSE),VLOOKUP('Résultat équipe'!N$1,'DB L1'!#REF!,12,FALSE))</f>
        <v>#REF!</v>
      </c>
      <c r="O31" s="3" t="e">
        <f>IF(COUNTIF('DB L1'!#REF!,'Résultat équipe'!O$1)=1,VLOOKUP(O$1,'DB L1'!#REF!,12,FALSE),VLOOKUP('Résultat équipe'!O$1,'DB L1'!#REF!,12,FALSE))</f>
        <v>#REF!</v>
      </c>
      <c r="P31" s="3" t="e">
        <f>IF(COUNTIF('DB L1'!#REF!,'Résultat équipe'!P$1)=1,VLOOKUP(P$1,'DB L1'!#REF!,12,FALSE),VLOOKUP('Résultat équipe'!P$1,'DB L1'!#REF!,12,FALSE))</f>
        <v>#REF!</v>
      </c>
      <c r="Q31" s="3" t="e">
        <f>IF(COUNTIF('DB L1'!#REF!,'Résultat équipe'!Q$1)=1,VLOOKUP(Q$1,'DB L1'!#REF!,12,FALSE),VLOOKUP('Résultat équipe'!Q$1,'DB L1'!#REF!,12,FALSE))</f>
        <v>#REF!</v>
      </c>
      <c r="R31" s="3" t="e">
        <f>IF(COUNTIF('DB L1'!#REF!,'Résultat équipe'!R$1)=1,VLOOKUP(R$1,'DB L1'!#REF!,12,FALSE),VLOOKUP('Résultat équipe'!R$1,'DB L1'!#REF!,12,FALSE))</f>
        <v>#REF!</v>
      </c>
      <c r="S31" s="3" t="e">
        <f>IF(COUNTIF('DB L1'!#REF!,'Résultat équipe'!S$1)=1,VLOOKUP(S$1,'DB L1'!#REF!,12,FALSE),VLOOKUP('Résultat équipe'!S$1,'DB L1'!#REF!,12,FALSE))</f>
        <v>#REF!</v>
      </c>
      <c r="T31" s="3" t="e">
        <f>IF(COUNTIF('DB L1'!#REF!,'Résultat équipe'!T$1)=1,VLOOKUP(T$1,'DB L1'!#REF!,12,FALSE),VLOOKUP('Résultat équipe'!T$1,'DB L1'!#REF!,12,FALSE))</f>
        <v>#REF!</v>
      </c>
      <c r="U31" s="3" t="e">
        <f>IF(COUNTIF('DB L1'!#REF!,'Résultat équipe'!U$1)=1,VLOOKUP(U$1,'DB L1'!#REF!,12,FALSE),VLOOKUP('Résultat équipe'!U$1,'DB L1'!#REF!,12,FALSE))</f>
        <v>#REF!</v>
      </c>
      <c r="W31" s="9">
        <v>30</v>
      </c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S31" s="9">
        <v>30</v>
      </c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</row>
    <row r="32" spans="1:65">
      <c r="A32" s="1">
        <v>31</v>
      </c>
      <c r="B32" s="3" t="e">
        <f>IF(COUNTIF('DB L1'!#REF!,'Résultat équipe'!B$1)=1,VLOOKUP(B$1,'DB L1'!#REF!,12,FALSE),VLOOKUP('Résultat équipe'!B$1,'DB L1'!#REF!,12,FALSE))</f>
        <v>#REF!</v>
      </c>
      <c r="C32" s="3" t="e">
        <f>IF(COUNTIF('DB L1'!#REF!,'Résultat équipe'!C$1)=1,VLOOKUP(C$1,'DB L1'!#REF!,12,FALSE),VLOOKUP('Résultat équipe'!C$1,'DB L1'!#REF!,12,FALSE))</f>
        <v>#REF!</v>
      </c>
      <c r="D32" s="3" t="e">
        <f>IF(COUNTIF('DB L1'!#REF!,'Résultat équipe'!D$1)=1,VLOOKUP(D$1,'DB L1'!#REF!,12,FALSE),VLOOKUP('Résultat équipe'!D$1,'DB L1'!#REF!,12,FALSE))</f>
        <v>#REF!</v>
      </c>
      <c r="E32" s="3" t="e">
        <f>IF(COUNTIF('DB L1'!#REF!,'Résultat équipe'!E$1)=1,VLOOKUP(E$1,'DB L1'!#REF!,12,FALSE),VLOOKUP('Résultat équipe'!E$1,'DB L1'!#REF!,12,FALSE))</f>
        <v>#REF!</v>
      </c>
      <c r="F32" s="3" t="e">
        <f>IF(COUNTIF('DB L1'!#REF!,'Résultat équipe'!F$1)=1,VLOOKUP(F$1,'DB L1'!#REF!,12,FALSE),VLOOKUP('Résultat équipe'!F$1,'DB L1'!#REF!,12,FALSE))</f>
        <v>#REF!</v>
      </c>
      <c r="G32" s="3" t="e">
        <f>IF(COUNTIF('DB L1'!#REF!,'Résultat équipe'!G$1)=1,VLOOKUP(G$1,'DB L1'!#REF!,12,FALSE),VLOOKUP('Résultat équipe'!G$1,'DB L1'!#REF!,12,FALSE))</f>
        <v>#REF!</v>
      </c>
      <c r="H32" s="3" t="e">
        <f>IF(COUNTIF('DB L1'!#REF!,'Résultat équipe'!H$1)=1,VLOOKUP(H$1,'DB L1'!#REF!,12,FALSE),VLOOKUP('Résultat équipe'!H$1,'DB L1'!#REF!,12,FALSE))</f>
        <v>#REF!</v>
      </c>
      <c r="I32" s="3" t="e">
        <f>IF(COUNTIF('DB L1'!#REF!,'Résultat équipe'!I$1)=1,VLOOKUP(I$1,'DB L1'!#REF!,12,FALSE),VLOOKUP('Résultat équipe'!I$1,'DB L1'!#REF!,12,FALSE))</f>
        <v>#REF!</v>
      </c>
      <c r="J32" s="3" t="e">
        <f>IF(COUNTIF('DB L1'!#REF!,'Résultat équipe'!J$1)=1,VLOOKUP(J$1,'DB L1'!#REF!,12,FALSE),VLOOKUP('Résultat équipe'!J$1,'DB L1'!#REF!,12,FALSE))</f>
        <v>#REF!</v>
      </c>
      <c r="K32" s="3" t="e">
        <f>IF(COUNTIF('DB L1'!#REF!,'Résultat équipe'!K$1)=1,VLOOKUP(K$1,'DB L1'!#REF!,12,FALSE),VLOOKUP('Résultat équipe'!K$1,'DB L1'!#REF!,12,FALSE))</f>
        <v>#REF!</v>
      </c>
      <c r="L32" s="3" t="e">
        <f>IF(COUNTIF('DB L1'!#REF!,'Résultat équipe'!L$1)=1,VLOOKUP(L$1,'DB L1'!#REF!,12,FALSE),VLOOKUP('Résultat équipe'!L$1,'DB L1'!#REF!,12,FALSE))</f>
        <v>#REF!</v>
      </c>
      <c r="M32" s="3" t="e">
        <f>IF(COUNTIF('DB L1'!#REF!,'Résultat équipe'!M$1)=1,VLOOKUP(M$1,'DB L1'!#REF!,12,FALSE),VLOOKUP('Résultat équipe'!M$1,'DB L1'!#REF!,12,FALSE))</f>
        <v>#REF!</v>
      </c>
      <c r="N32" s="3" t="e">
        <f>IF(COUNTIF('DB L1'!#REF!,'Résultat équipe'!N$1)=1,VLOOKUP(N$1,'DB L1'!#REF!,12,FALSE),VLOOKUP('Résultat équipe'!N$1,'DB L1'!#REF!,12,FALSE))</f>
        <v>#REF!</v>
      </c>
      <c r="O32" s="3" t="e">
        <f>IF(COUNTIF('DB L1'!#REF!,'Résultat équipe'!O$1)=1,VLOOKUP(O$1,'DB L1'!#REF!,12,FALSE),VLOOKUP('Résultat équipe'!O$1,'DB L1'!#REF!,12,FALSE))</f>
        <v>#REF!</v>
      </c>
      <c r="P32" s="3" t="e">
        <f>IF(COUNTIF('DB L1'!#REF!,'Résultat équipe'!P$1)=1,VLOOKUP(P$1,'DB L1'!#REF!,12,FALSE),VLOOKUP('Résultat équipe'!P$1,'DB L1'!#REF!,12,FALSE))</f>
        <v>#REF!</v>
      </c>
      <c r="Q32" s="3" t="e">
        <f>IF(COUNTIF('DB L1'!#REF!,'Résultat équipe'!Q$1)=1,VLOOKUP(Q$1,'DB L1'!#REF!,12,FALSE),VLOOKUP('Résultat équipe'!Q$1,'DB L1'!#REF!,12,FALSE))</f>
        <v>#REF!</v>
      </c>
      <c r="R32" s="3" t="e">
        <f>IF(COUNTIF('DB L1'!#REF!,'Résultat équipe'!R$1)=1,VLOOKUP(R$1,'DB L1'!#REF!,12,FALSE),VLOOKUP('Résultat équipe'!R$1,'DB L1'!#REF!,12,FALSE))</f>
        <v>#REF!</v>
      </c>
      <c r="S32" s="3" t="e">
        <f>IF(COUNTIF('DB L1'!#REF!,'Résultat équipe'!S$1)=1,VLOOKUP(S$1,'DB L1'!#REF!,12,FALSE),VLOOKUP('Résultat équipe'!S$1,'DB L1'!#REF!,12,FALSE))</f>
        <v>#REF!</v>
      </c>
      <c r="T32" s="3" t="e">
        <f>IF(COUNTIF('DB L1'!#REF!,'Résultat équipe'!T$1)=1,VLOOKUP(T$1,'DB L1'!#REF!,12,FALSE),VLOOKUP('Résultat équipe'!T$1,'DB L1'!#REF!,12,FALSE))</f>
        <v>#REF!</v>
      </c>
      <c r="U32" s="3" t="e">
        <f>IF(COUNTIF('DB L1'!#REF!,'Résultat équipe'!U$1)=1,VLOOKUP(U$1,'DB L1'!#REF!,12,FALSE),VLOOKUP('Résultat équipe'!U$1,'DB L1'!#REF!,12,FALSE))</f>
        <v>#REF!</v>
      </c>
      <c r="W32" s="9">
        <v>31</v>
      </c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S32" s="9">
        <v>31</v>
      </c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</row>
    <row r="33" spans="1:65">
      <c r="A33" s="1">
        <v>32</v>
      </c>
      <c r="B33" s="3" t="e">
        <f>IF(COUNTIF('DB L1'!#REF!,'Résultat équipe'!B$1)=1,VLOOKUP(B$1,'DB L1'!#REF!,12,FALSE),VLOOKUP('Résultat équipe'!B$1,'DB L1'!#REF!,12,FALSE))</f>
        <v>#REF!</v>
      </c>
      <c r="C33" s="3" t="e">
        <f>IF(COUNTIF('DB L1'!#REF!,'Résultat équipe'!C$1)=1,VLOOKUP(C$1,'DB L1'!#REF!,12,FALSE),VLOOKUP('Résultat équipe'!C$1,'DB L1'!#REF!,12,FALSE))</f>
        <v>#REF!</v>
      </c>
      <c r="D33" s="3" t="e">
        <f>IF(COUNTIF('DB L1'!#REF!,'Résultat équipe'!D$1)=1,VLOOKUP(D$1,'DB L1'!#REF!,12,FALSE),VLOOKUP('Résultat équipe'!D$1,'DB L1'!#REF!,12,FALSE))</f>
        <v>#REF!</v>
      </c>
      <c r="E33" s="3" t="e">
        <f>IF(COUNTIF('DB L1'!#REF!,'Résultat équipe'!E$1)=1,VLOOKUP(E$1,'DB L1'!#REF!,12,FALSE),VLOOKUP('Résultat équipe'!E$1,'DB L1'!#REF!,12,FALSE))</f>
        <v>#REF!</v>
      </c>
      <c r="F33" s="3" t="e">
        <f>IF(COUNTIF('DB L1'!#REF!,'Résultat équipe'!F$1)=1,VLOOKUP(F$1,'DB L1'!#REF!,12,FALSE),VLOOKUP('Résultat équipe'!F$1,'DB L1'!#REF!,12,FALSE))</f>
        <v>#REF!</v>
      </c>
      <c r="G33" s="3" t="e">
        <f>IF(COUNTIF('DB L1'!#REF!,'Résultat équipe'!G$1)=1,VLOOKUP(G$1,'DB L1'!#REF!,12,FALSE),VLOOKUP('Résultat équipe'!G$1,'DB L1'!#REF!,12,FALSE))</f>
        <v>#REF!</v>
      </c>
      <c r="H33" s="3" t="e">
        <f>IF(COUNTIF('DB L1'!#REF!,'Résultat équipe'!H$1)=1,VLOOKUP(H$1,'DB L1'!#REF!,12,FALSE),VLOOKUP('Résultat équipe'!H$1,'DB L1'!#REF!,12,FALSE))</f>
        <v>#REF!</v>
      </c>
      <c r="I33" s="3" t="e">
        <f>IF(COUNTIF('DB L1'!#REF!,'Résultat équipe'!I$1)=1,VLOOKUP(I$1,'DB L1'!#REF!,12,FALSE),VLOOKUP('Résultat équipe'!I$1,'DB L1'!#REF!,12,FALSE))</f>
        <v>#REF!</v>
      </c>
      <c r="J33" s="3" t="e">
        <f>IF(COUNTIF('DB L1'!#REF!,'Résultat équipe'!J$1)=1,VLOOKUP(J$1,'DB L1'!#REF!,12,FALSE),VLOOKUP('Résultat équipe'!J$1,'DB L1'!#REF!,12,FALSE))</f>
        <v>#REF!</v>
      </c>
      <c r="K33" s="3" t="e">
        <f>IF(COUNTIF('DB L1'!#REF!,'Résultat équipe'!K$1)=1,VLOOKUP(K$1,'DB L1'!#REF!,12,FALSE),VLOOKUP('Résultat équipe'!K$1,'DB L1'!#REF!,12,FALSE))</f>
        <v>#REF!</v>
      </c>
      <c r="L33" s="3" t="e">
        <f>IF(COUNTIF('DB L1'!#REF!,'Résultat équipe'!L$1)=1,VLOOKUP(L$1,'DB L1'!#REF!,12,FALSE),VLOOKUP('Résultat équipe'!L$1,'DB L1'!#REF!,12,FALSE))</f>
        <v>#REF!</v>
      </c>
      <c r="M33" s="3" t="e">
        <f>IF(COUNTIF('DB L1'!#REF!,'Résultat équipe'!M$1)=1,VLOOKUP(M$1,'DB L1'!#REF!,12,FALSE),VLOOKUP('Résultat équipe'!M$1,'DB L1'!#REF!,12,FALSE))</f>
        <v>#REF!</v>
      </c>
      <c r="N33" s="3" t="e">
        <f>IF(COUNTIF('DB L1'!#REF!,'Résultat équipe'!N$1)=1,VLOOKUP(N$1,'DB L1'!#REF!,12,FALSE),VLOOKUP('Résultat équipe'!N$1,'DB L1'!#REF!,12,FALSE))</f>
        <v>#REF!</v>
      </c>
      <c r="O33" s="3" t="e">
        <f>IF(COUNTIF('DB L1'!#REF!,'Résultat équipe'!O$1)=1,VLOOKUP(O$1,'DB L1'!#REF!,12,FALSE),VLOOKUP('Résultat équipe'!O$1,'DB L1'!#REF!,12,FALSE))</f>
        <v>#REF!</v>
      </c>
      <c r="P33" s="3" t="e">
        <f>IF(COUNTIF('DB L1'!#REF!,'Résultat équipe'!P$1)=1,VLOOKUP(P$1,'DB L1'!#REF!,12,FALSE),VLOOKUP('Résultat équipe'!P$1,'DB L1'!#REF!,12,FALSE))</f>
        <v>#REF!</v>
      </c>
      <c r="Q33" s="3" t="e">
        <f>IF(COUNTIF('DB L1'!#REF!,'Résultat équipe'!Q$1)=1,VLOOKUP(Q$1,'DB L1'!#REF!,12,FALSE),VLOOKUP('Résultat équipe'!Q$1,'DB L1'!#REF!,12,FALSE))</f>
        <v>#REF!</v>
      </c>
      <c r="R33" s="3" t="e">
        <f>IF(COUNTIF('DB L1'!#REF!,'Résultat équipe'!R$1)=1,VLOOKUP(R$1,'DB L1'!#REF!,12,FALSE),VLOOKUP('Résultat équipe'!R$1,'DB L1'!#REF!,12,FALSE))</f>
        <v>#REF!</v>
      </c>
      <c r="S33" s="3" t="e">
        <f>IF(COUNTIF('DB L1'!#REF!,'Résultat équipe'!S$1)=1,VLOOKUP(S$1,'DB L1'!#REF!,12,FALSE),VLOOKUP('Résultat équipe'!S$1,'DB L1'!#REF!,12,FALSE))</f>
        <v>#REF!</v>
      </c>
      <c r="T33" s="3" t="e">
        <f>IF(COUNTIF('DB L1'!#REF!,'Résultat équipe'!T$1)=1,VLOOKUP(T$1,'DB L1'!#REF!,12,FALSE),VLOOKUP('Résultat équipe'!T$1,'DB L1'!#REF!,12,FALSE))</f>
        <v>#REF!</v>
      </c>
      <c r="U33" s="3" t="e">
        <f>IF(COUNTIF('DB L1'!#REF!,'Résultat équipe'!U$1)=1,VLOOKUP(U$1,'DB L1'!#REF!,12,FALSE),VLOOKUP('Résultat équipe'!U$1,'DB L1'!#REF!,12,FALSE))</f>
        <v>#REF!</v>
      </c>
      <c r="W33" s="9">
        <v>32</v>
      </c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S33" s="9">
        <v>32</v>
      </c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</row>
    <row r="34" spans="1:65">
      <c r="A34" s="1">
        <v>33</v>
      </c>
      <c r="B34" s="3" t="e">
        <f>IF(COUNTIF('DB L1'!$B36:$B37,'Résultat équipe'!B$1)=1,VLOOKUP(B$1,'DB L1'!$B36:$O37,12,FALSE),VLOOKUP('Résultat équipe'!B$1,'DB L1'!$C36:$P37,12,FALSE))</f>
        <v>#N/A</v>
      </c>
      <c r="C34" s="3" t="e">
        <f>IF(COUNTIF('DB L1'!$B36:$B37,'Résultat équipe'!C$1)=1,VLOOKUP(C$1,'DB L1'!$B36:$O37,12,FALSE),VLOOKUP('Résultat équipe'!C$1,'DB L1'!$C36:$P37,12,FALSE))</f>
        <v>#N/A</v>
      </c>
      <c r="D34" s="3" t="e">
        <f>IF(COUNTIF('DB L1'!$B36:$B37,'Résultat équipe'!D$1)=1,VLOOKUP(D$1,'DB L1'!$B36:$O37,12,FALSE),VLOOKUP('Résultat équipe'!D$1,'DB L1'!$C36:$P37,12,FALSE))</f>
        <v>#N/A</v>
      </c>
      <c r="E34" s="3" t="e">
        <f>IF(COUNTIF('DB L1'!$B36:$B37,'Résultat équipe'!E$1)=1,VLOOKUP(E$1,'DB L1'!$B36:$O37,12,FALSE),VLOOKUP('Résultat équipe'!E$1,'DB L1'!$C36:$P37,12,FALSE))</f>
        <v>#N/A</v>
      </c>
      <c r="F34" s="3" t="e">
        <f>IF(COUNTIF('DB L1'!$B36:$B37,'Résultat équipe'!F$1)=1,VLOOKUP(F$1,'DB L1'!$B36:$O37,12,FALSE),VLOOKUP('Résultat équipe'!F$1,'DB L1'!$C36:$P37,12,FALSE))</f>
        <v>#N/A</v>
      </c>
      <c r="G34" s="3" t="e">
        <f>IF(COUNTIF('DB L1'!$B36:$B37,'Résultat équipe'!G$1)=1,VLOOKUP(G$1,'DB L1'!$B36:$O37,12,FALSE),VLOOKUP('Résultat équipe'!G$1,'DB L1'!$C36:$P37,12,FALSE))</f>
        <v>#N/A</v>
      </c>
      <c r="H34" s="3" t="e">
        <f>IF(COUNTIF('DB L1'!$B36:$B37,'Résultat équipe'!H$1)=1,VLOOKUP(H$1,'DB L1'!$B36:$O37,12,FALSE),VLOOKUP('Résultat équipe'!H$1,'DB L1'!$C36:$P37,12,FALSE))</f>
        <v>#N/A</v>
      </c>
      <c r="I34" s="3" t="e">
        <f>IF(COUNTIF('DB L1'!$B36:$B37,'Résultat équipe'!I$1)=1,VLOOKUP(I$1,'DB L1'!$B36:$O37,12,FALSE),VLOOKUP('Résultat équipe'!I$1,'DB L1'!$C36:$P37,12,FALSE))</f>
        <v>#N/A</v>
      </c>
      <c r="J34" s="3" t="e">
        <f>IF(COUNTIF('DB L1'!$B36:$B37,'Résultat équipe'!J$1)=1,VLOOKUP(J$1,'DB L1'!$B36:$O37,12,FALSE),VLOOKUP('Résultat équipe'!J$1,'DB L1'!$C36:$P37,12,FALSE))</f>
        <v>#N/A</v>
      </c>
      <c r="K34" s="3" t="e">
        <f>IF(COUNTIF('DB L1'!$B36:$B37,'Résultat équipe'!K$1)=1,VLOOKUP(K$1,'DB L1'!$B36:$O37,12,FALSE),VLOOKUP('Résultat équipe'!K$1,'DB L1'!$C36:$P37,12,FALSE))</f>
        <v>#N/A</v>
      </c>
      <c r="L34" s="3" t="e">
        <f>IF(COUNTIF('DB L1'!$B36:$B37,'Résultat équipe'!L$1)=1,VLOOKUP(L$1,'DB L1'!$B36:$O37,12,FALSE),VLOOKUP('Résultat équipe'!L$1,'DB L1'!$C36:$P37,12,FALSE))</f>
        <v>#N/A</v>
      </c>
      <c r="M34" s="3" t="e">
        <f>IF(COUNTIF('DB L1'!$B36:$B37,'Résultat équipe'!M$1)=1,VLOOKUP(M$1,'DB L1'!$B36:$O37,12,FALSE),VLOOKUP('Résultat équipe'!M$1,'DB L1'!$C36:$P37,12,FALSE))</f>
        <v>#N/A</v>
      </c>
      <c r="N34" s="3" t="e">
        <f>IF(COUNTIF('DB L1'!$B36:$B37,'Résultat équipe'!N$1)=1,VLOOKUP(N$1,'DB L1'!$B36:$O37,12,FALSE),VLOOKUP('Résultat équipe'!N$1,'DB L1'!$C36:$P37,12,FALSE))</f>
        <v>#N/A</v>
      </c>
      <c r="O34" s="3" t="e">
        <f>IF(COUNTIF('DB L1'!$B36:$B37,'Résultat équipe'!O$1)=1,VLOOKUP(O$1,'DB L1'!$B36:$O37,12,FALSE),VLOOKUP('Résultat équipe'!O$1,'DB L1'!$C36:$P37,12,FALSE))</f>
        <v>#N/A</v>
      </c>
      <c r="P34" s="3" t="e">
        <f>IF(COUNTIF('DB L1'!$B36:$B37,'Résultat équipe'!P$1)=1,VLOOKUP(P$1,'DB L1'!$B36:$O37,12,FALSE),VLOOKUP('Résultat équipe'!P$1,'DB L1'!$C36:$P37,12,FALSE))</f>
        <v>#N/A</v>
      </c>
      <c r="Q34" s="3" t="e">
        <f>IF(COUNTIF('DB L1'!$B36:$B37,'Résultat équipe'!Q$1)=1,VLOOKUP(Q$1,'DB L1'!$B36:$O37,12,FALSE),VLOOKUP('Résultat équipe'!Q$1,'DB L1'!$C36:$P37,12,FALSE))</f>
        <v>#N/A</v>
      </c>
      <c r="R34" s="3" t="e">
        <f>IF(COUNTIF('DB L1'!$B36:$B37,'Résultat équipe'!R$1)=1,VLOOKUP(R$1,'DB L1'!$B36:$O37,12,FALSE),VLOOKUP('Résultat équipe'!R$1,'DB L1'!$C36:$P37,12,FALSE))</f>
        <v>#N/A</v>
      </c>
      <c r="S34" s="3" t="e">
        <f>IF(COUNTIF('DB L1'!$B36:$B37,'Résultat équipe'!S$1)=1,VLOOKUP(S$1,'DB L1'!$B36:$O37,12,FALSE),VLOOKUP('Résultat équipe'!S$1,'DB L1'!$C36:$P37,12,FALSE))</f>
        <v>#N/A</v>
      </c>
      <c r="T34" s="3" t="e">
        <f>IF(COUNTIF('DB L1'!$B36:$B37,'Résultat équipe'!T$1)=1,VLOOKUP(T$1,'DB L1'!$B36:$O37,12,FALSE),VLOOKUP('Résultat équipe'!T$1,'DB L1'!$C36:$P37,12,FALSE))</f>
        <v>#N/A</v>
      </c>
      <c r="U34" s="3" t="e">
        <f>IF(COUNTIF('DB L1'!$B36:$B37,'Résultat équipe'!U$1)=1,VLOOKUP(U$1,'DB L1'!$B36:$O37,12,FALSE),VLOOKUP('Résultat équipe'!U$1,'DB L1'!$C36:$P37,12,FALSE))</f>
        <v>#N/A</v>
      </c>
      <c r="W34" s="9">
        <v>33</v>
      </c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S34" s="9">
        <v>33</v>
      </c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</row>
    <row r="35" spans="1:65">
      <c r="A35" s="1">
        <v>34</v>
      </c>
      <c r="B35" s="3" t="e">
        <f>IF(COUNTIF('DB L1'!$B38:$B47,'Résultat équipe'!B$1)=1,VLOOKUP(B$1,'DB L1'!$B38:$O47,12,FALSE),VLOOKUP('Résultat équipe'!B$1,'DB L1'!$C37:$P48,12,FALSE))</f>
        <v>#N/A</v>
      </c>
      <c r="C35" s="3" t="e">
        <f>IF(COUNTIF('DB L1'!$B38:$B47,'Résultat équipe'!C$1)=1,VLOOKUP(C$1,'DB L1'!$B38:$O47,12,FALSE),VLOOKUP('Résultat équipe'!C$1,'DB L1'!$C37:$P48,12,FALSE))</f>
        <v>#N/A</v>
      </c>
      <c r="D35" s="3" t="e">
        <f>IF(COUNTIF('DB L1'!$B38:$B47,'Résultat équipe'!D$1)=1,VLOOKUP(D$1,'DB L1'!$B38:$O47,12,FALSE),VLOOKUP('Résultat équipe'!D$1,'DB L1'!$C37:$P48,12,FALSE))</f>
        <v>#N/A</v>
      </c>
      <c r="E35" s="3" t="e">
        <f>IF(COUNTIF('DB L1'!$B38:$B47,'Résultat équipe'!E$1)=1,VLOOKUP(E$1,'DB L1'!$B38:$O47,12,FALSE),VLOOKUP('Résultat équipe'!E$1,'DB L1'!$C37:$P48,12,FALSE))</f>
        <v>#N/A</v>
      </c>
      <c r="F35" s="3" t="e">
        <f>IF(COUNTIF('DB L1'!$B38:$B47,'Résultat équipe'!F$1)=1,VLOOKUP(F$1,'DB L1'!$B38:$O47,12,FALSE),VLOOKUP('Résultat équipe'!F$1,'DB L1'!$C37:$P48,12,FALSE))</f>
        <v>#N/A</v>
      </c>
      <c r="G35" s="3" t="e">
        <f>IF(COUNTIF('DB L1'!$B38:$B47,'Résultat équipe'!G$1)=1,VLOOKUP(G$1,'DB L1'!$B38:$O47,12,FALSE),VLOOKUP('Résultat équipe'!G$1,'DB L1'!$C37:$P48,12,FALSE))</f>
        <v>#N/A</v>
      </c>
      <c r="H35" s="3" t="e">
        <f>IF(COUNTIF('DB L1'!$B38:$B47,'Résultat équipe'!H$1)=1,VLOOKUP(H$1,'DB L1'!$B38:$O47,12,FALSE),VLOOKUP('Résultat équipe'!H$1,'DB L1'!$C37:$P48,12,FALSE))</f>
        <v>#N/A</v>
      </c>
      <c r="I35" s="3" t="e">
        <f>IF(COUNTIF('DB L1'!$B38:$B47,'Résultat équipe'!I$1)=1,VLOOKUP(I$1,'DB L1'!$B38:$O47,12,FALSE),VLOOKUP('Résultat équipe'!I$1,'DB L1'!$C37:$P48,12,FALSE))</f>
        <v>#N/A</v>
      </c>
      <c r="J35" s="3" t="e">
        <f>IF(COUNTIF('DB L1'!$B38:$B47,'Résultat équipe'!J$1)=1,VLOOKUP(J$1,'DB L1'!$B38:$O47,12,FALSE),VLOOKUP('Résultat équipe'!J$1,'DB L1'!$C37:$P48,12,FALSE))</f>
        <v>#N/A</v>
      </c>
      <c r="K35" s="3" t="e">
        <f>IF(COUNTIF('DB L1'!$B38:$B47,'Résultat équipe'!K$1)=1,VLOOKUP(K$1,'DB L1'!$B38:$O47,12,FALSE),VLOOKUP('Résultat équipe'!K$1,'DB L1'!$C37:$P48,12,FALSE))</f>
        <v>#N/A</v>
      </c>
      <c r="L35" s="3" t="e">
        <f>IF(COUNTIF('DB L1'!$B38:$B47,'Résultat équipe'!L$1)=1,VLOOKUP(L$1,'DB L1'!$B38:$O47,12,FALSE),VLOOKUP('Résultat équipe'!L$1,'DB L1'!$C37:$P48,12,FALSE))</f>
        <v>#N/A</v>
      </c>
      <c r="M35" s="3" t="e">
        <f>IF(COUNTIF('DB L1'!$B38:$B47,'Résultat équipe'!M$1)=1,VLOOKUP(M$1,'DB L1'!$B38:$O47,12,FALSE),VLOOKUP('Résultat équipe'!M$1,'DB L1'!$C37:$P48,12,FALSE))</f>
        <v>#N/A</v>
      </c>
      <c r="N35" s="3" t="e">
        <f>IF(COUNTIF('DB L1'!$B38:$B47,'Résultat équipe'!N$1)=1,VLOOKUP(N$1,'DB L1'!$B38:$O47,12,FALSE),VLOOKUP('Résultat équipe'!N$1,'DB L1'!$C37:$P48,12,FALSE))</f>
        <v>#N/A</v>
      </c>
      <c r="O35" s="3" t="e">
        <f>IF(COUNTIF('DB L1'!$B38:$B47,'Résultat équipe'!O$1)=1,VLOOKUP(O$1,'DB L1'!$B38:$O47,12,FALSE),VLOOKUP('Résultat équipe'!O$1,'DB L1'!$C37:$P48,12,FALSE))</f>
        <v>#N/A</v>
      </c>
      <c r="P35" s="3" t="e">
        <f>IF(COUNTIF('DB L1'!$B38:$B47,'Résultat équipe'!P$1)=1,VLOOKUP(P$1,'DB L1'!$B38:$O47,12,FALSE),VLOOKUP('Résultat équipe'!P$1,'DB L1'!$C37:$P48,12,FALSE))</f>
        <v>#N/A</v>
      </c>
      <c r="Q35" s="3" t="e">
        <f>IF(COUNTIF('DB L1'!$B38:$B47,'Résultat équipe'!Q$1)=1,VLOOKUP(Q$1,'DB L1'!$B38:$O47,12,FALSE),VLOOKUP('Résultat équipe'!Q$1,'DB L1'!$C37:$P48,12,FALSE))</f>
        <v>#N/A</v>
      </c>
      <c r="R35" s="3" t="e">
        <f>IF(COUNTIF('DB L1'!$B38:$B47,'Résultat équipe'!R$1)=1,VLOOKUP(R$1,'DB L1'!$B38:$O47,12,FALSE),VLOOKUP('Résultat équipe'!R$1,'DB L1'!$C37:$P48,12,FALSE))</f>
        <v>#N/A</v>
      </c>
      <c r="S35" s="3" t="e">
        <f>IF(COUNTIF('DB L1'!$B38:$B47,'Résultat équipe'!S$1)=1,VLOOKUP(S$1,'DB L1'!$B38:$O47,12,FALSE),VLOOKUP('Résultat équipe'!S$1,'DB L1'!$C37:$P48,12,FALSE))</f>
        <v>#N/A</v>
      </c>
      <c r="T35" s="3" t="e">
        <f>IF(COUNTIF('DB L1'!$B38:$B47,'Résultat équipe'!T$1)=1,VLOOKUP(T$1,'DB L1'!$B38:$O47,12,FALSE),VLOOKUP('Résultat équipe'!T$1,'DB L1'!$C37:$P48,12,FALSE))</f>
        <v>#N/A</v>
      </c>
      <c r="U35" s="3" t="e">
        <f>IF(COUNTIF('DB L1'!$B38:$B47,'Résultat équipe'!U$1)=1,VLOOKUP(U$1,'DB L1'!$B38:$O47,12,FALSE),VLOOKUP('Résultat équipe'!U$1,'DB L1'!$C37:$P48,12,FALSE))</f>
        <v>#N/A</v>
      </c>
      <c r="W35" s="9">
        <v>34</v>
      </c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S35" s="9">
        <v>34</v>
      </c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</row>
    <row r="36" spans="1:65">
      <c r="A36" s="1">
        <v>35</v>
      </c>
      <c r="B36" s="3" t="e">
        <f>IF(COUNTIF('DB L1'!$B48:$B57,'Résultat équipe'!B$1)=1,VLOOKUP(B$1,'DB L1'!$B48:$O57,12,FALSE),VLOOKUP('Résultat équipe'!B$1,'DB L1'!$C48:$P57,12,FALSE))</f>
        <v>#N/A</v>
      </c>
      <c r="C36" s="3" t="e">
        <f>IF(COUNTIF('DB L1'!$B48:$B57,'Résultat équipe'!C$1)=1,VLOOKUP(C$1,'DB L1'!$B48:$O57,12,FALSE),VLOOKUP('Résultat équipe'!C$1,'DB L1'!$C48:$P57,12,FALSE))</f>
        <v>#N/A</v>
      </c>
      <c r="D36" s="3" t="e">
        <f>IF(COUNTIF('DB L1'!$B48:$B57,'Résultat équipe'!D$1)=1,VLOOKUP(D$1,'DB L1'!$B48:$O57,12,FALSE),VLOOKUP('Résultat équipe'!D$1,'DB L1'!$C48:$P57,12,FALSE))</f>
        <v>#N/A</v>
      </c>
      <c r="E36" s="3" t="e">
        <f>IF(COUNTIF('DB L1'!$B48:$B57,'Résultat équipe'!E$1)=1,VLOOKUP(E$1,'DB L1'!$B48:$O57,12,FALSE),VLOOKUP('Résultat équipe'!E$1,'DB L1'!$C48:$P57,12,FALSE))</f>
        <v>#N/A</v>
      </c>
      <c r="F36" s="3" t="e">
        <f>IF(COUNTIF('DB L1'!$B48:$B57,'Résultat équipe'!F$1)=1,VLOOKUP(F$1,'DB L1'!$B48:$O57,12,FALSE),VLOOKUP('Résultat équipe'!F$1,'DB L1'!$C48:$P57,12,FALSE))</f>
        <v>#N/A</v>
      </c>
      <c r="G36" s="3" t="e">
        <f>IF(COUNTIF('DB L1'!$B48:$B57,'Résultat équipe'!G$1)=1,VLOOKUP(G$1,'DB L1'!$B48:$O57,12,FALSE),VLOOKUP('Résultat équipe'!G$1,'DB L1'!$C48:$P57,12,FALSE))</f>
        <v>#N/A</v>
      </c>
      <c r="H36" s="3" t="e">
        <f>IF(COUNTIF('DB L1'!$B48:$B57,'Résultat équipe'!H$1)=1,VLOOKUP(H$1,'DB L1'!$B48:$O57,12,FALSE),VLOOKUP('Résultat équipe'!H$1,'DB L1'!$C48:$P57,12,FALSE))</f>
        <v>#N/A</v>
      </c>
      <c r="I36" s="3" t="e">
        <f>IF(COUNTIF('DB L1'!$B48:$B57,'Résultat équipe'!I$1)=1,VLOOKUP(I$1,'DB L1'!$B48:$O57,12,FALSE),VLOOKUP('Résultat équipe'!I$1,'DB L1'!$C48:$P57,12,FALSE))</f>
        <v>#N/A</v>
      </c>
      <c r="J36" s="3" t="e">
        <f>IF(COUNTIF('DB L1'!$B48:$B57,'Résultat équipe'!J$1)=1,VLOOKUP(J$1,'DB L1'!$B48:$O57,12,FALSE),VLOOKUP('Résultat équipe'!J$1,'DB L1'!$C48:$P57,12,FALSE))</f>
        <v>#N/A</v>
      </c>
      <c r="K36" s="3" t="e">
        <f>IF(COUNTIF('DB L1'!$B48:$B57,'Résultat équipe'!K$1)=1,VLOOKUP(K$1,'DB L1'!$B48:$O57,12,FALSE),VLOOKUP('Résultat équipe'!K$1,'DB L1'!$C48:$P57,12,FALSE))</f>
        <v>#N/A</v>
      </c>
      <c r="L36" s="3" t="e">
        <f>IF(COUNTIF('DB L1'!$B48:$B57,'Résultat équipe'!L$1)=1,VLOOKUP(L$1,'DB L1'!$B48:$O57,12,FALSE),VLOOKUP('Résultat équipe'!L$1,'DB L1'!$C48:$P57,12,FALSE))</f>
        <v>#N/A</v>
      </c>
      <c r="M36" s="3" t="e">
        <f>IF(COUNTIF('DB L1'!$B48:$B57,'Résultat équipe'!M$1)=1,VLOOKUP(M$1,'DB L1'!$B48:$O57,12,FALSE),VLOOKUP('Résultat équipe'!M$1,'DB L1'!$C48:$P57,12,FALSE))</f>
        <v>#N/A</v>
      </c>
      <c r="N36" s="3" t="e">
        <f>IF(COUNTIF('DB L1'!$B48:$B57,'Résultat équipe'!N$1)=1,VLOOKUP(N$1,'DB L1'!$B48:$O57,12,FALSE),VLOOKUP('Résultat équipe'!N$1,'DB L1'!$C48:$P57,12,FALSE))</f>
        <v>#N/A</v>
      </c>
      <c r="O36" s="3" t="e">
        <f>IF(COUNTIF('DB L1'!$B48:$B57,'Résultat équipe'!O$1)=1,VLOOKUP(O$1,'DB L1'!$B48:$O57,12,FALSE),VLOOKUP('Résultat équipe'!O$1,'DB L1'!$C48:$P57,12,FALSE))</f>
        <v>#N/A</v>
      </c>
      <c r="P36" s="3" t="e">
        <f>IF(COUNTIF('DB L1'!$B48:$B57,'Résultat équipe'!P$1)=1,VLOOKUP(P$1,'DB L1'!$B48:$O57,12,FALSE),VLOOKUP('Résultat équipe'!P$1,'DB L1'!$C48:$P57,12,FALSE))</f>
        <v>#N/A</v>
      </c>
      <c r="Q36" s="3" t="e">
        <f>IF(COUNTIF('DB L1'!$B48:$B57,'Résultat équipe'!Q$1)=1,VLOOKUP(Q$1,'DB L1'!$B48:$O57,12,FALSE),VLOOKUP('Résultat équipe'!Q$1,'DB L1'!$C48:$P57,12,FALSE))</f>
        <v>#N/A</v>
      </c>
      <c r="R36" s="3" t="e">
        <f>IF(COUNTIF('DB L1'!$B48:$B57,'Résultat équipe'!R$1)=1,VLOOKUP(R$1,'DB L1'!$B48:$O57,12,FALSE),VLOOKUP('Résultat équipe'!R$1,'DB L1'!$C48:$P57,12,FALSE))</f>
        <v>#N/A</v>
      </c>
      <c r="S36" s="3" t="e">
        <f>IF(COUNTIF('DB L1'!$B48:$B57,'Résultat équipe'!S$1)=1,VLOOKUP(S$1,'DB L1'!$B48:$O57,12,FALSE),VLOOKUP('Résultat équipe'!S$1,'DB L1'!$C48:$P57,12,FALSE))</f>
        <v>#N/A</v>
      </c>
      <c r="T36" s="3" t="e">
        <f>IF(COUNTIF('DB L1'!$B48:$B57,'Résultat équipe'!T$1)=1,VLOOKUP(T$1,'DB L1'!$B48:$O57,12,FALSE),VLOOKUP('Résultat équipe'!T$1,'DB L1'!$C48:$P57,12,FALSE))</f>
        <v>#N/A</v>
      </c>
      <c r="U36" s="3" t="e">
        <f>IF(COUNTIF('DB L1'!$B48:$B57,'Résultat équipe'!U$1)=1,VLOOKUP(U$1,'DB L1'!$B48:$O57,12,FALSE),VLOOKUP('Résultat équipe'!U$1,'DB L1'!$C48:$P57,12,FALSE))</f>
        <v>#N/A</v>
      </c>
      <c r="W36" s="9">
        <v>35</v>
      </c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S36" s="9">
        <v>35</v>
      </c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</row>
    <row r="37" spans="1:65">
      <c r="A37" s="1">
        <v>36</v>
      </c>
      <c r="B37" s="3" t="e">
        <f>IF(COUNTIF('DB L1'!$B58:$B67,'Résultat équipe'!B$1)=1,VLOOKUP(B$1,'DB L1'!$B58:$O67,12,FALSE),VLOOKUP('Résultat équipe'!B$1,'DB L1'!$C58:$P67,12,FALSE))</f>
        <v>#N/A</v>
      </c>
      <c r="C37" s="3" t="e">
        <f>IF(COUNTIF('DB L1'!$B58:$B67,'Résultat équipe'!C$1)=1,VLOOKUP(C$1,'DB L1'!$B58:$O67,12,FALSE),VLOOKUP('Résultat équipe'!C$1,'DB L1'!$C58:$P67,12,FALSE))</f>
        <v>#N/A</v>
      </c>
      <c r="D37" s="3" t="e">
        <f>IF(COUNTIF('DB L1'!$B58:$B67,'Résultat équipe'!D$1)=1,VLOOKUP(D$1,'DB L1'!$B58:$O67,12,FALSE),VLOOKUP('Résultat équipe'!D$1,'DB L1'!$C58:$P67,12,FALSE))</f>
        <v>#N/A</v>
      </c>
      <c r="E37" s="3" t="e">
        <f>IF(COUNTIF('DB L1'!$B58:$B67,'Résultat équipe'!E$1)=1,VLOOKUP(E$1,'DB L1'!$B58:$O67,12,FALSE),VLOOKUP('Résultat équipe'!E$1,'DB L1'!$C58:$P67,12,FALSE))</f>
        <v>#N/A</v>
      </c>
      <c r="F37" s="3" t="e">
        <f>IF(COUNTIF('DB L1'!$B58:$B67,'Résultat équipe'!F$1)=1,VLOOKUP(F$1,'DB L1'!$B58:$O67,12,FALSE),VLOOKUP('Résultat équipe'!F$1,'DB L1'!$C58:$P67,12,FALSE))</f>
        <v>#N/A</v>
      </c>
      <c r="G37" s="3" t="e">
        <f>IF(COUNTIF('DB L1'!$B58:$B67,'Résultat équipe'!G$1)=1,VLOOKUP(G$1,'DB L1'!$B58:$O67,12,FALSE),VLOOKUP('Résultat équipe'!G$1,'DB L1'!$C58:$P67,12,FALSE))</f>
        <v>#N/A</v>
      </c>
      <c r="H37" s="3" t="e">
        <f>IF(COUNTIF('DB L1'!$B58:$B67,'Résultat équipe'!H$1)=1,VLOOKUP(H$1,'DB L1'!$B58:$O67,12,FALSE),VLOOKUP('Résultat équipe'!H$1,'DB L1'!$C58:$P67,12,FALSE))</f>
        <v>#N/A</v>
      </c>
      <c r="I37" s="3" t="e">
        <f>IF(COUNTIF('DB L1'!$B58:$B67,'Résultat équipe'!I$1)=1,VLOOKUP(I$1,'DB L1'!$B58:$O67,12,FALSE),VLOOKUP('Résultat équipe'!I$1,'DB L1'!$C58:$P67,12,FALSE))</f>
        <v>#N/A</v>
      </c>
      <c r="J37" s="3" t="e">
        <f>IF(COUNTIF('DB L1'!$B58:$B67,'Résultat équipe'!J$1)=1,VLOOKUP(J$1,'DB L1'!$B58:$O67,12,FALSE),VLOOKUP('Résultat équipe'!J$1,'DB L1'!$C58:$P67,12,FALSE))</f>
        <v>#N/A</v>
      </c>
      <c r="K37" s="3" t="e">
        <f>IF(COUNTIF('DB L1'!$B58:$B67,'Résultat équipe'!K$1)=1,VLOOKUP(K$1,'DB L1'!$B58:$O67,12,FALSE),VLOOKUP('Résultat équipe'!K$1,'DB L1'!$C58:$P67,12,FALSE))</f>
        <v>#N/A</v>
      </c>
      <c r="L37" s="3" t="e">
        <f>IF(COUNTIF('DB L1'!$B58:$B67,'Résultat équipe'!L$1)=1,VLOOKUP(L$1,'DB L1'!$B58:$O67,12,FALSE),VLOOKUP('Résultat équipe'!L$1,'DB L1'!$C58:$P67,12,FALSE))</f>
        <v>#N/A</v>
      </c>
      <c r="M37" s="3" t="e">
        <f>IF(COUNTIF('DB L1'!$B58:$B67,'Résultat équipe'!M$1)=1,VLOOKUP(M$1,'DB L1'!$B58:$O67,12,FALSE),VLOOKUP('Résultat équipe'!M$1,'DB L1'!$C58:$P67,12,FALSE))</f>
        <v>#N/A</v>
      </c>
      <c r="N37" s="3" t="e">
        <f>IF(COUNTIF('DB L1'!$B58:$B67,'Résultat équipe'!N$1)=1,VLOOKUP(N$1,'DB L1'!$B58:$O67,12,FALSE),VLOOKUP('Résultat équipe'!N$1,'DB L1'!$C58:$P67,12,FALSE))</f>
        <v>#N/A</v>
      </c>
      <c r="O37" s="3" t="e">
        <f>IF(COUNTIF('DB L1'!$B58:$B67,'Résultat équipe'!O$1)=1,VLOOKUP(O$1,'DB L1'!$B58:$O67,12,FALSE),VLOOKUP('Résultat équipe'!O$1,'DB L1'!$C58:$P67,12,FALSE))</f>
        <v>#N/A</v>
      </c>
      <c r="P37" s="3" t="e">
        <f>IF(COUNTIF('DB L1'!$B58:$B67,'Résultat équipe'!P$1)=1,VLOOKUP(P$1,'DB L1'!$B58:$O67,12,FALSE),VLOOKUP('Résultat équipe'!P$1,'DB L1'!$C58:$P67,12,FALSE))</f>
        <v>#N/A</v>
      </c>
      <c r="Q37" s="3" t="e">
        <f>IF(COUNTIF('DB L1'!$B58:$B67,'Résultat équipe'!Q$1)=1,VLOOKUP(Q$1,'DB L1'!$B58:$O67,12,FALSE),VLOOKUP('Résultat équipe'!Q$1,'DB L1'!$C58:$P67,12,FALSE))</f>
        <v>#N/A</v>
      </c>
      <c r="R37" s="3" t="e">
        <f>IF(COUNTIF('DB L1'!$B58:$B67,'Résultat équipe'!R$1)=1,VLOOKUP(R$1,'DB L1'!$B58:$O67,12,FALSE),VLOOKUP('Résultat équipe'!R$1,'DB L1'!$C58:$P67,12,FALSE))</f>
        <v>#N/A</v>
      </c>
      <c r="S37" s="3" t="e">
        <f>IF(COUNTIF('DB L1'!$B58:$B67,'Résultat équipe'!S$1)=1,VLOOKUP(S$1,'DB L1'!$B58:$O67,12,FALSE),VLOOKUP('Résultat équipe'!S$1,'DB L1'!$C58:$P67,12,FALSE))</f>
        <v>#N/A</v>
      </c>
      <c r="T37" s="3" t="e">
        <f>IF(COUNTIF('DB L1'!$B58:$B67,'Résultat équipe'!T$1)=1,VLOOKUP(T$1,'DB L1'!$B58:$O67,12,FALSE),VLOOKUP('Résultat équipe'!T$1,'DB L1'!$C58:$P67,12,FALSE))</f>
        <v>#N/A</v>
      </c>
      <c r="U37" s="3" t="e">
        <f>IF(COUNTIF('DB L1'!$B58:$B67,'Résultat équipe'!U$1)=1,VLOOKUP(U$1,'DB L1'!$B58:$O67,12,FALSE),VLOOKUP('Résultat équipe'!U$1,'DB L1'!$C58:$P67,12,FALSE))</f>
        <v>#N/A</v>
      </c>
      <c r="W37" s="9">
        <v>36</v>
      </c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S37" s="9">
        <v>36</v>
      </c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</row>
    <row r="38" spans="1:65">
      <c r="A38" s="1">
        <v>37</v>
      </c>
      <c r="B38" s="3" t="e">
        <f>IF(COUNTIF('DB L1'!$B68:$B77,'Résultat équipe'!B$1)=1,VLOOKUP(B$1,'DB L1'!$B68:$O77,12,FALSE),VLOOKUP('Résultat équipe'!B$1,'DB L1'!$C68:$P77,12,FALSE))</f>
        <v>#N/A</v>
      </c>
      <c r="C38" s="3" t="e">
        <f>IF(COUNTIF('DB L1'!$B68:$B77,'Résultat équipe'!C$1)=1,VLOOKUP(C$1,'DB L1'!$B68:$O77,12,FALSE),VLOOKUP('Résultat équipe'!C$1,'DB L1'!$C68:$P77,12,FALSE))</f>
        <v>#N/A</v>
      </c>
      <c r="D38" s="3" t="e">
        <f>IF(COUNTIF('DB L1'!$B68:$B77,'Résultat équipe'!D$1)=1,VLOOKUP(D$1,'DB L1'!$B68:$O77,12,FALSE),VLOOKUP('Résultat équipe'!D$1,'DB L1'!$C68:$P77,12,FALSE))</f>
        <v>#N/A</v>
      </c>
      <c r="E38" s="3" t="e">
        <f>IF(COUNTIF('DB L1'!$B68:$B77,'Résultat équipe'!E$1)=1,VLOOKUP(E$1,'DB L1'!$B68:$O77,12,FALSE),VLOOKUP('Résultat équipe'!E$1,'DB L1'!$C68:$P77,12,FALSE))</f>
        <v>#N/A</v>
      </c>
      <c r="F38" s="3" t="e">
        <f>IF(COUNTIF('DB L1'!$B68:$B77,'Résultat équipe'!F$1)=1,VLOOKUP(F$1,'DB L1'!$B68:$O77,12,FALSE),VLOOKUP('Résultat équipe'!F$1,'DB L1'!$C68:$P77,12,FALSE))</f>
        <v>#N/A</v>
      </c>
      <c r="G38" s="3" t="e">
        <f>IF(COUNTIF('DB L1'!$B68:$B77,'Résultat équipe'!G$1)=1,VLOOKUP(G$1,'DB L1'!$B68:$O77,12,FALSE),VLOOKUP('Résultat équipe'!G$1,'DB L1'!$C68:$P77,12,FALSE))</f>
        <v>#N/A</v>
      </c>
      <c r="H38" s="3" t="e">
        <f>IF(COUNTIF('DB L1'!$B68:$B77,'Résultat équipe'!H$1)=1,VLOOKUP(H$1,'DB L1'!$B68:$O77,12,FALSE),VLOOKUP('Résultat équipe'!H$1,'DB L1'!$C68:$P77,12,FALSE))</f>
        <v>#N/A</v>
      </c>
      <c r="I38" s="3" t="e">
        <f>IF(COUNTIF('DB L1'!$B68:$B77,'Résultat équipe'!I$1)=1,VLOOKUP(I$1,'DB L1'!$B68:$O77,12,FALSE),VLOOKUP('Résultat équipe'!I$1,'DB L1'!$C68:$P77,12,FALSE))</f>
        <v>#N/A</v>
      </c>
      <c r="J38" s="3" t="e">
        <f>IF(COUNTIF('DB L1'!$B68:$B77,'Résultat équipe'!J$1)=1,VLOOKUP(J$1,'DB L1'!$B68:$O77,12,FALSE),VLOOKUP('Résultat équipe'!J$1,'DB L1'!$C68:$P77,12,FALSE))</f>
        <v>#N/A</v>
      </c>
      <c r="K38" s="3" t="e">
        <f>IF(COUNTIF('DB L1'!$B68:$B77,'Résultat équipe'!K$1)=1,VLOOKUP(K$1,'DB L1'!$B68:$O77,12,FALSE),VLOOKUP('Résultat équipe'!K$1,'DB L1'!$C68:$P77,12,FALSE))</f>
        <v>#N/A</v>
      </c>
      <c r="L38" s="3" t="e">
        <f>IF(COUNTIF('DB L1'!$B68:$B77,'Résultat équipe'!L$1)=1,VLOOKUP(L$1,'DB L1'!$B68:$O77,12,FALSE),VLOOKUP('Résultat équipe'!L$1,'DB L1'!$C68:$P77,12,FALSE))</f>
        <v>#N/A</v>
      </c>
      <c r="M38" s="3" t="e">
        <f>IF(COUNTIF('DB L1'!$B68:$B77,'Résultat équipe'!M$1)=1,VLOOKUP(M$1,'DB L1'!$B68:$O77,12,FALSE),VLOOKUP('Résultat équipe'!M$1,'DB L1'!$C68:$P77,12,FALSE))</f>
        <v>#N/A</v>
      </c>
      <c r="N38" s="3" t="e">
        <f>IF(COUNTIF('DB L1'!$B68:$B77,'Résultat équipe'!N$1)=1,VLOOKUP(N$1,'DB L1'!$B68:$O77,12,FALSE),VLOOKUP('Résultat équipe'!N$1,'DB L1'!$C68:$P77,12,FALSE))</f>
        <v>#N/A</v>
      </c>
      <c r="O38" s="3" t="e">
        <f>IF(COUNTIF('DB L1'!$B68:$B77,'Résultat équipe'!O$1)=1,VLOOKUP(O$1,'DB L1'!$B68:$O77,12,FALSE),VLOOKUP('Résultat équipe'!O$1,'DB L1'!$C68:$P77,12,FALSE))</f>
        <v>#N/A</v>
      </c>
      <c r="P38" s="3" t="e">
        <f>IF(COUNTIF('DB L1'!$B68:$B77,'Résultat équipe'!P$1)=1,VLOOKUP(P$1,'DB L1'!$B68:$O77,12,FALSE),VLOOKUP('Résultat équipe'!P$1,'DB L1'!$C68:$P77,12,FALSE))</f>
        <v>#N/A</v>
      </c>
      <c r="Q38" s="3" t="e">
        <f>IF(COUNTIF('DB L1'!$B68:$B77,'Résultat équipe'!Q$1)=1,VLOOKUP(Q$1,'DB L1'!$B68:$O77,12,FALSE),VLOOKUP('Résultat équipe'!Q$1,'DB L1'!$C68:$P77,12,FALSE))</f>
        <v>#N/A</v>
      </c>
      <c r="R38" s="3" t="e">
        <f>IF(COUNTIF('DB L1'!$B68:$B77,'Résultat équipe'!R$1)=1,VLOOKUP(R$1,'DB L1'!$B68:$O77,12,FALSE),VLOOKUP('Résultat équipe'!R$1,'DB L1'!$C68:$P77,12,FALSE))</f>
        <v>#N/A</v>
      </c>
      <c r="S38" s="3" t="e">
        <f>IF(COUNTIF('DB L1'!$B68:$B77,'Résultat équipe'!S$1)=1,VLOOKUP(S$1,'DB L1'!$B68:$O77,12,FALSE),VLOOKUP('Résultat équipe'!S$1,'DB L1'!$C68:$P77,12,FALSE))</f>
        <v>#N/A</v>
      </c>
      <c r="T38" s="3" t="e">
        <f>IF(COUNTIF('DB L1'!$B68:$B77,'Résultat équipe'!T$1)=1,VLOOKUP(T$1,'DB L1'!$B68:$O77,12,FALSE),VLOOKUP('Résultat équipe'!T$1,'DB L1'!$C68:$P77,12,FALSE))</f>
        <v>#N/A</v>
      </c>
      <c r="U38" s="3" t="e">
        <f>IF(COUNTIF('DB L1'!$B68:$B77,'Résultat équipe'!U$1)=1,VLOOKUP(U$1,'DB L1'!$B68:$O77,12,FALSE),VLOOKUP('Résultat équipe'!U$1,'DB L1'!$C68:$P77,12,FALSE))</f>
        <v>#N/A</v>
      </c>
      <c r="W38" s="9">
        <v>37</v>
      </c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S38" s="9">
        <v>37</v>
      </c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</row>
    <row r="39" spans="1:65">
      <c r="A39" s="1">
        <v>38</v>
      </c>
      <c r="B39" s="3" t="e">
        <f>IF(COUNTIF('DB L1'!$B78:$B87,'Résultat équipe'!B$1)=1,VLOOKUP(B$1,'DB L1'!$B78:$O87,12,FALSE),VLOOKUP('Résultat équipe'!B$1,'DB L1'!$C78:$P87,12,FALSE))</f>
        <v>#N/A</v>
      </c>
      <c r="C39" s="3" t="e">
        <f>IF(COUNTIF('DB L1'!$B78:$B87,'Résultat équipe'!C$1)=1,VLOOKUP(C$1,'DB L1'!$B78:$O87,12,FALSE),VLOOKUP('Résultat équipe'!C$1,'DB L1'!$C78:$P87,12,FALSE))</f>
        <v>#N/A</v>
      </c>
      <c r="D39" s="3" t="e">
        <f>IF(COUNTIF('DB L1'!$B78:$B87,'Résultat équipe'!D$1)=1,VLOOKUP(D$1,'DB L1'!$B78:$O87,12,FALSE),VLOOKUP('Résultat équipe'!D$1,'DB L1'!$C78:$P87,12,FALSE))</f>
        <v>#N/A</v>
      </c>
      <c r="E39" s="3" t="e">
        <f>IF(COUNTIF('DB L1'!$B78:$B87,'Résultat équipe'!E$1)=1,VLOOKUP(E$1,'DB L1'!$B78:$O87,12,FALSE),VLOOKUP('Résultat équipe'!E$1,'DB L1'!$C78:$P87,12,FALSE))</f>
        <v>#N/A</v>
      </c>
      <c r="F39" s="3" t="e">
        <f>IF(COUNTIF('DB L1'!$B78:$B87,'Résultat équipe'!F$1)=1,VLOOKUP(F$1,'DB L1'!$B78:$O87,12,FALSE),VLOOKUP('Résultat équipe'!F$1,'DB L1'!$C78:$P87,12,FALSE))</f>
        <v>#N/A</v>
      </c>
      <c r="G39" s="3" t="e">
        <f>IF(COUNTIF('DB L1'!$B78:$B87,'Résultat équipe'!G$1)=1,VLOOKUP(G$1,'DB L1'!$B78:$O87,12,FALSE),VLOOKUP('Résultat équipe'!G$1,'DB L1'!$C78:$P87,12,FALSE))</f>
        <v>#N/A</v>
      </c>
      <c r="H39" s="3" t="e">
        <f>IF(COUNTIF('DB L1'!$B78:$B87,'Résultat équipe'!H$1)=1,VLOOKUP(H$1,'DB L1'!$B78:$O87,12,FALSE),VLOOKUP('Résultat équipe'!H$1,'DB L1'!$C78:$P87,12,FALSE))</f>
        <v>#N/A</v>
      </c>
      <c r="I39" s="3" t="e">
        <f>IF(COUNTIF('DB L1'!$B78:$B87,'Résultat équipe'!I$1)=1,VLOOKUP(I$1,'DB L1'!$B78:$O87,12,FALSE),VLOOKUP('Résultat équipe'!I$1,'DB L1'!$C78:$P87,12,FALSE))</f>
        <v>#N/A</v>
      </c>
      <c r="J39" s="3" t="e">
        <f>IF(COUNTIF('DB L1'!$B78:$B87,'Résultat équipe'!J$1)=1,VLOOKUP(J$1,'DB L1'!$B78:$O87,12,FALSE),VLOOKUP('Résultat équipe'!J$1,'DB L1'!$C78:$P87,12,FALSE))</f>
        <v>#N/A</v>
      </c>
      <c r="K39" s="3" t="e">
        <f>IF(COUNTIF('DB L1'!$B78:$B87,'Résultat équipe'!K$1)=1,VLOOKUP(K$1,'DB L1'!$B78:$O87,12,FALSE),VLOOKUP('Résultat équipe'!K$1,'DB L1'!$C78:$P87,12,FALSE))</f>
        <v>#N/A</v>
      </c>
      <c r="L39" s="3" t="e">
        <f>IF(COUNTIF('DB L1'!$B78:$B87,'Résultat équipe'!L$1)=1,VLOOKUP(L$1,'DB L1'!$B78:$O87,12,FALSE),VLOOKUP('Résultat équipe'!L$1,'DB L1'!$C78:$P87,12,FALSE))</f>
        <v>#N/A</v>
      </c>
      <c r="M39" s="3" t="e">
        <f>IF(COUNTIF('DB L1'!$B78:$B87,'Résultat équipe'!M$1)=1,VLOOKUP(M$1,'DB L1'!$B78:$O87,12,FALSE),VLOOKUP('Résultat équipe'!M$1,'DB L1'!$C78:$P87,12,FALSE))</f>
        <v>#N/A</v>
      </c>
      <c r="N39" s="3" t="e">
        <f>IF(COUNTIF('DB L1'!$B78:$B87,'Résultat équipe'!N$1)=1,VLOOKUP(N$1,'DB L1'!$B78:$O87,12,FALSE),VLOOKUP('Résultat équipe'!N$1,'DB L1'!$C78:$P87,12,FALSE))</f>
        <v>#N/A</v>
      </c>
      <c r="O39" s="3" t="e">
        <f>IF(COUNTIF('DB L1'!$B78:$B87,'Résultat équipe'!O$1)=1,VLOOKUP(O$1,'DB L1'!$B78:$O87,12,FALSE),VLOOKUP('Résultat équipe'!O$1,'DB L1'!$C78:$P87,12,FALSE))</f>
        <v>#N/A</v>
      </c>
      <c r="P39" s="3" t="e">
        <f>IF(COUNTIF('DB L1'!$B78:$B87,'Résultat équipe'!P$1)=1,VLOOKUP(P$1,'DB L1'!$B78:$O87,12,FALSE),VLOOKUP('Résultat équipe'!P$1,'DB L1'!$C78:$P87,12,FALSE))</f>
        <v>#N/A</v>
      </c>
      <c r="Q39" s="3" t="e">
        <f>IF(COUNTIF('DB L1'!$B78:$B87,'Résultat équipe'!Q$1)=1,VLOOKUP(Q$1,'DB L1'!$B78:$O87,12,FALSE),VLOOKUP('Résultat équipe'!Q$1,'DB L1'!$C78:$P87,12,FALSE))</f>
        <v>#N/A</v>
      </c>
      <c r="R39" s="3" t="e">
        <f>IF(COUNTIF('DB L1'!$B78:$B87,'Résultat équipe'!R$1)=1,VLOOKUP(R$1,'DB L1'!$B78:$O87,12,FALSE),VLOOKUP('Résultat équipe'!R$1,'DB L1'!$C78:$P87,12,FALSE))</f>
        <v>#N/A</v>
      </c>
      <c r="S39" s="3" t="e">
        <f>IF(COUNTIF('DB L1'!$B78:$B87,'Résultat équipe'!S$1)=1,VLOOKUP(S$1,'DB L1'!$B78:$O87,12,FALSE),VLOOKUP('Résultat équipe'!S$1,'DB L1'!$C78:$P87,12,FALSE))</f>
        <v>#N/A</v>
      </c>
      <c r="T39" s="3" t="e">
        <f>IF(COUNTIF('DB L1'!$B78:$B87,'Résultat équipe'!T$1)=1,VLOOKUP(T$1,'DB L1'!$B78:$O87,12,FALSE),VLOOKUP('Résultat équipe'!T$1,'DB L1'!$C78:$P87,12,FALSE))</f>
        <v>#N/A</v>
      </c>
      <c r="U39" s="3" t="e">
        <f>IF(COUNTIF('DB L1'!$B78:$B87,'Résultat équipe'!U$1)=1,VLOOKUP(U$1,'DB L1'!$B78:$O87,12,FALSE),VLOOKUP('Résultat équipe'!U$1,'DB L1'!$C78:$P87,12,FALSE))</f>
        <v>#N/A</v>
      </c>
      <c r="W39" s="9">
        <v>38</v>
      </c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S39" s="9">
        <v>38</v>
      </c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</row>
    <row r="44" spans="1:65">
      <c r="A44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M169"/>
  <sheetViews>
    <sheetView workbookViewId="0">
      <selection activeCell="H4" sqref="H4"/>
    </sheetView>
  </sheetViews>
  <sheetFormatPr baseColWidth="10" defaultRowHeight="15"/>
  <cols>
    <col min="1" max="1" width="12.7109375" bestFit="1" customWidth="1"/>
    <col min="2" max="2" width="13.42578125" bestFit="1" customWidth="1"/>
    <col min="3" max="3" width="19" bestFit="1" customWidth="1"/>
    <col min="4" max="4" width="29.42578125" bestFit="1" customWidth="1"/>
    <col min="5" max="5" width="32.85546875" bestFit="1" customWidth="1"/>
    <col min="6" max="6" width="50.42578125" bestFit="1" customWidth="1"/>
    <col min="7" max="7" width="27.140625" bestFit="1" customWidth="1"/>
    <col min="8" max="8" width="34.85546875" bestFit="1" customWidth="1"/>
  </cols>
  <sheetData>
    <row r="1" spans="1:13">
      <c r="A1" s="9" t="s">
        <v>56</v>
      </c>
      <c r="B1" s="9" t="s">
        <v>65</v>
      </c>
      <c r="C1" s="9" t="s">
        <v>66</v>
      </c>
      <c r="D1" s="9" t="s">
        <v>71</v>
      </c>
      <c r="E1" s="9" t="s">
        <v>70</v>
      </c>
      <c r="F1" s="9" t="s">
        <v>72</v>
      </c>
      <c r="G1" s="9" t="s">
        <v>67</v>
      </c>
      <c r="H1" s="9" t="s">
        <v>68</v>
      </c>
      <c r="I1" s="12"/>
      <c r="J1" s="12"/>
      <c r="K1" s="12"/>
      <c r="L1" s="12"/>
      <c r="M1" s="12"/>
    </row>
    <row r="2" spans="1:13">
      <c r="A2" s="16" t="s">
        <v>79</v>
      </c>
      <c r="B2" s="15" t="str">
        <f>VLOOKUP(CHAR(255),'Résultat équipe'!AT:AT,1)</f>
        <v>8nul</v>
      </c>
      <c r="C2" s="15" t="str">
        <f>VLOOKUP(CHAR(252),cleansheet!AT:AT,1)</f>
        <v>0non</v>
      </c>
      <c r="D2" s="15" t="e">
        <f>cleansheet!BQ2</f>
        <v>#REF!</v>
      </c>
      <c r="E2" s="15" t="str">
        <f>VLOOKUP(CHAR(252),'mi temps avec le plus de but'!AT:AT,1)</f>
        <v>3 * moins de but en 2eme mi temps</v>
      </c>
      <c r="F2" s="15" t="e">
        <f>'mi temps avec le plus de but'!BQ2</f>
        <v>#REF!</v>
      </c>
      <c r="G2" s="15" t="str">
        <f>VLOOKUP(CHAR(252),'Les 2 equipes marquent'!AT:AT,1)</f>
        <v>2non</v>
      </c>
      <c r="H2" s="15" t="e">
        <f>'Les 2 equipes marquent'!BQ2</f>
        <v>#REF!</v>
      </c>
    </row>
    <row r="3" spans="1:13">
      <c r="A3" s="16" t="s">
        <v>91</v>
      </c>
      <c r="B3" s="15" t="str">
        <f>VLOOKUP(CHAR(255),'Résultat équipe'!AU:AU,1)</f>
        <v>8nul</v>
      </c>
      <c r="C3" s="15" t="str">
        <f>VLOOKUP(CHAR(252),cleansheet!AU:AU,1)</f>
        <v>0non</v>
      </c>
      <c r="D3" s="15" t="e">
        <f>cleansheet!BR2</f>
        <v>#REF!</v>
      </c>
      <c r="E3" s="15" t="str">
        <f>VLOOKUP(CHAR(252),'mi temps avec le plus de but'!AU:AU,1)</f>
        <v>3 * moins de but en 2eme mi temps</v>
      </c>
      <c r="F3" s="15" t="e">
        <f>'mi temps avec le plus de but'!BR2</f>
        <v>#REF!</v>
      </c>
      <c r="G3" s="15" t="str">
        <f>VLOOKUP(CHAR(252),'Les 2 equipes marquent'!AU:AU,1)</f>
        <v>1oui</v>
      </c>
      <c r="H3" s="15" t="e">
        <f>'Les 2 equipes marquent'!BR2</f>
        <v>#REF!</v>
      </c>
    </row>
    <row r="4" spans="1:13">
      <c r="A4" s="16" t="s">
        <v>89</v>
      </c>
      <c r="B4" s="15" t="str">
        <f>VLOOKUP(CHAR(255),'Résultat équipe'!AV:AV,1)</f>
        <v>8nul</v>
      </c>
      <c r="C4" s="15" t="str">
        <f>VLOOKUP(CHAR(252),cleansheet!AV:AV,1)</f>
        <v>1oui</v>
      </c>
      <c r="D4" s="15" t="e">
        <f>cleansheet!BS2</f>
        <v>#REF!</v>
      </c>
      <c r="E4" s="15" t="str">
        <f>VLOOKUP(CHAR(252),'mi temps avec le plus de but'!AV:AV,1)</f>
        <v>3 * moins de but en 2eme mi temps</v>
      </c>
      <c r="F4" s="15" t="e">
        <f>'mi temps avec le plus de but'!BS2</f>
        <v>#REF!</v>
      </c>
      <c r="G4" s="15" t="str">
        <f>VLOOKUP(CHAR(252),'Les 2 equipes marquent'!AV:AV,1)</f>
        <v>2non</v>
      </c>
      <c r="H4" s="15" t="e">
        <f>'Les 2 equipes marquent'!BS2</f>
        <v>#REF!</v>
      </c>
    </row>
    <row r="5" spans="1:13">
      <c r="A5" s="16" t="s">
        <v>86</v>
      </c>
      <c r="B5" s="15" t="str">
        <f>VLOOKUP(CHAR(255),'Résultat équipe'!AW:AW,1)</f>
        <v>8nul</v>
      </c>
      <c r="C5" s="15" t="str">
        <f>VLOOKUP(CHAR(252),cleansheet!AW:AW,1)</f>
        <v>0non</v>
      </c>
      <c r="D5" s="15" t="e">
        <f>cleansheet!BT2</f>
        <v>#REF!</v>
      </c>
      <c r="E5" s="15" t="str">
        <f>VLOOKUP(CHAR(252),'mi temps avec le plus de but'!AW:AW,1)</f>
        <v>0 * moins de but en 2eme mi temps</v>
      </c>
      <c r="F5" s="15" t="e">
        <f>'mi temps avec le plus de but'!BT2</f>
        <v>#REF!</v>
      </c>
      <c r="G5" s="15" t="str">
        <f>VLOOKUP(CHAR(252),'Les 2 equipes marquent'!AW:AW,1)</f>
        <v>1oui</v>
      </c>
      <c r="H5" s="15" t="e">
        <f>'Les 2 equipes marquent'!BT2</f>
        <v>#REF!</v>
      </c>
    </row>
    <row r="6" spans="1:13">
      <c r="A6" s="16" t="s">
        <v>83</v>
      </c>
      <c r="B6" s="15" t="str">
        <f>VLOOKUP(CHAR(255),'Résultat équipe'!AX:AX,1)</f>
        <v>10nul</v>
      </c>
      <c r="C6" s="15" t="str">
        <f>VLOOKUP(CHAR(252),cleansheet!AX:AX,1)</f>
        <v>Cardiff</v>
      </c>
      <c r="D6" s="15" t="e">
        <f>cleansheet!BU2</f>
        <v>#N/A</v>
      </c>
      <c r="E6" s="15" t="str">
        <f>VLOOKUP(CHAR(252),'mi temps avec le plus de but'!AX:AX,1)</f>
        <v>Cardiff</v>
      </c>
      <c r="F6" s="15" t="e">
        <f>'mi temps avec le plus de but'!BU2</f>
        <v>#N/A</v>
      </c>
      <c r="G6" s="15" t="str">
        <f>VLOOKUP(CHAR(252),'Les 2 equipes marquent'!AX:AX,1)</f>
        <v>Cardiff</v>
      </c>
      <c r="H6" s="15" t="e">
        <f>'Les 2 equipes marquent'!BU2</f>
        <v>#N/A</v>
      </c>
    </row>
    <row r="7" spans="1:13">
      <c r="A7" s="16" t="s">
        <v>82</v>
      </c>
      <c r="B7" s="15" t="str">
        <f>VLOOKUP(CHAR(255),'Résultat équipe'!AY:AY,1)</f>
        <v>7nul</v>
      </c>
      <c r="C7" s="15" t="str">
        <f>VLOOKUP(CHAR(252),cleansheet!AY:AY,1)</f>
        <v>1oui</v>
      </c>
      <c r="D7" s="15" t="e">
        <f>cleansheet!BV2</f>
        <v>#REF!</v>
      </c>
      <c r="E7" s="15" t="str">
        <f>VLOOKUP(CHAR(252),'mi temps avec le plus de but'!AY:AY,1)</f>
        <v>2 * moins de but en 2eme mi temps</v>
      </c>
      <c r="F7" s="15" t="e">
        <f>'mi temps avec le plus de but'!BV2</f>
        <v>#REF!</v>
      </c>
      <c r="G7" s="15" t="str">
        <f>VLOOKUP(CHAR(252),'Les 2 equipes marquent'!AY:AY,1)</f>
        <v>1non</v>
      </c>
      <c r="H7" s="15" t="e">
        <f>'Les 2 equipes marquent'!BV2</f>
        <v>#REF!</v>
      </c>
    </row>
    <row r="8" spans="1:13">
      <c r="A8" s="16" t="s">
        <v>84</v>
      </c>
      <c r="B8" s="15" t="str">
        <f>VLOOKUP(CHAR(255),'Résultat équipe'!AZ:AZ,1)</f>
        <v>8nul</v>
      </c>
      <c r="C8" s="15" t="str">
        <f>VLOOKUP(CHAR(252),cleansheet!AZ:AZ,1)</f>
        <v>0non</v>
      </c>
      <c r="D8" s="15" t="e">
        <f>cleansheet!BW2</f>
        <v>#REF!</v>
      </c>
      <c r="E8" s="15" t="str">
        <f>VLOOKUP(CHAR(252),'mi temps avec le plus de but'!AZ:AZ,1)</f>
        <v>3 * moins de but en 2eme mi temps</v>
      </c>
      <c r="F8" s="15" t="e">
        <f>'mi temps avec le plus de but'!BW2</f>
        <v>#REF!</v>
      </c>
      <c r="G8" s="15" t="str">
        <f>VLOOKUP(CHAR(252),'Les 2 equipes marquent'!AZ:AZ,1)</f>
        <v>2non</v>
      </c>
      <c r="H8" s="15" t="e">
        <f>'Les 2 equipes marquent'!BW2</f>
        <v>#REF!</v>
      </c>
    </row>
    <row r="9" spans="1:13">
      <c r="A9" s="16" t="s">
        <v>85</v>
      </c>
      <c r="B9" s="15" t="str">
        <f>VLOOKUP(CHAR(255),'Résultat équipe'!BA:BA,1)</f>
        <v>9nul</v>
      </c>
      <c r="C9" s="15" t="str">
        <f>VLOOKUP(CHAR(252),cleansheet!BA:BA,1)</f>
        <v>0non</v>
      </c>
      <c r="D9" s="15" t="e">
        <f>cleansheet!BX2</f>
        <v>#REF!</v>
      </c>
      <c r="E9" s="15" t="str">
        <f>VLOOKUP(CHAR(252),'mi temps avec le plus de but'!BA:BA,1)</f>
        <v>3 * moins de but en 2eme mi temps</v>
      </c>
      <c r="F9" s="15" t="e">
        <f>'mi temps avec le plus de but'!BX2</f>
        <v>#REF!</v>
      </c>
      <c r="G9" s="15" t="str">
        <f>VLOOKUP(CHAR(252),'Les 2 equipes marquent'!BA:BA,1)</f>
        <v>1non</v>
      </c>
      <c r="H9" s="15" t="e">
        <f>'Les 2 equipes marquent'!BX2</f>
        <v>#REF!</v>
      </c>
    </row>
    <row r="10" spans="1:13">
      <c r="A10" s="16" t="s">
        <v>77</v>
      </c>
      <c r="B10" s="15" t="str">
        <f>VLOOKUP(CHAR(255),'Résultat équipe'!BB:BB,1)</f>
        <v>10nul</v>
      </c>
      <c r="C10" s="15" t="str">
        <f>VLOOKUP(CHAR(252),cleansheet!BB:BB,1)</f>
        <v>Fulham</v>
      </c>
      <c r="D10" s="15" t="e">
        <f>cleansheet!BY2</f>
        <v>#N/A</v>
      </c>
      <c r="E10" s="15" t="str">
        <f>VLOOKUP(CHAR(252),'mi temps avec le plus de but'!BB:BB,1)</f>
        <v>Fulham</v>
      </c>
      <c r="F10" s="15" t="e">
        <f>'mi temps avec le plus de but'!BY2</f>
        <v>#N/A</v>
      </c>
      <c r="G10" s="15" t="str">
        <f>VLOOKUP(CHAR(252),'Les 2 equipes marquent'!BB:BB,1)</f>
        <v>Fulham</v>
      </c>
      <c r="H10" s="15" t="e">
        <f>'Les 2 equipes marquent'!BY2</f>
        <v>#N/A</v>
      </c>
    </row>
    <row r="11" spans="1:13">
      <c r="A11" s="16" t="s">
        <v>75</v>
      </c>
      <c r="B11" s="15" t="str">
        <f>VLOOKUP(CHAR(255),'Résultat équipe'!BC:BC,1)</f>
        <v>8nul</v>
      </c>
      <c r="C11" s="15" t="str">
        <f>VLOOKUP(CHAR(252),cleansheet!BC:BC,1)</f>
        <v>3oui</v>
      </c>
      <c r="D11" s="15" t="e">
        <f>cleansheet!BZ2</f>
        <v>#REF!</v>
      </c>
      <c r="E11" s="15" t="str">
        <f>VLOOKUP(CHAR(252),'mi temps avec le plus de but'!BC:BC,1)</f>
        <v>1 * moins de but en 2eme mi temps</v>
      </c>
      <c r="F11" s="15" t="e">
        <f>'mi temps avec le plus de but'!BZ2</f>
        <v>#REF!</v>
      </c>
      <c r="G11" s="15" t="str">
        <f>VLOOKUP(CHAR(252),'Les 2 equipes marquent'!BC:BC,1)</f>
        <v>2non</v>
      </c>
      <c r="H11" s="15" t="e">
        <f>'Les 2 equipes marquent'!BZ2</f>
        <v>#REF!</v>
      </c>
    </row>
    <row r="12" spans="1:13">
      <c r="A12" s="16" t="s">
        <v>80</v>
      </c>
      <c r="B12" s="15" t="str">
        <f>VLOOKUP(CHAR(255),'Résultat équipe'!BD:BD,1)</f>
        <v>8nul</v>
      </c>
      <c r="C12" s="15" t="str">
        <f>VLOOKUP(CHAR(252),cleansheet!BD:BD,1)</f>
        <v>0non</v>
      </c>
      <c r="D12" s="15" t="e">
        <f>cleansheet!CA2</f>
        <v>#REF!</v>
      </c>
      <c r="E12" s="15" t="str">
        <f>VLOOKUP(CHAR(252),'mi temps avec le plus de but'!BD:BD,1)</f>
        <v>3 * moins de but en 2eme mi temps</v>
      </c>
      <c r="F12" s="15" t="e">
        <f>'mi temps avec le plus de but'!CA2</f>
        <v>#REF!</v>
      </c>
      <c r="G12" s="15" t="str">
        <f>VLOOKUP(CHAR(252),'Les 2 equipes marquent'!BD:BD,1)</f>
        <v>2non</v>
      </c>
      <c r="H12" s="15" t="e">
        <f>'Les 2 equipes marquent'!CA2</f>
        <v>#REF!</v>
      </c>
    </row>
    <row r="13" spans="1:13">
      <c r="A13" s="16" t="s">
        <v>93</v>
      </c>
      <c r="B13" s="15" t="str">
        <f>VLOOKUP(CHAR(255),'Résultat équipe'!BE:BE,1)</f>
        <v>8nul</v>
      </c>
      <c r="C13" s="15" t="str">
        <f>VLOOKUP(CHAR(252),cleansheet!BE:BE,1)</f>
        <v>2oui</v>
      </c>
      <c r="D13" s="15" t="e">
        <f>cleansheet!CB2</f>
        <v>#REF!</v>
      </c>
      <c r="E13" s="15" t="str">
        <f>VLOOKUP(CHAR(252),'mi temps avec le plus de but'!BE:BE,1)</f>
        <v>1 * moins de but en 2eme mi temps</v>
      </c>
      <c r="F13" s="15" t="e">
        <f>'mi temps avec le plus de but'!CB2</f>
        <v>#REF!</v>
      </c>
      <c r="G13" s="15" t="str">
        <f>VLOOKUP(CHAR(252),'Les 2 equipes marquent'!BE:BE,1)</f>
        <v>2non</v>
      </c>
      <c r="H13" s="15" t="e">
        <f>'Les 2 equipes marquent'!CB2</f>
        <v>#REF!</v>
      </c>
    </row>
    <row r="14" spans="1:13">
      <c r="A14" s="16" t="s">
        <v>88</v>
      </c>
      <c r="B14" s="15" t="str">
        <f>VLOOKUP(CHAR(255),'Résultat équipe'!BF:BF,1)</f>
        <v>7nul</v>
      </c>
      <c r="C14" s="15" t="str">
        <f>VLOOKUP(CHAR(252),cleansheet!BF:BF,1)</f>
        <v>0non</v>
      </c>
      <c r="D14" s="15" t="e">
        <f>cleansheet!CC2</f>
        <v>#REF!</v>
      </c>
      <c r="E14" s="15" t="str">
        <f>VLOOKUP(CHAR(252),'mi temps avec le plus de but'!BF:BF,1)</f>
        <v>1 * moins de but en 2eme mi temps</v>
      </c>
      <c r="F14" s="15" t="e">
        <f>'mi temps avec le plus de but'!CC2</f>
        <v>#REF!</v>
      </c>
      <c r="G14" s="15" t="str">
        <f>VLOOKUP(CHAR(252),'Les 2 equipes marquent'!BF:BF,1)</f>
        <v>2oui</v>
      </c>
      <c r="H14" s="15" t="e">
        <f>'Les 2 equipes marquent'!CC2</f>
        <v>#REF!</v>
      </c>
    </row>
    <row r="15" spans="1:13">
      <c r="A15" s="16" t="s">
        <v>92</v>
      </c>
      <c r="B15" s="15" t="str">
        <f>VLOOKUP(CHAR(255),'Résultat équipe'!BG:BG,1)</f>
        <v>8nul</v>
      </c>
      <c r="C15" s="15" t="str">
        <f>VLOOKUP(CHAR(252),cleansheet!BG:BG,1)</f>
        <v>3oui</v>
      </c>
      <c r="D15" s="15" t="e">
        <f>cleansheet!CD2</f>
        <v>#REF!</v>
      </c>
      <c r="E15" s="15" t="str">
        <f>VLOOKUP(CHAR(252),'mi temps avec le plus de but'!BG:BG,1)</f>
        <v>0 * moins de but en 2eme mi temps</v>
      </c>
      <c r="F15" s="15" t="e">
        <f>'mi temps avec le plus de but'!CD2</f>
        <v>#REF!</v>
      </c>
      <c r="G15" s="15" t="str">
        <f>VLOOKUP(CHAR(252),'Les 2 equipes marquent'!BG:BG,1)</f>
        <v>2non</v>
      </c>
      <c r="H15" s="15" t="e">
        <f>'Les 2 equipes marquent'!CD2</f>
        <v>#REF!</v>
      </c>
    </row>
    <row r="16" spans="1:13">
      <c r="A16" s="16" t="s">
        <v>74</v>
      </c>
      <c r="B16" s="15" t="str">
        <f>VLOOKUP(CHAR(255),'Résultat équipe'!BH:BH,1)</f>
        <v>8nul</v>
      </c>
      <c r="C16" s="15" t="str">
        <f>VLOOKUP(CHAR(252),cleansheet!BH:BH,1)</f>
        <v>1oui</v>
      </c>
      <c r="D16" s="15" t="e">
        <f>cleansheet!CE2</f>
        <v>#REF!</v>
      </c>
      <c r="E16" s="15" t="str">
        <f>VLOOKUP(CHAR(252),'mi temps avec le plus de but'!BH:BH,1)</f>
        <v>0 * moins de but en 2eme mi temps</v>
      </c>
      <c r="F16" s="15" t="e">
        <f>'mi temps avec le plus de but'!CE2</f>
        <v>#REF!</v>
      </c>
      <c r="G16" s="15" t="str">
        <f>VLOOKUP(CHAR(252),'Les 2 equipes marquent'!BH:BH,1)</f>
        <v>2non</v>
      </c>
      <c r="H16" s="15" t="e">
        <f>'Les 2 equipes marquent'!CE2</f>
        <v>#REF!</v>
      </c>
    </row>
    <row r="17" spans="1:8">
      <c r="A17" s="16" t="s">
        <v>78</v>
      </c>
      <c r="B17" s="15" t="str">
        <f>VLOOKUP(CHAR(255),'Résultat équipe'!BI:BI,1)</f>
        <v>8nul</v>
      </c>
      <c r="C17" s="15" t="str">
        <f>VLOOKUP(CHAR(252),cleansheet!BI:BI,1)</f>
        <v>1oui</v>
      </c>
      <c r="D17" s="15" t="e">
        <f>cleansheet!CF2</f>
        <v>#REF!</v>
      </c>
      <c r="E17" s="15" t="str">
        <f>VLOOKUP(CHAR(252),'mi temps avec le plus de but'!BI:BI,1)</f>
        <v>3 * moins de but en 2eme mi temps</v>
      </c>
      <c r="F17" s="15" t="e">
        <f>'mi temps avec le plus de but'!CF2</f>
        <v>#REF!</v>
      </c>
      <c r="G17" s="15" t="str">
        <f>VLOOKUP(CHAR(252),'Les 2 equipes marquent'!BI:BI,1)</f>
        <v>1non</v>
      </c>
      <c r="H17" s="15" t="e">
        <f>'Les 2 equipes marquent'!CF2</f>
        <v>#REF!</v>
      </c>
    </row>
    <row r="18" spans="1:8">
      <c r="A18" s="16" t="s">
        <v>81</v>
      </c>
      <c r="B18" s="15" t="str">
        <f>VLOOKUP(CHAR(255),'Résultat équipe'!BJ:BJ,1)</f>
        <v>8nul</v>
      </c>
      <c r="C18" s="15" t="str">
        <f>VLOOKUP(CHAR(252),cleansheet!BJ:BJ,1)</f>
        <v>0non</v>
      </c>
      <c r="D18" s="15" t="e">
        <f>cleansheet!CG2</f>
        <v>#REF!</v>
      </c>
      <c r="E18" s="15" t="str">
        <f>VLOOKUP(CHAR(252),'mi temps avec le plus de but'!BJ:BJ,1)</f>
        <v>0 * moins de but en 2eme mi temps</v>
      </c>
      <c r="F18" s="15" t="e">
        <f>'mi temps avec le plus de but'!CG2</f>
        <v>#REF!</v>
      </c>
      <c r="G18" s="15" t="str">
        <f>VLOOKUP(CHAR(252),'Les 2 equipes marquent'!BJ:BJ,1)</f>
        <v>2oui</v>
      </c>
      <c r="H18" s="15" t="e">
        <f>'Les 2 equipes marquent'!CG2</f>
        <v>#REF!</v>
      </c>
    </row>
    <row r="19" spans="1:8">
      <c r="A19" s="16" t="s">
        <v>76</v>
      </c>
      <c r="B19" s="15" t="str">
        <f>VLOOKUP(CHAR(255),'Résultat équipe'!BK:BK,1)</f>
        <v>8nul</v>
      </c>
      <c r="C19" s="15" t="str">
        <f>VLOOKUP(CHAR(252),cleansheet!BK:BK,1)</f>
        <v>2oui</v>
      </c>
      <c r="D19" s="15" t="e">
        <f>cleansheet!CH2</f>
        <v>#REF!</v>
      </c>
      <c r="E19" s="15" t="str">
        <f>VLOOKUP(CHAR(252),'mi temps avec le plus de but'!BK:BK,1)</f>
        <v>1 * moins de but en 2eme mi temps</v>
      </c>
      <c r="F19" s="15" t="e">
        <f>'mi temps avec le plus de but'!CH2</f>
        <v>#REF!</v>
      </c>
      <c r="G19" s="15" t="str">
        <f>VLOOKUP(CHAR(252),'Les 2 equipes marquent'!BK:BK,1)</f>
        <v>2non</v>
      </c>
      <c r="H19" s="15" t="e">
        <f>'Les 2 equipes marquent'!CH2</f>
        <v>#REF!</v>
      </c>
    </row>
    <row r="20" spans="1:8">
      <c r="A20" s="16" t="s">
        <v>87</v>
      </c>
      <c r="B20" s="15" t="str">
        <f>VLOOKUP(CHAR(255),'Résultat équipe'!BL:BL,1)</f>
        <v>8nul</v>
      </c>
      <c r="C20" s="15" t="str">
        <f>VLOOKUP(CHAR(252),cleansheet!BL:BL,1)</f>
        <v>0non</v>
      </c>
      <c r="D20" s="15" t="e">
        <f>cleansheet!CI2</f>
        <v>#REF!</v>
      </c>
      <c r="E20" s="15" t="str">
        <f>VLOOKUP(CHAR(252),'mi temps avec le plus de but'!BL:BL,1)</f>
        <v>3 * moins de but en 2eme mi temps</v>
      </c>
      <c r="F20" s="15" t="e">
        <f>'mi temps avec le plus de but'!CI2</f>
        <v>#REF!</v>
      </c>
      <c r="G20" s="15" t="str">
        <f>VLOOKUP(CHAR(252),'Les 2 equipes marquent'!BL:BL,1)</f>
        <v>1non</v>
      </c>
      <c r="H20" s="15" t="e">
        <f>'Les 2 equipes marquent'!CI2</f>
        <v>#REF!</v>
      </c>
    </row>
    <row r="21" spans="1:8">
      <c r="A21" s="16" t="s">
        <v>90</v>
      </c>
      <c r="B21" s="15" t="str">
        <f>VLOOKUP(CHAR(255),'Résultat équipe'!BM:BM,1)</f>
        <v>10nul</v>
      </c>
      <c r="C21" s="15" t="e">
        <f>VLOOKUP(CHAR(252),cleansheet!BM:BM,1)</f>
        <v>#N/A</v>
      </c>
      <c r="D21" s="15" t="e">
        <f>cleansheet!CJ2</f>
        <v>#N/A</v>
      </c>
      <c r="E21" s="15" t="e">
        <f>VLOOKUP(CHAR(252),'mi temps avec le plus de but'!BM:BM,1)</f>
        <v>#N/A</v>
      </c>
      <c r="F21" s="15" t="e">
        <f>'mi temps avec le plus de but'!CJ2</f>
        <v>#N/A</v>
      </c>
      <c r="G21" s="15" t="e">
        <f>VLOOKUP(CHAR(252),'Les 2 equipes marquent'!BM:BM,1)</f>
        <v>#N/A</v>
      </c>
      <c r="H21" s="15" t="e">
        <f>'Les 2 equipes marquent'!CJ2</f>
        <v>#N/A</v>
      </c>
    </row>
    <row r="22" spans="1:8">
      <c r="A22" s="15"/>
      <c r="B22" s="15"/>
      <c r="C22" s="15"/>
      <c r="D22" s="15"/>
      <c r="E22" s="15"/>
      <c r="F22" s="15"/>
      <c r="G22" s="15"/>
      <c r="H22" s="15"/>
    </row>
    <row r="23" spans="1:8">
      <c r="A23" s="15"/>
      <c r="B23" s="15"/>
      <c r="C23" s="15"/>
      <c r="D23" s="15"/>
      <c r="E23" s="15"/>
      <c r="F23" s="15"/>
      <c r="G23" s="15"/>
      <c r="H23" s="15"/>
    </row>
    <row r="24" spans="1:8">
      <c r="A24" s="15"/>
      <c r="B24" s="15"/>
      <c r="C24" s="15"/>
      <c r="D24" s="15"/>
      <c r="E24" s="15"/>
      <c r="F24" s="15"/>
      <c r="G24" s="15"/>
      <c r="H24" s="15"/>
    </row>
    <row r="25" spans="1:8">
      <c r="A25" s="15"/>
      <c r="B25" s="15"/>
      <c r="C25" s="15"/>
      <c r="D25" s="15"/>
      <c r="E25" s="15"/>
      <c r="F25" s="15"/>
      <c r="G25" s="15"/>
      <c r="H25" s="15"/>
    </row>
    <row r="26" spans="1:8">
      <c r="A26" s="15"/>
      <c r="B26" s="15"/>
      <c r="C26" s="15"/>
      <c r="D26" s="15"/>
      <c r="E26" s="15"/>
      <c r="F26" s="15"/>
      <c r="G26" s="15"/>
      <c r="H26" s="15"/>
    </row>
    <row r="27" spans="1:8">
      <c r="A27" s="15"/>
      <c r="B27" s="15"/>
      <c r="C27" s="15"/>
      <c r="D27" s="15"/>
      <c r="E27" s="15"/>
      <c r="F27" s="15"/>
      <c r="G27" s="15"/>
      <c r="H27" s="15"/>
    </row>
    <row r="28" spans="1:8">
      <c r="A28" s="15"/>
      <c r="B28" s="15"/>
      <c r="C28" s="15"/>
      <c r="D28" s="15"/>
      <c r="E28" s="15"/>
      <c r="F28" s="15"/>
      <c r="G28" s="15"/>
      <c r="H28" s="15"/>
    </row>
    <row r="29" spans="1:8">
      <c r="A29" s="15"/>
      <c r="B29" s="15"/>
      <c r="C29" s="15"/>
      <c r="D29" s="15"/>
      <c r="E29" s="15"/>
      <c r="F29" s="15"/>
      <c r="G29" s="15"/>
      <c r="H29" s="15"/>
    </row>
    <row r="30" spans="1:8">
      <c r="A30" s="15"/>
      <c r="B30" s="15"/>
      <c r="C30" s="15"/>
      <c r="D30" s="15"/>
      <c r="E30" s="15"/>
      <c r="F30" s="15"/>
      <c r="G30" s="15"/>
      <c r="H30" s="15"/>
    </row>
    <row r="31" spans="1:8">
      <c r="A31" s="15"/>
      <c r="B31" s="15"/>
      <c r="C31" s="15"/>
      <c r="D31" s="15"/>
      <c r="E31" s="15"/>
      <c r="F31" s="15"/>
      <c r="G31" s="15"/>
      <c r="H31" s="15"/>
    </row>
    <row r="32" spans="1:8">
      <c r="A32" s="15"/>
      <c r="B32" s="15"/>
      <c r="C32" s="15"/>
      <c r="D32" s="15"/>
      <c r="E32" s="15"/>
      <c r="F32" s="15"/>
      <c r="G32" s="15"/>
      <c r="H32" s="15"/>
    </row>
    <row r="33" spans="1:8">
      <c r="A33" s="15"/>
      <c r="B33" s="15"/>
      <c r="C33" s="15"/>
      <c r="D33" s="15"/>
      <c r="E33" s="15"/>
      <c r="F33" s="15"/>
      <c r="G33" s="15"/>
      <c r="H33" s="15"/>
    </row>
    <row r="34" spans="1:8">
      <c r="A34" s="15"/>
      <c r="B34" s="15"/>
      <c r="C34" s="15"/>
      <c r="D34" s="15"/>
      <c r="E34" s="15"/>
      <c r="F34" s="15"/>
      <c r="G34" s="15"/>
      <c r="H34" s="15"/>
    </row>
    <row r="35" spans="1:8">
      <c r="A35" s="15"/>
      <c r="B35" s="15"/>
      <c r="C35" s="15"/>
      <c r="D35" s="15"/>
      <c r="E35" s="15"/>
      <c r="F35" s="15"/>
      <c r="G35" s="15"/>
      <c r="H35" s="15"/>
    </row>
    <row r="36" spans="1:8">
      <c r="A36" s="15"/>
      <c r="B36" s="15"/>
      <c r="C36" s="15"/>
      <c r="D36" s="15"/>
      <c r="E36" s="15"/>
      <c r="F36" s="15"/>
      <c r="G36" s="15"/>
      <c r="H36" s="15"/>
    </row>
    <row r="37" spans="1:8">
      <c r="A37" s="15"/>
      <c r="B37" s="15"/>
      <c r="C37" s="15"/>
      <c r="D37" s="15"/>
      <c r="E37" s="15"/>
      <c r="F37" s="15"/>
      <c r="G37" s="15"/>
      <c r="H37" s="15"/>
    </row>
    <row r="38" spans="1:8">
      <c r="A38" s="15"/>
      <c r="B38" s="15"/>
      <c r="C38" s="15"/>
      <c r="D38" s="15"/>
      <c r="E38" s="15"/>
      <c r="F38" s="15"/>
      <c r="G38" s="15"/>
      <c r="H38" s="15"/>
    </row>
    <row r="39" spans="1:8">
      <c r="A39" s="15"/>
      <c r="B39" s="15"/>
      <c r="C39" s="15"/>
      <c r="D39" s="15"/>
      <c r="E39" s="15"/>
      <c r="F39" s="15"/>
      <c r="G39" s="15"/>
      <c r="H39" s="15"/>
    </row>
    <row r="40" spans="1:8">
      <c r="A40" s="15"/>
      <c r="B40" s="15"/>
      <c r="C40" s="15"/>
      <c r="D40" s="15"/>
      <c r="E40" s="15"/>
      <c r="F40" s="15"/>
      <c r="G40" s="15"/>
      <c r="H40" s="15"/>
    </row>
    <row r="41" spans="1:8">
      <c r="A41" s="15"/>
      <c r="B41" s="15"/>
      <c r="C41" s="15"/>
      <c r="D41" s="15"/>
      <c r="E41" s="15"/>
      <c r="F41" s="15"/>
      <c r="G41" s="15"/>
      <c r="H41" s="15"/>
    </row>
    <row r="42" spans="1:8">
      <c r="A42" s="15"/>
      <c r="B42" s="15"/>
      <c r="C42" s="15"/>
      <c r="D42" s="15"/>
      <c r="E42" s="15"/>
      <c r="F42" s="15"/>
      <c r="G42" s="15"/>
      <c r="H42" s="15"/>
    </row>
    <row r="43" spans="1:8">
      <c r="A43" s="15"/>
      <c r="B43" s="15"/>
      <c r="C43" s="15"/>
      <c r="D43" s="15"/>
      <c r="E43" s="15"/>
      <c r="F43" s="15"/>
      <c r="G43" s="15"/>
      <c r="H43" s="15"/>
    </row>
    <row r="44" spans="1:8">
      <c r="A44" s="15"/>
      <c r="B44" s="15"/>
      <c r="C44" s="15"/>
      <c r="D44" s="15"/>
      <c r="E44" s="15"/>
      <c r="F44" s="15"/>
      <c r="G44" s="15"/>
      <c r="H44" s="15"/>
    </row>
    <row r="45" spans="1:8">
      <c r="A45" s="15"/>
      <c r="B45" s="15"/>
      <c r="C45" s="15"/>
      <c r="D45" s="15"/>
      <c r="E45" s="15"/>
      <c r="F45" s="15"/>
      <c r="G45" s="15"/>
      <c r="H45" s="15"/>
    </row>
    <row r="46" spans="1:8">
      <c r="A46" s="15"/>
      <c r="B46" s="15"/>
      <c r="C46" s="15"/>
      <c r="D46" s="15"/>
      <c r="E46" s="15"/>
      <c r="F46" s="15"/>
      <c r="G46" s="15"/>
      <c r="H46" s="15"/>
    </row>
    <row r="47" spans="1:8">
      <c r="A47" s="15"/>
      <c r="B47" s="15"/>
      <c r="C47" s="15"/>
      <c r="D47" s="15"/>
      <c r="E47" s="15"/>
      <c r="F47" s="15"/>
      <c r="G47" s="15"/>
      <c r="H47" s="15"/>
    </row>
    <row r="48" spans="1:8">
      <c r="A48" s="15"/>
      <c r="B48" s="15"/>
      <c r="C48" s="15"/>
      <c r="D48" s="15"/>
      <c r="E48" s="15"/>
      <c r="F48" s="15"/>
      <c r="G48" s="15"/>
      <c r="H48" s="15"/>
    </row>
    <row r="49" spans="1:8">
      <c r="A49" s="15"/>
      <c r="B49" s="15"/>
      <c r="C49" s="15"/>
      <c r="D49" s="15"/>
      <c r="E49" s="15"/>
      <c r="F49" s="15"/>
      <c r="G49" s="15"/>
      <c r="H49" s="15"/>
    </row>
    <row r="50" spans="1:8">
      <c r="A50" s="15"/>
      <c r="B50" s="15"/>
      <c r="C50" s="15"/>
      <c r="D50" s="15"/>
      <c r="E50" s="15"/>
      <c r="F50" s="15"/>
      <c r="G50" s="15"/>
      <c r="H50" s="15"/>
    </row>
    <row r="51" spans="1:8">
      <c r="A51" s="15"/>
      <c r="B51" s="15"/>
      <c r="C51" s="15"/>
      <c r="D51" s="15"/>
      <c r="E51" s="15"/>
      <c r="F51" s="15"/>
      <c r="G51" s="15"/>
      <c r="H51" s="15"/>
    </row>
    <row r="52" spans="1:8">
      <c r="A52" s="15"/>
      <c r="B52" s="15"/>
      <c r="C52" s="15"/>
      <c r="D52" s="15"/>
      <c r="E52" s="15"/>
      <c r="F52" s="15"/>
      <c r="G52" s="15"/>
      <c r="H52" s="15"/>
    </row>
    <row r="53" spans="1:8">
      <c r="A53" s="15"/>
      <c r="B53" s="15"/>
      <c r="C53" s="15"/>
      <c r="D53" s="15"/>
      <c r="E53" s="15"/>
      <c r="F53" s="15"/>
      <c r="G53" s="15"/>
      <c r="H53" s="15"/>
    </row>
    <row r="54" spans="1:8">
      <c r="A54" s="15"/>
      <c r="B54" s="15"/>
      <c r="C54" s="15"/>
      <c r="D54" s="15"/>
      <c r="E54" s="15"/>
      <c r="F54" s="15"/>
      <c r="G54" s="15"/>
      <c r="H54" s="15"/>
    </row>
    <row r="55" spans="1:8">
      <c r="A55" s="15"/>
      <c r="B55" s="15"/>
      <c r="C55" s="15"/>
      <c r="D55" s="15"/>
      <c r="E55" s="15"/>
      <c r="F55" s="15"/>
      <c r="G55" s="15"/>
      <c r="H55" s="15"/>
    </row>
    <row r="56" spans="1:8">
      <c r="A56" s="15"/>
      <c r="B56" s="15"/>
      <c r="C56" s="15"/>
      <c r="D56" s="15"/>
      <c r="E56" s="15"/>
      <c r="F56" s="15"/>
      <c r="G56" s="15"/>
      <c r="H56" s="15"/>
    </row>
    <row r="57" spans="1:8">
      <c r="A57" s="15"/>
      <c r="B57" s="15"/>
      <c r="C57" s="15"/>
      <c r="D57" s="15"/>
      <c r="E57" s="15"/>
      <c r="F57" s="15"/>
      <c r="G57" s="15"/>
      <c r="H57" s="15"/>
    </row>
    <row r="58" spans="1:8">
      <c r="A58" s="15"/>
      <c r="B58" s="15"/>
      <c r="C58" s="15"/>
      <c r="D58" s="15"/>
      <c r="E58" s="15"/>
      <c r="F58" s="15"/>
      <c r="G58" s="15"/>
      <c r="H58" s="15"/>
    </row>
    <row r="59" spans="1:8">
      <c r="A59" s="15"/>
      <c r="B59" s="15"/>
      <c r="C59" s="15"/>
      <c r="D59" s="15"/>
      <c r="E59" s="15"/>
      <c r="F59" s="15"/>
      <c r="G59" s="15"/>
      <c r="H59" s="15"/>
    </row>
    <row r="60" spans="1:8">
      <c r="A60" s="15"/>
      <c r="B60" s="15"/>
      <c r="C60" s="15"/>
      <c r="D60" s="15"/>
      <c r="E60" s="15"/>
      <c r="F60" s="15"/>
      <c r="G60" s="15"/>
      <c r="H60" s="15"/>
    </row>
    <row r="61" spans="1:8">
      <c r="A61" s="15"/>
      <c r="B61" s="15"/>
      <c r="C61" s="15"/>
      <c r="D61" s="15"/>
      <c r="E61" s="15"/>
      <c r="F61" s="15"/>
      <c r="G61" s="15"/>
      <c r="H61" s="15"/>
    </row>
    <row r="62" spans="1:8">
      <c r="A62" s="15"/>
      <c r="B62" s="15"/>
      <c r="C62" s="15"/>
      <c r="D62" s="15"/>
      <c r="E62" s="15"/>
      <c r="F62" s="15"/>
      <c r="G62" s="15"/>
      <c r="H62" s="15"/>
    </row>
    <row r="63" spans="1:8">
      <c r="A63" s="15"/>
      <c r="B63" s="15"/>
      <c r="C63" s="15"/>
      <c r="D63" s="15"/>
      <c r="E63" s="15"/>
      <c r="F63" s="15"/>
      <c r="G63" s="15"/>
      <c r="H63" s="15"/>
    </row>
    <row r="64" spans="1:8">
      <c r="A64" s="15"/>
      <c r="B64" s="15"/>
      <c r="C64" s="15"/>
      <c r="D64" s="15"/>
      <c r="E64" s="15"/>
      <c r="F64" s="15"/>
      <c r="G64" s="15"/>
      <c r="H64" s="15"/>
    </row>
    <row r="65" spans="1:8">
      <c r="A65" s="15"/>
      <c r="B65" s="15"/>
      <c r="C65" s="15"/>
      <c r="D65" s="15"/>
      <c r="E65" s="15"/>
      <c r="F65" s="15"/>
      <c r="G65" s="15"/>
      <c r="H65" s="15"/>
    </row>
    <row r="66" spans="1:8">
      <c r="A66" s="15"/>
      <c r="B66" s="15"/>
      <c r="C66" s="15"/>
      <c r="D66" s="15"/>
      <c r="E66" s="15"/>
      <c r="F66" s="15"/>
      <c r="G66" s="15"/>
      <c r="H66" s="15"/>
    </row>
    <row r="67" spans="1:8">
      <c r="A67" s="15"/>
      <c r="B67" s="15"/>
      <c r="C67" s="15"/>
      <c r="D67" s="15"/>
      <c r="E67" s="15"/>
      <c r="F67" s="15"/>
      <c r="G67" s="15"/>
      <c r="H67" s="15"/>
    </row>
    <row r="68" spans="1:8">
      <c r="A68" s="15"/>
      <c r="B68" s="15"/>
      <c r="C68" s="15"/>
      <c r="D68" s="15"/>
      <c r="E68" s="15"/>
      <c r="F68" s="15"/>
      <c r="G68" s="15"/>
      <c r="H68" s="15"/>
    </row>
    <row r="69" spans="1:8">
      <c r="A69" s="15"/>
      <c r="B69" s="15"/>
      <c r="C69" s="15"/>
      <c r="D69" s="15"/>
      <c r="E69" s="15"/>
      <c r="F69" s="15"/>
      <c r="G69" s="15"/>
      <c r="H69" s="15"/>
    </row>
    <row r="70" spans="1:8">
      <c r="A70" s="15"/>
      <c r="B70" s="15"/>
      <c r="C70" s="15"/>
      <c r="D70" s="15"/>
      <c r="E70" s="15"/>
      <c r="F70" s="15"/>
      <c r="G70" s="15"/>
      <c r="H70" s="15"/>
    </row>
    <row r="71" spans="1:8">
      <c r="A71" s="15"/>
      <c r="B71" s="15"/>
      <c r="C71" s="15"/>
      <c r="D71" s="15"/>
      <c r="E71" s="15"/>
      <c r="F71" s="15"/>
      <c r="G71" s="15"/>
      <c r="H71" s="15"/>
    </row>
    <row r="72" spans="1:8">
      <c r="A72" s="15"/>
      <c r="B72" s="15"/>
      <c r="C72" s="15"/>
      <c r="D72" s="15"/>
      <c r="E72" s="15"/>
      <c r="F72" s="15"/>
      <c r="G72" s="15"/>
      <c r="H72" s="15"/>
    </row>
    <row r="73" spans="1:8">
      <c r="A73" s="15"/>
      <c r="B73" s="15"/>
      <c r="C73" s="15"/>
      <c r="D73" s="15"/>
      <c r="E73" s="15"/>
      <c r="F73" s="15"/>
      <c r="G73" s="15"/>
      <c r="H73" s="15"/>
    </row>
    <row r="74" spans="1:8">
      <c r="A74" s="15"/>
      <c r="B74" s="15"/>
      <c r="C74" s="15"/>
      <c r="D74" s="15"/>
      <c r="E74" s="15"/>
      <c r="F74" s="15"/>
      <c r="G74" s="15"/>
      <c r="H74" s="15"/>
    </row>
    <row r="75" spans="1:8">
      <c r="A75" s="15"/>
      <c r="B75" s="15"/>
      <c r="C75" s="15"/>
      <c r="D75" s="15"/>
      <c r="E75" s="15"/>
      <c r="F75" s="15"/>
      <c r="G75" s="15"/>
      <c r="H75" s="15"/>
    </row>
    <row r="76" spans="1:8">
      <c r="A76" s="15"/>
      <c r="B76" s="15"/>
      <c r="C76" s="15"/>
      <c r="D76" s="15"/>
      <c r="E76" s="15"/>
      <c r="F76" s="15"/>
      <c r="G76" s="15"/>
      <c r="H76" s="15"/>
    </row>
    <row r="77" spans="1:8">
      <c r="A77" s="15"/>
      <c r="B77" s="15"/>
      <c r="C77" s="15"/>
      <c r="D77" s="15"/>
      <c r="E77" s="15"/>
      <c r="F77" s="15"/>
      <c r="G77" s="15"/>
      <c r="H77" s="15"/>
    </row>
    <row r="78" spans="1:8">
      <c r="A78" s="15"/>
      <c r="B78" s="15"/>
      <c r="C78" s="15"/>
      <c r="D78" s="15"/>
      <c r="E78" s="15"/>
      <c r="F78" s="15"/>
      <c r="G78" s="15"/>
      <c r="H78" s="15"/>
    </row>
    <row r="79" spans="1:8">
      <c r="A79" s="15"/>
      <c r="B79" s="15"/>
      <c r="C79" s="15"/>
      <c r="D79" s="15"/>
      <c r="E79" s="15"/>
      <c r="F79" s="15"/>
      <c r="G79" s="15"/>
      <c r="H79" s="15"/>
    </row>
    <row r="80" spans="1:8">
      <c r="A80" s="15"/>
      <c r="B80" s="15"/>
      <c r="C80" s="15"/>
      <c r="D80" s="15"/>
      <c r="E80" s="15"/>
      <c r="F80" s="15"/>
      <c r="G80" s="15"/>
      <c r="H80" s="15"/>
    </row>
    <row r="81" spans="1:8">
      <c r="A81" s="15"/>
      <c r="B81" s="15"/>
      <c r="C81" s="15"/>
      <c r="D81" s="15"/>
      <c r="E81" s="15"/>
      <c r="F81" s="15"/>
      <c r="G81" s="15"/>
      <c r="H81" s="15"/>
    </row>
    <row r="82" spans="1:8">
      <c r="A82" s="15"/>
      <c r="B82" s="15"/>
      <c r="C82" s="15"/>
      <c r="D82" s="15"/>
      <c r="E82" s="15"/>
      <c r="F82" s="15"/>
      <c r="G82" s="15"/>
      <c r="H82" s="15"/>
    </row>
    <row r="83" spans="1:8">
      <c r="A83" s="15"/>
      <c r="B83" s="15"/>
      <c r="C83" s="15"/>
      <c r="D83" s="15"/>
      <c r="E83" s="15"/>
      <c r="F83" s="15"/>
      <c r="G83" s="15"/>
      <c r="H83" s="15"/>
    </row>
    <row r="84" spans="1:8">
      <c r="A84" s="15"/>
      <c r="B84" s="15"/>
      <c r="C84" s="15"/>
      <c r="D84" s="15"/>
      <c r="E84" s="15"/>
      <c r="F84" s="15"/>
      <c r="G84" s="15"/>
      <c r="H84" s="15"/>
    </row>
    <row r="85" spans="1:8">
      <c r="A85" s="15"/>
      <c r="B85" s="15"/>
      <c r="C85" s="15"/>
      <c r="D85" s="15"/>
      <c r="E85" s="15"/>
      <c r="F85" s="15"/>
      <c r="G85" s="15"/>
      <c r="H85" s="15"/>
    </row>
    <row r="86" spans="1:8">
      <c r="A86" s="15"/>
      <c r="B86" s="15"/>
      <c r="C86" s="15"/>
      <c r="D86" s="15"/>
      <c r="E86" s="15"/>
      <c r="F86" s="15"/>
      <c r="G86" s="15"/>
      <c r="H86" s="15"/>
    </row>
    <row r="87" spans="1:8">
      <c r="A87" s="15"/>
      <c r="B87" s="15"/>
      <c r="C87" s="15"/>
      <c r="D87" s="15"/>
      <c r="E87" s="15"/>
      <c r="F87" s="15"/>
      <c r="G87" s="15"/>
      <c r="H87" s="15"/>
    </row>
    <row r="88" spans="1:8">
      <c r="A88" s="15"/>
      <c r="B88" s="15"/>
      <c r="C88" s="15"/>
      <c r="D88" s="15"/>
      <c r="E88" s="15"/>
      <c r="F88" s="15"/>
      <c r="G88" s="15"/>
      <c r="H88" s="15"/>
    </row>
    <row r="89" spans="1:8">
      <c r="A89" s="15"/>
      <c r="B89" s="15"/>
      <c r="C89" s="15"/>
      <c r="D89" s="15"/>
      <c r="E89" s="15"/>
      <c r="F89" s="15"/>
      <c r="G89" s="15"/>
      <c r="H89" s="15"/>
    </row>
    <row r="90" spans="1:8">
      <c r="A90" s="15"/>
      <c r="B90" s="15"/>
      <c r="C90" s="15"/>
      <c r="D90" s="15"/>
      <c r="E90" s="15"/>
      <c r="F90" s="15"/>
      <c r="G90" s="15"/>
      <c r="H90" s="15"/>
    </row>
    <row r="91" spans="1:8">
      <c r="A91" s="15"/>
      <c r="B91" s="15"/>
      <c r="C91" s="15"/>
      <c r="D91" s="15"/>
      <c r="E91" s="15"/>
      <c r="F91" s="15"/>
      <c r="G91" s="15"/>
      <c r="H91" s="15"/>
    </row>
    <row r="92" spans="1:8">
      <c r="A92" s="15"/>
      <c r="B92" s="15"/>
      <c r="C92" s="15"/>
      <c r="D92" s="15"/>
      <c r="E92" s="15"/>
      <c r="F92" s="15"/>
      <c r="G92" s="15"/>
      <c r="H92" s="15"/>
    </row>
    <row r="93" spans="1:8">
      <c r="A93" s="15"/>
      <c r="B93" s="15"/>
      <c r="C93" s="15"/>
      <c r="D93" s="15"/>
      <c r="E93" s="15"/>
      <c r="F93" s="15"/>
      <c r="G93" s="15"/>
      <c r="H93" s="15"/>
    </row>
    <row r="94" spans="1:8">
      <c r="A94" s="15"/>
      <c r="B94" s="15"/>
      <c r="C94" s="15"/>
      <c r="D94" s="15"/>
      <c r="E94" s="15"/>
      <c r="F94" s="15"/>
      <c r="G94" s="15"/>
      <c r="H94" s="15"/>
    </row>
    <row r="95" spans="1:8">
      <c r="A95" s="15"/>
      <c r="B95" s="15"/>
      <c r="C95" s="15"/>
      <c r="D95" s="15"/>
      <c r="E95" s="15"/>
      <c r="F95" s="15"/>
      <c r="G95" s="15"/>
      <c r="H95" s="15"/>
    </row>
    <row r="96" spans="1:8">
      <c r="A96" s="15"/>
      <c r="B96" s="15"/>
      <c r="C96" s="15"/>
      <c r="D96" s="15"/>
      <c r="E96" s="15"/>
      <c r="F96" s="15"/>
      <c r="G96" s="15"/>
      <c r="H96" s="15"/>
    </row>
    <row r="97" spans="1:8">
      <c r="A97" s="15"/>
      <c r="B97" s="15"/>
      <c r="C97" s="15"/>
      <c r="D97" s="15"/>
      <c r="E97" s="15"/>
      <c r="F97" s="15"/>
      <c r="G97" s="15"/>
      <c r="H97" s="15"/>
    </row>
    <row r="98" spans="1:8">
      <c r="A98" s="15"/>
      <c r="B98" s="15"/>
      <c r="C98" s="15"/>
      <c r="D98" s="15"/>
      <c r="E98" s="15"/>
      <c r="F98" s="15"/>
      <c r="G98" s="15"/>
      <c r="H98" s="15"/>
    </row>
    <row r="99" spans="1:8">
      <c r="A99" s="15"/>
      <c r="B99" s="15"/>
      <c r="C99" s="15"/>
      <c r="D99" s="15"/>
      <c r="E99" s="15"/>
      <c r="F99" s="15"/>
      <c r="G99" s="15"/>
      <c r="H99" s="15"/>
    </row>
    <row r="100" spans="1:8">
      <c r="A100" s="15"/>
      <c r="B100" s="15"/>
      <c r="C100" s="15"/>
      <c r="D100" s="15"/>
      <c r="E100" s="15"/>
      <c r="F100" s="15"/>
      <c r="G100" s="15"/>
      <c r="H100" s="15"/>
    </row>
    <row r="101" spans="1:8">
      <c r="A101" s="15"/>
      <c r="B101" s="15"/>
      <c r="C101" s="15"/>
      <c r="D101" s="15"/>
      <c r="E101" s="15"/>
      <c r="F101" s="15"/>
      <c r="G101" s="15"/>
      <c r="H101" s="15"/>
    </row>
    <row r="102" spans="1:8">
      <c r="A102" s="15"/>
      <c r="B102" s="15"/>
      <c r="C102" s="15"/>
      <c r="D102" s="15"/>
      <c r="E102" s="15"/>
      <c r="F102" s="15"/>
      <c r="G102" s="15"/>
      <c r="H102" s="15"/>
    </row>
    <row r="103" spans="1:8">
      <c r="A103" s="15"/>
      <c r="B103" s="15"/>
      <c r="C103" s="15"/>
      <c r="D103" s="15"/>
      <c r="E103" s="15"/>
      <c r="F103" s="15"/>
      <c r="G103" s="15"/>
      <c r="H103" s="15"/>
    </row>
    <row r="104" spans="1:8">
      <c r="A104" s="15"/>
      <c r="B104" s="15"/>
      <c r="C104" s="15"/>
      <c r="D104" s="15"/>
      <c r="E104" s="15"/>
      <c r="F104" s="15"/>
      <c r="G104" s="15"/>
      <c r="H104" s="15"/>
    </row>
    <row r="105" spans="1:8">
      <c r="A105" s="15"/>
      <c r="B105" s="15"/>
      <c r="C105" s="15"/>
      <c r="D105" s="15"/>
      <c r="E105" s="15"/>
      <c r="F105" s="15"/>
      <c r="G105" s="15"/>
      <c r="H105" s="15"/>
    </row>
    <row r="106" spans="1:8">
      <c r="A106" s="15"/>
      <c r="B106" s="15"/>
      <c r="C106" s="15"/>
      <c r="D106" s="15"/>
      <c r="E106" s="15"/>
      <c r="F106" s="15"/>
      <c r="G106" s="15"/>
      <c r="H106" s="15"/>
    </row>
    <row r="107" spans="1:8">
      <c r="A107" s="15"/>
      <c r="B107" s="15"/>
      <c r="C107" s="15"/>
      <c r="D107" s="15"/>
      <c r="E107" s="15"/>
      <c r="F107" s="15"/>
      <c r="G107" s="15"/>
      <c r="H107" s="15"/>
    </row>
    <row r="108" spans="1:8">
      <c r="A108" s="15"/>
      <c r="B108" s="15"/>
      <c r="C108" s="15"/>
      <c r="D108" s="15"/>
      <c r="E108" s="15"/>
      <c r="F108" s="15"/>
      <c r="G108" s="15"/>
      <c r="H108" s="15"/>
    </row>
    <row r="109" spans="1:8">
      <c r="A109" s="15"/>
      <c r="B109" s="15"/>
      <c r="C109" s="15"/>
      <c r="D109" s="15"/>
      <c r="E109" s="15"/>
      <c r="F109" s="15"/>
      <c r="G109" s="15"/>
      <c r="H109" s="15"/>
    </row>
    <row r="110" spans="1:8">
      <c r="A110" s="15"/>
      <c r="B110" s="15"/>
      <c r="C110" s="15"/>
      <c r="D110" s="15"/>
      <c r="E110" s="15"/>
      <c r="F110" s="15"/>
      <c r="G110" s="15"/>
      <c r="H110" s="15"/>
    </row>
    <row r="111" spans="1:8">
      <c r="A111" s="15"/>
      <c r="B111" s="15"/>
      <c r="C111" s="15"/>
      <c r="D111" s="15"/>
      <c r="E111" s="15"/>
      <c r="F111" s="15"/>
      <c r="G111" s="15"/>
      <c r="H111" s="15"/>
    </row>
    <row r="112" spans="1:8">
      <c r="A112" s="15"/>
      <c r="B112" s="15"/>
      <c r="C112" s="15"/>
      <c r="D112" s="15"/>
      <c r="E112" s="15"/>
      <c r="F112" s="15"/>
      <c r="G112" s="15"/>
      <c r="H112" s="15"/>
    </row>
    <row r="113" spans="1:8">
      <c r="A113" s="15"/>
      <c r="B113" s="15"/>
      <c r="C113" s="15"/>
      <c r="D113" s="15"/>
      <c r="E113" s="15"/>
      <c r="F113" s="15"/>
      <c r="G113" s="15"/>
      <c r="H113" s="15"/>
    </row>
    <row r="114" spans="1:8">
      <c r="A114" s="15"/>
      <c r="B114" s="15"/>
      <c r="C114" s="15"/>
      <c r="D114" s="15"/>
      <c r="E114" s="15"/>
      <c r="F114" s="15"/>
      <c r="G114" s="15"/>
      <c r="H114" s="15"/>
    </row>
    <row r="115" spans="1:8">
      <c r="A115" s="15"/>
      <c r="B115" s="15"/>
      <c r="C115" s="15"/>
      <c r="D115" s="15"/>
      <c r="E115" s="15"/>
      <c r="F115" s="15"/>
      <c r="G115" s="15"/>
      <c r="H115" s="15"/>
    </row>
    <row r="116" spans="1:8">
      <c r="A116" s="15"/>
      <c r="B116" s="15"/>
      <c r="C116" s="15"/>
      <c r="D116" s="15"/>
      <c r="E116" s="15"/>
      <c r="F116" s="15"/>
      <c r="G116" s="15"/>
      <c r="H116" s="15"/>
    </row>
    <row r="117" spans="1:8">
      <c r="A117" s="15"/>
      <c r="B117" s="15"/>
      <c r="C117" s="15"/>
      <c r="D117" s="15"/>
      <c r="E117" s="15"/>
      <c r="F117" s="15"/>
      <c r="G117" s="15"/>
      <c r="H117" s="15"/>
    </row>
    <row r="118" spans="1:8">
      <c r="A118" s="15"/>
      <c r="B118" s="15"/>
      <c r="C118" s="15"/>
      <c r="D118" s="15"/>
      <c r="E118" s="15"/>
      <c r="F118" s="15"/>
      <c r="G118" s="15"/>
      <c r="H118" s="15"/>
    </row>
    <row r="119" spans="1:8">
      <c r="A119" s="15"/>
      <c r="B119" s="15"/>
      <c r="C119" s="15"/>
      <c r="D119" s="15"/>
      <c r="E119" s="15"/>
      <c r="F119" s="15"/>
      <c r="G119" s="15"/>
      <c r="H119" s="15"/>
    </row>
    <row r="120" spans="1:8">
      <c r="A120" s="15"/>
      <c r="B120" s="15"/>
      <c r="C120" s="15"/>
      <c r="D120" s="15"/>
      <c r="E120" s="15"/>
      <c r="F120" s="15"/>
      <c r="G120" s="15"/>
      <c r="H120" s="15"/>
    </row>
    <row r="121" spans="1:8">
      <c r="A121" s="15"/>
      <c r="B121" s="15"/>
      <c r="C121" s="15"/>
      <c r="D121" s="15"/>
      <c r="E121" s="15"/>
      <c r="F121" s="15"/>
      <c r="G121" s="15"/>
      <c r="H121" s="15"/>
    </row>
    <row r="122" spans="1:8">
      <c r="A122" s="15"/>
      <c r="B122" s="15"/>
      <c r="C122" s="15"/>
      <c r="D122" s="15"/>
      <c r="E122" s="15"/>
      <c r="F122" s="15"/>
      <c r="G122" s="15"/>
      <c r="H122" s="15"/>
    </row>
    <row r="123" spans="1:8">
      <c r="A123" s="15"/>
      <c r="B123" s="15"/>
      <c r="C123" s="15"/>
      <c r="D123" s="15"/>
      <c r="E123" s="15"/>
      <c r="F123" s="15"/>
      <c r="G123" s="15"/>
      <c r="H123" s="15"/>
    </row>
    <row r="124" spans="1:8">
      <c r="A124" s="15"/>
      <c r="B124" s="15"/>
      <c r="C124" s="15"/>
      <c r="D124" s="15"/>
      <c r="E124" s="15"/>
      <c r="F124" s="15"/>
      <c r="G124" s="15"/>
      <c r="H124" s="15"/>
    </row>
    <row r="125" spans="1:8">
      <c r="A125" s="15"/>
      <c r="B125" s="15"/>
      <c r="C125" s="15"/>
      <c r="D125" s="15"/>
      <c r="E125" s="15"/>
      <c r="F125" s="15"/>
      <c r="G125" s="15"/>
      <c r="H125" s="15"/>
    </row>
    <row r="126" spans="1:8">
      <c r="A126" s="15"/>
      <c r="B126" s="15"/>
      <c r="C126" s="15"/>
      <c r="D126" s="15"/>
      <c r="E126" s="15"/>
      <c r="F126" s="15"/>
      <c r="G126" s="15"/>
      <c r="H126" s="15"/>
    </row>
    <row r="127" spans="1:8">
      <c r="A127" s="15"/>
      <c r="B127" s="15"/>
      <c r="C127" s="15"/>
      <c r="D127" s="15"/>
      <c r="E127" s="15"/>
      <c r="F127" s="15"/>
      <c r="G127" s="15"/>
      <c r="H127" s="15"/>
    </row>
    <row r="128" spans="1:8">
      <c r="A128" s="15"/>
      <c r="B128" s="15"/>
      <c r="C128" s="15"/>
      <c r="D128" s="15"/>
      <c r="E128" s="15"/>
      <c r="F128" s="15"/>
      <c r="G128" s="15"/>
      <c r="H128" s="15"/>
    </row>
    <row r="129" spans="1:8">
      <c r="A129" s="15"/>
      <c r="B129" s="15"/>
      <c r="C129" s="15"/>
      <c r="D129" s="15"/>
      <c r="E129" s="15"/>
      <c r="F129" s="15"/>
      <c r="G129" s="15"/>
      <c r="H129" s="15"/>
    </row>
    <row r="130" spans="1:8">
      <c r="A130" s="15"/>
      <c r="B130" s="15"/>
      <c r="C130" s="15"/>
      <c r="D130" s="15"/>
      <c r="E130" s="15"/>
      <c r="F130" s="15"/>
      <c r="G130" s="15"/>
      <c r="H130" s="15"/>
    </row>
    <row r="131" spans="1:8">
      <c r="A131" s="15"/>
      <c r="B131" s="15"/>
      <c r="C131" s="15"/>
      <c r="D131" s="15"/>
      <c r="E131" s="15"/>
      <c r="F131" s="15"/>
      <c r="G131" s="15"/>
      <c r="H131" s="15"/>
    </row>
    <row r="132" spans="1:8">
      <c r="A132" s="15"/>
      <c r="B132" s="15"/>
      <c r="C132" s="15"/>
      <c r="D132" s="15"/>
      <c r="E132" s="15"/>
      <c r="F132" s="15"/>
      <c r="G132" s="15"/>
      <c r="H132" s="15"/>
    </row>
    <row r="133" spans="1:8">
      <c r="A133" s="15"/>
      <c r="B133" s="15"/>
      <c r="C133" s="15"/>
      <c r="D133" s="15"/>
      <c r="E133" s="15"/>
      <c r="F133" s="15"/>
      <c r="G133" s="15"/>
      <c r="H133" s="15"/>
    </row>
    <row r="134" spans="1:8">
      <c r="A134" s="15"/>
      <c r="B134" s="15"/>
      <c r="C134" s="15"/>
      <c r="D134" s="15"/>
      <c r="E134" s="15"/>
      <c r="F134" s="15"/>
      <c r="G134" s="15"/>
      <c r="H134" s="15"/>
    </row>
    <row r="135" spans="1:8">
      <c r="A135" s="15"/>
      <c r="B135" s="15"/>
      <c r="C135" s="15"/>
      <c r="D135" s="15"/>
      <c r="E135" s="15"/>
      <c r="F135" s="15"/>
      <c r="G135" s="15"/>
      <c r="H135" s="15"/>
    </row>
    <row r="136" spans="1:8">
      <c r="A136" s="15"/>
      <c r="B136" s="15"/>
      <c r="C136" s="15"/>
      <c r="D136" s="15"/>
      <c r="E136" s="15"/>
      <c r="F136" s="15"/>
      <c r="G136" s="15"/>
      <c r="H136" s="15"/>
    </row>
    <row r="137" spans="1:8">
      <c r="A137" s="15"/>
      <c r="B137" s="15"/>
      <c r="C137" s="15"/>
      <c r="D137" s="15"/>
      <c r="E137" s="15"/>
      <c r="F137" s="15"/>
      <c r="G137" s="15"/>
      <c r="H137" s="15"/>
    </row>
    <row r="138" spans="1:8">
      <c r="A138" s="15"/>
      <c r="B138" s="15"/>
      <c r="C138" s="15"/>
      <c r="D138" s="15"/>
      <c r="E138" s="15"/>
      <c r="F138" s="15"/>
      <c r="G138" s="15"/>
      <c r="H138" s="15"/>
    </row>
    <row r="139" spans="1:8">
      <c r="A139" s="15"/>
      <c r="B139" s="15"/>
      <c r="C139" s="15"/>
      <c r="D139" s="15"/>
      <c r="E139" s="15"/>
      <c r="F139" s="15"/>
      <c r="G139" s="15"/>
      <c r="H139" s="15"/>
    </row>
    <row r="140" spans="1:8">
      <c r="A140" s="15"/>
      <c r="B140" s="15"/>
      <c r="C140" s="15"/>
      <c r="D140" s="15"/>
      <c r="E140" s="15"/>
      <c r="F140" s="15"/>
      <c r="G140" s="15"/>
      <c r="H140" s="15"/>
    </row>
    <row r="141" spans="1:8">
      <c r="A141" s="15"/>
      <c r="B141" s="15"/>
      <c r="C141" s="15"/>
      <c r="D141" s="15"/>
      <c r="E141" s="15"/>
      <c r="F141" s="15"/>
      <c r="G141" s="15"/>
      <c r="H141" s="15"/>
    </row>
    <row r="142" spans="1:8">
      <c r="A142" s="15"/>
      <c r="B142" s="15"/>
      <c r="C142" s="15"/>
      <c r="D142" s="15"/>
      <c r="E142" s="15"/>
      <c r="F142" s="15"/>
      <c r="G142" s="15"/>
      <c r="H142" s="15"/>
    </row>
    <row r="143" spans="1:8">
      <c r="A143" s="15"/>
      <c r="B143" s="15"/>
      <c r="C143" s="15"/>
      <c r="D143" s="15"/>
      <c r="E143" s="15"/>
      <c r="F143" s="15"/>
      <c r="G143" s="15"/>
      <c r="H143" s="15"/>
    </row>
    <row r="144" spans="1:8">
      <c r="A144" s="15"/>
      <c r="B144" s="15"/>
      <c r="C144" s="15"/>
      <c r="D144" s="15"/>
      <c r="E144" s="15"/>
      <c r="F144" s="15"/>
      <c r="G144" s="15"/>
      <c r="H144" s="15"/>
    </row>
    <row r="145" spans="1:8">
      <c r="A145" s="15"/>
      <c r="B145" s="15"/>
      <c r="C145" s="15"/>
      <c r="D145" s="15"/>
      <c r="E145" s="15"/>
      <c r="F145" s="15"/>
      <c r="G145" s="15"/>
      <c r="H145" s="15"/>
    </row>
    <row r="146" spans="1:8">
      <c r="A146" s="15"/>
      <c r="B146" s="15"/>
      <c r="C146" s="15"/>
      <c r="D146" s="15"/>
      <c r="E146" s="15"/>
      <c r="F146" s="15"/>
      <c r="G146" s="15"/>
      <c r="H146" s="15"/>
    </row>
    <row r="147" spans="1:8">
      <c r="A147" s="15"/>
      <c r="B147" s="15"/>
      <c r="C147" s="15"/>
      <c r="D147" s="15"/>
      <c r="E147" s="15"/>
      <c r="F147" s="15"/>
      <c r="G147" s="15"/>
      <c r="H147" s="15"/>
    </row>
    <row r="148" spans="1:8">
      <c r="A148" s="15"/>
      <c r="B148" s="15"/>
      <c r="C148" s="15"/>
      <c r="D148" s="15"/>
      <c r="E148" s="15"/>
      <c r="F148" s="15"/>
      <c r="G148" s="15"/>
      <c r="H148" s="15"/>
    </row>
    <row r="149" spans="1:8">
      <c r="A149" s="15"/>
      <c r="B149" s="15"/>
      <c r="C149" s="15"/>
      <c r="D149" s="15"/>
      <c r="E149" s="15"/>
      <c r="F149" s="15"/>
      <c r="G149" s="15"/>
      <c r="H149" s="15"/>
    </row>
    <row r="150" spans="1:8">
      <c r="A150" s="15"/>
      <c r="B150" s="15"/>
      <c r="C150" s="15"/>
      <c r="D150" s="15"/>
      <c r="E150" s="15"/>
      <c r="F150" s="15"/>
      <c r="G150" s="15"/>
      <c r="H150" s="15"/>
    </row>
    <row r="151" spans="1:8">
      <c r="A151" s="15"/>
      <c r="B151" s="15"/>
      <c r="C151" s="15"/>
      <c r="D151" s="15"/>
      <c r="E151" s="15"/>
      <c r="F151" s="15"/>
      <c r="G151" s="15"/>
      <c r="H151" s="15"/>
    </row>
    <row r="152" spans="1:8">
      <c r="A152" s="15"/>
      <c r="B152" s="15"/>
      <c r="C152" s="15"/>
      <c r="D152" s="15"/>
      <c r="E152" s="15"/>
      <c r="F152" s="15"/>
      <c r="G152" s="15"/>
      <c r="H152" s="15"/>
    </row>
    <row r="153" spans="1:8">
      <c r="A153" s="15"/>
      <c r="B153" s="15"/>
      <c r="C153" s="15"/>
      <c r="D153" s="15"/>
      <c r="E153" s="15"/>
      <c r="F153" s="15"/>
      <c r="G153" s="15"/>
      <c r="H153" s="15"/>
    </row>
    <row r="154" spans="1:8">
      <c r="A154" s="15"/>
      <c r="B154" s="15"/>
      <c r="C154" s="15"/>
      <c r="D154" s="15"/>
      <c r="E154" s="15"/>
      <c r="F154" s="15"/>
      <c r="G154" s="15"/>
      <c r="H154" s="15"/>
    </row>
    <row r="155" spans="1:8">
      <c r="A155" s="15"/>
      <c r="B155" s="15"/>
      <c r="C155" s="15"/>
      <c r="D155" s="15"/>
      <c r="E155" s="15"/>
      <c r="F155" s="15"/>
      <c r="G155" s="15"/>
      <c r="H155" s="15"/>
    </row>
    <row r="156" spans="1:8">
      <c r="A156" s="15"/>
      <c r="B156" s="15"/>
      <c r="C156" s="15"/>
      <c r="D156" s="15"/>
      <c r="E156" s="15"/>
      <c r="F156" s="15"/>
      <c r="G156" s="15"/>
      <c r="H156" s="15"/>
    </row>
    <row r="157" spans="1:8">
      <c r="A157" s="15"/>
      <c r="B157" s="15"/>
      <c r="C157" s="15"/>
      <c r="D157" s="15"/>
      <c r="E157" s="15"/>
      <c r="F157" s="15"/>
      <c r="G157" s="15"/>
      <c r="H157" s="15"/>
    </row>
    <row r="158" spans="1:8">
      <c r="A158" s="15"/>
      <c r="B158" s="15"/>
      <c r="C158" s="15"/>
      <c r="D158" s="15"/>
      <c r="E158" s="15"/>
      <c r="F158" s="15"/>
      <c r="G158" s="15"/>
      <c r="H158" s="15"/>
    </row>
    <row r="159" spans="1:8">
      <c r="A159" s="15"/>
      <c r="B159" s="15"/>
      <c r="C159" s="15"/>
      <c r="D159" s="15"/>
      <c r="E159" s="15"/>
      <c r="F159" s="15"/>
      <c r="G159" s="15"/>
      <c r="H159" s="15"/>
    </row>
    <row r="160" spans="1:8">
      <c r="A160" s="15"/>
      <c r="B160" s="15"/>
      <c r="C160" s="15"/>
      <c r="D160" s="15"/>
      <c r="E160" s="15"/>
      <c r="F160" s="15"/>
      <c r="G160" s="15"/>
      <c r="H160" s="15"/>
    </row>
    <row r="161" spans="1:8">
      <c r="A161" s="15"/>
      <c r="B161" s="15"/>
      <c r="C161" s="15"/>
      <c r="D161" s="15"/>
      <c r="E161" s="15"/>
      <c r="F161" s="15"/>
      <c r="G161" s="15"/>
      <c r="H161" s="15"/>
    </row>
    <row r="162" spans="1:8">
      <c r="A162" s="15"/>
      <c r="B162" s="15"/>
      <c r="C162" s="15"/>
      <c r="D162" s="15"/>
      <c r="E162" s="15"/>
      <c r="F162" s="15"/>
      <c r="G162" s="15"/>
      <c r="H162" s="15"/>
    </row>
    <row r="163" spans="1:8">
      <c r="A163" s="15"/>
      <c r="B163" s="15"/>
      <c r="C163" s="15"/>
      <c r="D163" s="15"/>
      <c r="E163" s="15"/>
      <c r="F163" s="15"/>
      <c r="G163" s="15"/>
      <c r="H163" s="15"/>
    </row>
    <row r="164" spans="1:8">
      <c r="A164" s="15"/>
      <c r="B164" s="15"/>
      <c r="C164" s="15"/>
      <c r="D164" s="15"/>
      <c r="E164" s="15"/>
      <c r="F164" s="15"/>
      <c r="G164" s="15"/>
      <c r="H164" s="15"/>
    </row>
    <row r="165" spans="1:8">
      <c r="A165" s="15"/>
      <c r="B165" s="15"/>
      <c r="C165" s="15"/>
      <c r="D165" s="15"/>
      <c r="E165" s="15"/>
      <c r="F165" s="15"/>
      <c r="G165" s="15"/>
      <c r="H165" s="15"/>
    </row>
    <row r="166" spans="1:8">
      <c r="A166" s="15"/>
      <c r="B166" s="15"/>
      <c r="C166" s="15"/>
      <c r="D166" s="15"/>
      <c r="E166" s="15"/>
      <c r="F166" s="15"/>
      <c r="G166" s="15"/>
      <c r="H166" s="15"/>
    </row>
    <row r="167" spans="1:8">
      <c r="A167" s="15"/>
      <c r="B167" s="15"/>
      <c r="C167" s="15"/>
      <c r="D167" s="15"/>
      <c r="E167" s="15"/>
      <c r="F167" s="15"/>
      <c r="G167" s="15"/>
      <c r="H167" s="15"/>
    </row>
    <row r="168" spans="1:8">
      <c r="A168" s="15"/>
      <c r="B168" s="15"/>
      <c r="C168" s="15"/>
      <c r="D168" s="15"/>
      <c r="E168" s="15"/>
      <c r="F168" s="15"/>
      <c r="G168" s="15"/>
      <c r="H168" s="15"/>
    </row>
    <row r="169" spans="1:8">
      <c r="A169" s="15"/>
      <c r="B169" s="15"/>
      <c r="C169" s="15"/>
      <c r="D169" s="15"/>
      <c r="E169" s="15"/>
      <c r="F169" s="15"/>
      <c r="G169" s="15"/>
      <c r="H169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DB L1</vt:lpstr>
      <vt:lpstr>Résultat équipe</vt:lpstr>
      <vt:lpstr>mi temps avec le plus de but</vt:lpstr>
      <vt:lpstr>Les 2 equipes marquent</vt:lpstr>
      <vt:lpstr>cleansheet</vt:lpstr>
      <vt:lpstr>stat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JOUET</dc:creator>
  <cp:lastModifiedBy>devilrock 60</cp:lastModifiedBy>
  <dcterms:created xsi:type="dcterms:W3CDTF">2018-10-08T09:33:23Z</dcterms:created>
  <dcterms:modified xsi:type="dcterms:W3CDTF">2018-11-05T21:12:32Z</dcterms:modified>
</cp:coreProperties>
</file>