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DEFREITAS\Desktop\INNOVATION\INNOVATION_02416\STAGIAIRES R&amp;D\"/>
    </mc:Choice>
  </mc:AlternateContent>
  <bookViews>
    <workbookView xWindow="7665" yWindow="-15" windowWidth="7650" windowHeight="8295" activeTab="2"/>
  </bookViews>
  <sheets>
    <sheet name="NOTICE" sheetId="4" r:id="rId1"/>
    <sheet name="DATAS" sheetId="3" r:id="rId2"/>
    <sheet name="Calendrier_présence_stagiaires" sheetId="1" r:id="rId3"/>
  </sheets>
  <definedNames>
    <definedName name="Début">DATAS!$E$2:$E$11</definedName>
    <definedName name="Etat">DATAS!$D$2:$D$11</definedName>
    <definedName name="Fériés" localSheetId="2">Calendrier_présence_stagiaires!$CR$9:$CR$19</definedName>
    <definedName name="Fin">DATAS!$F$2:$F$11</definedName>
    <definedName name="Stage">DATAS!$A$2:$A$11</definedName>
    <definedName name="Stagiaire">DATAS!$B$2:$B$11</definedName>
  </definedNames>
  <calcPr calcId="162913"/>
</workbook>
</file>

<file path=xl/calcChain.xml><?xml version="1.0" encoding="utf-8"?>
<calcChain xmlns="http://schemas.openxmlformats.org/spreadsheetml/2006/main">
  <c r="B9" i="1" l="1"/>
  <c r="CR9" i="1"/>
  <c r="CR10" i="1"/>
  <c r="CR11" i="1"/>
  <c r="CR12" i="1"/>
  <c r="CR13" i="1"/>
  <c r="CR14" i="1"/>
  <c r="CR15" i="1"/>
  <c r="CR16" i="1"/>
  <c r="CR6" i="1"/>
  <c r="CR17" i="1" s="1"/>
  <c r="G8" i="1"/>
  <c r="A7" i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G9" i="1" l="1"/>
  <c r="G7" i="1"/>
  <c r="M8" i="1"/>
  <c r="J9" i="1" a="1"/>
  <c r="J9" i="1" s="1"/>
  <c r="H9" i="1" a="1"/>
  <c r="H9" i="1" s="1"/>
  <c r="I9" i="1" a="1"/>
  <c r="I9" i="1" s="1"/>
  <c r="K9" i="1" a="1"/>
  <c r="K9" i="1" s="1"/>
  <c r="G10" i="1"/>
  <c r="J10" i="1" s="1" a="1"/>
  <c r="J10" i="1" s="1"/>
  <c r="CR18" i="1"/>
  <c r="D9" i="1" a="1"/>
  <c r="D9" i="1" s="1"/>
  <c r="C9" i="1" a="1"/>
  <c r="C9" i="1" s="1"/>
  <c r="B10" i="1"/>
  <c r="E9" i="1" a="1"/>
  <c r="E9" i="1" s="1"/>
  <c r="F9" i="1" a="1"/>
  <c r="F9" i="1" s="1"/>
  <c r="CR19" i="1"/>
  <c r="S8" i="1" l="1"/>
  <c r="L7" i="1"/>
  <c r="L9" i="1"/>
  <c r="L10" i="1" s="1"/>
  <c r="L11" i="1" s="1"/>
  <c r="L12" i="1" s="1"/>
  <c r="L13" i="1" s="1"/>
  <c r="L14" i="1" s="1"/>
  <c r="L15" i="1" s="1"/>
  <c r="L16" i="1" s="1"/>
  <c r="L17" i="1" s="1"/>
  <c r="L18" i="1" s="1"/>
  <c r="L19" i="1" s="1"/>
  <c r="L20" i="1" s="1"/>
  <c r="L21" i="1" s="1"/>
  <c r="L22" i="1" s="1"/>
  <c r="L23" i="1" s="1"/>
  <c r="L24" i="1" s="1"/>
  <c r="L25" i="1" s="1"/>
  <c r="L26" i="1" s="1"/>
  <c r="L27" i="1" s="1"/>
  <c r="L28" i="1" s="1"/>
  <c r="L29" i="1" s="1"/>
  <c r="L30" i="1" s="1"/>
  <c r="L31" i="1" s="1"/>
  <c r="L32" i="1" s="1"/>
  <c r="L33" i="1" s="1"/>
  <c r="L34" i="1" s="1"/>
  <c r="L35" i="1" s="1"/>
  <c r="L36" i="1" s="1"/>
  <c r="L37" i="1" s="1"/>
  <c r="L38" i="1" s="1"/>
  <c r="L39" i="1" s="1"/>
  <c r="M9" i="1"/>
  <c r="O9" i="1" a="1"/>
  <c r="O9" i="1" s="1"/>
  <c r="N9" i="1" a="1"/>
  <c r="N9" i="1" s="1"/>
  <c r="G11" i="1"/>
  <c r="K10" i="1" a="1"/>
  <c r="K10" i="1" s="1"/>
  <c r="H10" i="1" a="1"/>
  <c r="H10" i="1" s="1"/>
  <c r="I10" i="1" a="1"/>
  <c r="I10" i="1" s="1"/>
  <c r="E10" i="1" a="1"/>
  <c r="E10" i="1" s="1"/>
  <c r="D10" i="1" a="1"/>
  <c r="D10" i="1" s="1"/>
  <c r="F10" i="1" a="1"/>
  <c r="F10" i="1" s="1"/>
  <c r="C10" i="1" a="1"/>
  <c r="C10" i="1" s="1"/>
  <c r="B11" i="1"/>
  <c r="P9" i="1" l="1" a="1"/>
  <c r="P9" i="1" s="1"/>
  <c r="Q9" i="1" a="1"/>
  <c r="Q9" i="1" s="1"/>
  <c r="M10" i="1"/>
  <c r="R7" i="1"/>
  <c r="Y8" i="1"/>
  <c r="R9" i="1"/>
  <c r="R10" i="1" s="1"/>
  <c r="R11" i="1" s="1"/>
  <c r="R12" i="1" s="1"/>
  <c r="R13" i="1" s="1"/>
  <c r="R14" i="1" s="1"/>
  <c r="R15" i="1" s="1"/>
  <c r="R16" i="1" s="1"/>
  <c r="R17" i="1" s="1"/>
  <c r="R18" i="1" s="1"/>
  <c r="R19" i="1" s="1"/>
  <c r="R20" i="1" s="1"/>
  <c r="R21" i="1" s="1"/>
  <c r="R22" i="1" s="1"/>
  <c r="R23" i="1" s="1"/>
  <c r="R24" i="1" s="1"/>
  <c r="R25" i="1" s="1"/>
  <c r="R26" i="1" s="1"/>
  <c r="R27" i="1" s="1"/>
  <c r="R28" i="1" s="1"/>
  <c r="R29" i="1" s="1"/>
  <c r="R30" i="1" s="1"/>
  <c r="R31" i="1" s="1"/>
  <c r="R32" i="1" s="1"/>
  <c r="R33" i="1" s="1"/>
  <c r="R34" i="1" s="1"/>
  <c r="R35" i="1" s="1"/>
  <c r="R36" i="1" s="1"/>
  <c r="R37" i="1" s="1"/>
  <c r="R38" i="1" s="1"/>
  <c r="R39" i="1" s="1"/>
  <c r="S9" i="1"/>
  <c r="J11" i="1" a="1"/>
  <c r="J11" i="1" s="1"/>
  <c r="H11" i="1" a="1"/>
  <c r="H11" i="1" s="1"/>
  <c r="K11" i="1" a="1"/>
  <c r="K11" i="1" s="1"/>
  <c r="G12" i="1"/>
  <c r="I11" i="1" a="1"/>
  <c r="I11" i="1" s="1"/>
  <c r="C11" i="1" a="1"/>
  <c r="C11" i="1" s="1"/>
  <c r="D11" i="1" a="1"/>
  <c r="D11" i="1" s="1"/>
  <c r="E11" i="1" a="1"/>
  <c r="E11" i="1" s="1"/>
  <c r="B12" i="1"/>
  <c r="F11" i="1" a="1"/>
  <c r="F11" i="1" s="1"/>
  <c r="T9" i="1" l="1" a="1"/>
  <c r="T9" i="1" s="1"/>
  <c r="V9" i="1" a="1"/>
  <c r="V9" i="1" s="1"/>
  <c r="U9" i="1" a="1"/>
  <c r="U9" i="1" s="1"/>
  <c r="S10" i="1"/>
  <c r="W9" i="1" a="1"/>
  <c r="W9" i="1" s="1"/>
  <c r="Q10" i="1" a="1"/>
  <c r="Q10" i="1" s="1"/>
  <c r="O10" i="1" a="1"/>
  <c r="O10" i="1" s="1"/>
  <c r="P10" i="1" a="1"/>
  <c r="P10" i="1" s="1"/>
  <c r="M11" i="1"/>
  <c r="N10" i="1" a="1"/>
  <c r="N10" i="1" s="1"/>
  <c r="X9" i="1"/>
  <c r="X10" i="1" s="1"/>
  <c r="X11" i="1" s="1"/>
  <c r="X12" i="1" s="1"/>
  <c r="X13" i="1" s="1"/>
  <c r="X14" i="1" s="1"/>
  <c r="X15" i="1" s="1"/>
  <c r="X16" i="1" s="1"/>
  <c r="X17" i="1" s="1"/>
  <c r="X18" i="1" s="1"/>
  <c r="X19" i="1" s="1"/>
  <c r="X20" i="1" s="1"/>
  <c r="X21" i="1" s="1"/>
  <c r="X22" i="1" s="1"/>
  <c r="X23" i="1" s="1"/>
  <c r="X24" i="1" s="1"/>
  <c r="X25" i="1" s="1"/>
  <c r="X26" i="1" s="1"/>
  <c r="X27" i="1" s="1"/>
  <c r="X28" i="1" s="1"/>
  <c r="X29" i="1" s="1"/>
  <c r="X30" i="1" s="1"/>
  <c r="X31" i="1" s="1"/>
  <c r="X32" i="1" s="1"/>
  <c r="X33" i="1" s="1"/>
  <c r="X34" i="1" s="1"/>
  <c r="X35" i="1" s="1"/>
  <c r="X36" i="1" s="1"/>
  <c r="X37" i="1" s="1"/>
  <c r="X38" i="1" s="1"/>
  <c r="X39" i="1" s="1"/>
  <c r="X7" i="1"/>
  <c r="AE8" i="1"/>
  <c r="Y9" i="1"/>
  <c r="I12" i="1" a="1"/>
  <c r="I12" i="1" s="1"/>
  <c r="G13" i="1"/>
  <c r="J12" i="1" a="1"/>
  <c r="J12" i="1" s="1"/>
  <c r="H12" i="1" a="1"/>
  <c r="H12" i="1" s="1"/>
  <c r="K12" i="1" a="1"/>
  <c r="K12" i="1" s="1"/>
  <c r="D12" i="1" a="1"/>
  <c r="D12" i="1" s="1"/>
  <c r="C12" i="1" a="1"/>
  <c r="C12" i="1" s="1"/>
  <c r="F12" i="1" a="1"/>
  <c r="F12" i="1" s="1"/>
  <c r="E12" i="1" a="1"/>
  <c r="E12" i="1" s="1"/>
  <c r="B13" i="1"/>
  <c r="T10" i="1" l="1" a="1"/>
  <c r="T10" i="1" s="1"/>
  <c r="S11" i="1"/>
  <c r="U10" i="1" a="1"/>
  <c r="U10" i="1" s="1"/>
  <c r="V10" i="1" a="1"/>
  <c r="V10" i="1" s="1"/>
  <c r="W10" i="1" a="1"/>
  <c r="W10" i="1" s="1"/>
  <c r="AB9" i="1" a="1"/>
  <c r="AB9" i="1" s="1"/>
  <c r="AA9" i="1" a="1"/>
  <c r="AA9" i="1" s="1"/>
  <c r="AC9" i="1" a="1"/>
  <c r="AC9" i="1" s="1"/>
  <c r="Y10" i="1"/>
  <c r="Z9" i="1" a="1"/>
  <c r="Z9" i="1" s="1"/>
  <c r="AE9" i="1"/>
  <c r="AD7" i="1"/>
  <c r="AD9" i="1"/>
  <c r="AD10" i="1" s="1"/>
  <c r="AD11" i="1" s="1"/>
  <c r="AD12" i="1" s="1"/>
  <c r="AD13" i="1" s="1"/>
  <c r="AD14" i="1" s="1"/>
  <c r="AD15" i="1" s="1"/>
  <c r="AD16" i="1" s="1"/>
  <c r="AD17" i="1" s="1"/>
  <c r="AD18" i="1" s="1"/>
  <c r="AD19" i="1" s="1"/>
  <c r="AD20" i="1" s="1"/>
  <c r="AD21" i="1" s="1"/>
  <c r="AD22" i="1" s="1"/>
  <c r="AD23" i="1" s="1"/>
  <c r="AD24" i="1" s="1"/>
  <c r="AD25" i="1" s="1"/>
  <c r="AD26" i="1" s="1"/>
  <c r="AD27" i="1" s="1"/>
  <c r="AD28" i="1" s="1"/>
  <c r="AD29" i="1" s="1"/>
  <c r="AD30" i="1" s="1"/>
  <c r="AD31" i="1" s="1"/>
  <c r="AD32" i="1" s="1"/>
  <c r="AD33" i="1" s="1"/>
  <c r="AD34" i="1" s="1"/>
  <c r="AD35" i="1" s="1"/>
  <c r="AD36" i="1" s="1"/>
  <c r="AD37" i="1" s="1"/>
  <c r="AD38" i="1" s="1"/>
  <c r="AD39" i="1" s="1"/>
  <c r="AK8" i="1"/>
  <c r="O11" i="1" a="1"/>
  <c r="O11" i="1" s="1"/>
  <c r="M12" i="1"/>
  <c r="Q11" i="1" a="1"/>
  <c r="Q11" i="1" s="1"/>
  <c r="N11" i="1" a="1"/>
  <c r="N11" i="1" s="1"/>
  <c r="P11" i="1" a="1"/>
  <c r="P11" i="1" s="1"/>
  <c r="H13" i="1" a="1"/>
  <c r="H13" i="1" s="1"/>
  <c r="G14" i="1"/>
  <c r="K13" i="1" a="1"/>
  <c r="K13" i="1" s="1"/>
  <c r="J13" i="1" a="1"/>
  <c r="J13" i="1" s="1"/>
  <c r="I13" i="1" a="1"/>
  <c r="I13" i="1" s="1"/>
  <c r="D13" i="1" a="1"/>
  <c r="D13" i="1" s="1"/>
  <c r="F13" i="1" a="1"/>
  <c r="F13" i="1" s="1"/>
  <c r="C13" i="1" a="1"/>
  <c r="C13" i="1" s="1"/>
  <c r="E13" i="1" a="1"/>
  <c r="E13" i="1" s="1"/>
  <c r="B14" i="1"/>
  <c r="O12" i="1" l="1" a="1"/>
  <c r="O12" i="1" s="1"/>
  <c r="P12" i="1" a="1"/>
  <c r="P12" i="1" s="1"/>
  <c r="M13" i="1"/>
  <c r="N12" i="1" a="1"/>
  <c r="N12" i="1" s="1"/>
  <c r="Q12" i="1" a="1"/>
  <c r="Q12" i="1" s="1"/>
  <c r="AJ7" i="1"/>
  <c r="AK9" i="1"/>
  <c r="AQ8" i="1"/>
  <c r="AJ9" i="1"/>
  <c r="AJ10" i="1" s="1"/>
  <c r="AJ11" i="1" s="1"/>
  <c r="AJ12" i="1" s="1"/>
  <c r="AJ13" i="1" s="1"/>
  <c r="AJ14" i="1" s="1"/>
  <c r="AJ15" i="1" s="1"/>
  <c r="AJ16" i="1" s="1"/>
  <c r="AJ17" i="1" s="1"/>
  <c r="AJ18" i="1" s="1"/>
  <c r="AJ19" i="1" s="1"/>
  <c r="AJ20" i="1" s="1"/>
  <c r="AJ21" i="1" s="1"/>
  <c r="AJ22" i="1" s="1"/>
  <c r="AJ23" i="1" s="1"/>
  <c r="AJ24" i="1" s="1"/>
  <c r="AJ25" i="1" s="1"/>
  <c r="AJ26" i="1" s="1"/>
  <c r="AJ27" i="1" s="1"/>
  <c r="AJ28" i="1" s="1"/>
  <c r="AJ29" i="1" s="1"/>
  <c r="AJ30" i="1" s="1"/>
  <c r="AJ31" i="1" s="1"/>
  <c r="AJ32" i="1" s="1"/>
  <c r="AJ33" i="1" s="1"/>
  <c r="AJ34" i="1" s="1"/>
  <c r="AJ35" i="1" s="1"/>
  <c r="AJ36" i="1" s="1"/>
  <c r="AJ37" i="1" s="1"/>
  <c r="AJ38" i="1" s="1"/>
  <c r="AJ39" i="1" s="1"/>
  <c r="S12" i="1"/>
  <c r="U11" i="1" a="1"/>
  <c r="U11" i="1" s="1"/>
  <c r="T11" i="1" a="1"/>
  <c r="T11" i="1" s="1"/>
  <c r="W11" i="1" a="1"/>
  <c r="W11" i="1" s="1"/>
  <c r="V11" i="1" a="1"/>
  <c r="V11" i="1" s="1"/>
  <c r="AE10" i="1"/>
  <c r="AF9" i="1" a="1"/>
  <c r="AF9" i="1" s="1"/>
  <c r="AG9" i="1" a="1"/>
  <c r="AG9" i="1" s="1"/>
  <c r="AH9" i="1" a="1"/>
  <c r="AH9" i="1" s="1"/>
  <c r="AI9" i="1" a="1"/>
  <c r="AI9" i="1" s="1"/>
  <c r="AB10" i="1" a="1"/>
  <c r="AB10" i="1" s="1"/>
  <c r="Y11" i="1"/>
  <c r="AC10" i="1" a="1"/>
  <c r="AC10" i="1" s="1"/>
  <c r="Z10" i="1" a="1"/>
  <c r="Z10" i="1" s="1"/>
  <c r="AA10" i="1" a="1"/>
  <c r="AA10" i="1" s="1"/>
  <c r="I14" i="1" a="1"/>
  <c r="I14" i="1" s="1"/>
  <c r="H14" i="1" a="1"/>
  <c r="H14" i="1" s="1"/>
  <c r="K14" i="1" a="1"/>
  <c r="K14" i="1" s="1"/>
  <c r="G15" i="1"/>
  <c r="J14" i="1" a="1"/>
  <c r="J14" i="1" s="1"/>
  <c r="F14" i="1" a="1"/>
  <c r="F14" i="1" s="1"/>
  <c r="B15" i="1"/>
  <c r="D14" i="1" a="1"/>
  <c r="D14" i="1" s="1"/>
  <c r="C14" i="1" a="1"/>
  <c r="C14" i="1" s="1"/>
  <c r="E14" i="1" a="1"/>
  <c r="E14" i="1" s="1"/>
  <c r="AG10" i="1" l="1" a="1"/>
  <c r="AG10" i="1" s="1"/>
  <c r="AH10" i="1" a="1"/>
  <c r="AH10" i="1" s="1"/>
  <c r="AF10" i="1" a="1"/>
  <c r="AF10" i="1" s="1"/>
  <c r="AI10" i="1" a="1"/>
  <c r="AI10" i="1" s="1"/>
  <c r="AE11" i="1"/>
  <c r="AL9" i="1" a="1"/>
  <c r="AL9" i="1" s="1"/>
  <c r="AO9" i="1" a="1"/>
  <c r="AO9" i="1" s="1"/>
  <c r="AM9" i="1" a="1"/>
  <c r="AM9" i="1" s="1"/>
  <c r="AK10" i="1"/>
  <c r="AN9" i="1" a="1"/>
  <c r="AN9" i="1" s="1"/>
  <c r="O13" i="1" a="1"/>
  <c r="O13" i="1" s="1"/>
  <c r="M14" i="1"/>
  <c r="Q13" i="1" a="1"/>
  <c r="Q13" i="1" s="1"/>
  <c r="P13" i="1" a="1"/>
  <c r="P13" i="1" s="1"/>
  <c r="N13" i="1" a="1"/>
  <c r="N13" i="1" s="1"/>
  <c r="AQ9" i="1"/>
  <c r="AP7" i="1"/>
  <c r="AW8" i="1"/>
  <c r="AP9" i="1"/>
  <c r="AP10" i="1" s="1"/>
  <c r="AP11" i="1" s="1"/>
  <c r="AP12" i="1" s="1"/>
  <c r="AP13" i="1" s="1"/>
  <c r="AP14" i="1" s="1"/>
  <c r="AP15" i="1" s="1"/>
  <c r="AP16" i="1" s="1"/>
  <c r="AP17" i="1" s="1"/>
  <c r="AP18" i="1" s="1"/>
  <c r="AP19" i="1" s="1"/>
  <c r="AP20" i="1" s="1"/>
  <c r="AP21" i="1" s="1"/>
  <c r="AP22" i="1" s="1"/>
  <c r="AP23" i="1" s="1"/>
  <c r="AP24" i="1" s="1"/>
  <c r="AP25" i="1" s="1"/>
  <c r="AP26" i="1" s="1"/>
  <c r="AP27" i="1" s="1"/>
  <c r="AP28" i="1" s="1"/>
  <c r="AP29" i="1" s="1"/>
  <c r="AP30" i="1" s="1"/>
  <c r="AP31" i="1" s="1"/>
  <c r="AP32" i="1" s="1"/>
  <c r="AP33" i="1" s="1"/>
  <c r="AP34" i="1" s="1"/>
  <c r="AP35" i="1" s="1"/>
  <c r="AP36" i="1" s="1"/>
  <c r="AP37" i="1" s="1"/>
  <c r="AP38" i="1" s="1"/>
  <c r="AP39" i="1" s="1"/>
  <c r="V12" i="1" a="1"/>
  <c r="V12" i="1" s="1"/>
  <c r="W12" i="1" a="1"/>
  <c r="W12" i="1" s="1"/>
  <c r="U12" i="1" a="1"/>
  <c r="U12" i="1" s="1"/>
  <c r="S13" i="1"/>
  <c r="T12" i="1" a="1"/>
  <c r="T12" i="1" s="1"/>
  <c r="AC11" i="1" a="1"/>
  <c r="AC11" i="1" s="1"/>
  <c r="AB11" i="1" a="1"/>
  <c r="AB11" i="1" s="1"/>
  <c r="AA11" i="1" a="1"/>
  <c r="AA11" i="1" s="1"/>
  <c r="Z11" i="1" a="1"/>
  <c r="Z11" i="1" s="1"/>
  <c r="Y12" i="1"/>
  <c r="I15" i="1" a="1"/>
  <c r="I15" i="1" s="1"/>
  <c r="H15" i="1" a="1"/>
  <c r="H15" i="1" s="1"/>
  <c r="K15" i="1" a="1"/>
  <c r="K15" i="1" s="1"/>
  <c r="G16" i="1"/>
  <c r="J15" i="1" a="1"/>
  <c r="J15" i="1" s="1"/>
  <c r="B16" i="1"/>
  <c r="F15" i="1" a="1"/>
  <c r="F15" i="1" s="1"/>
  <c r="D15" i="1" a="1"/>
  <c r="D15" i="1" s="1"/>
  <c r="C15" i="1" a="1"/>
  <c r="C15" i="1" s="1"/>
  <c r="E15" i="1" a="1"/>
  <c r="E15" i="1" s="1"/>
  <c r="AS9" i="1" l="1" a="1"/>
  <c r="AS9" i="1" s="1"/>
  <c r="AQ10" i="1"/>
  <c r="AT9" i="1" a="1"/>
  <c r="AT9" i="1" s="1"/>
  <c r="AR9" i="1" a="1"/>
  <c r="AR9" i="1" s="1"/>
  <c r="AU9" i="1" a="1"/>
  <c r="AU9" i="1" s="1"/>
  <c r="N14" i="1" a="1"/>
  <c r="N14" i="1" s="1"/>
  <c r="M15" i="1"/>
  <c r="Q14" i="1" a="1"/>
  <c r="Q14" i="1" s="1"/>
  <c r="O14" i="1" a="1"/>
  <c r="O14" i="1" s="1"/>
  <c r="P14" i="1" a="1"/>
  <c r="P14" i="1" s="1"/>
  <c r="AV7" i="1"/>
  <c r="AV9" i="1"/>
  <c r="AV10" i="1" s="1"/>
  <c r="AV11" i="1" s="1"/>
  <c r="AV12" i="1" s="1"/>
  <c r="AV13" i="1" s="1"/>
  <c r="AV14" i="1" s="1"/>
  <c r="AV15" i="1" s="1"/>
  <c r="AV16" i="1" s="1"/>
  <c r="AV17" i="1" s="1"/>
  <c r="AV18" i="1" s="1"/>
  <c r="AV19" i="1" s="1"/>
  <c r="AV20" i="1" s="1"/>
  <c r="AV21" i="1" s="1"/>
  <c r="AV22" i="1" s="1"/>
  <c r="AV23" i="1" s="1"/>
  <c r="AV24" i="1" s="1"/>
  <c r="AV25" i="1" s="1"/>
  <c r="AV26" i="1" s="1"/>
  <c r="AV27" i="1" s="1"/>
  <c r="AV28" i="1" s="1"/>
  <c r="AV29" i="1" s="1"/>
  <c r="AV30" i="1" s="1"/>
  <c r="AV31" i="1" s="1"/>
  <c r="AV32" i="1" s="1"/>
  <c r="AV33" i="1" s="1"/>
  <c r="AV34" i="1" s="1"/>
  <c r="AV35" i="1" s="1"/>
  <c r="AV36" i="1" s="1"/>
  <c r="AV37" i="1" s="1"/>
  <c r="AV38" i="1" s="1"/>
  <c r="AV39" i="1" s="1"/>
  <c r="AW9" i="1"/>
  <c r="BC8" i="1"/>
  <c r="T13" i="1" a="1"/>
  <c r="T13" i="1" s="1"/>
  <c r="W13" i="1" a="1"/>
  <c r="W13" i="1" s="1"/>
  <c r="U13" i="1" a="1"/>
  <c r="U13" i="1" s="1"/>
  <c r="S14" i="1"/>
  <c r="V13" i="1" a="1"/>
  <c r="V13" i="1" s="1"/>
  <c r="Y13" i="1"/>
  <c r="AC12" i="1" a="1"/>
  <c r="AC12" i="1" s="1"/>
  <c r="Z12" i="1" a="1"/>
  <c r="Z12" i="1" s="1"/>
  <c r="AB12" i="1" a="1"/>
  <c r="AB12" i="1" s="1"/>
  <c r="AA12" i="1" a="1"/>
  <c r="AA12" i="1" s="1"/>
  <c r="AL10" i="1" a="1"/>
  <c r="AL10" i="1" s="1"/>
  <c r="AK11" i="1"/>
  <c r="AO10" i="1" a="1"/>
  <c r="AO10" i="1" s="1"/>
  <c r="AM10" i="1" a="1"/>
  <c r="AM10" i="1" s="1"/>
  <c r="AN10" i="1" a="1"/>
  <c r="AN10" i="1" s="1"/>
  <c r="AF11" i="1" a="1"/>
  <c r="AF11" i="1" s="1"/>
  <c r="AH11" i="1" a="1"/>
  <c r="AH11" i="1" s="1"/>
  <c r="AG11" i="1" a="1"/>
  <c r="AG11" i="1" s="1"/>
  <c r="AE12" i="1"/>
  <c r="AI11" i="1" a="1"/>
  <c r="AI11" i="1" s="1"/>
  <c r="K16" i="1" a="1"/>
  <c r="K16" i="1" s="1"/>
  <c r="H16" i="1" a="1"/>
  <c r="H16" i="1" s="1"/>
  <c r="J16" i="1" a="1"/>
  <c r="J16" i="1" s="1"/>
  <c r="G17" i="1"/>
  <c r="I16" i="1" a="1"/>
  <c r="I16" i="1" s="1"/>
  <c r="D16" i="1" a="1"/>
  <c r="D16" i="1" s="1"/>
  <c r="B17" i="1"/>
  <c r="C16" i="1" a="1"/>
  <c r="C16" i="1" s="1"/>
  <c r="E16" i="1" a="1"/>
  <c r="E16" i="1" s="1"/>
  <c r="F16" i="1" a="1"/>
  <c r="F16" i="1" s="1"/>
  <c r="Z13" i="1" l="1" a="1"/>
  <c r="Z13" i="1" s="1"/>
  <c r="AB13" i="1" a="1"/>
  <c r="AB13" i="1" s="1"/>
  <c r="Y14" i="1"/>
  <c r="AA13" i="1" a="1"/>
  <c r="AA13" i="1" s="1"/>
  <c r="AC13" i="1" a="1"/>
  <c r="AC13" i="1" s="1"/>
  <c r="N15" i="1" a="1"/>
  <c r="N15" i="1" s="1"/>
  <c r="P15" i="1" a="1"/>
  <c r="P15" i="1" s="1"/>
  <c r="Q15" i="1" a="1"/>
  <c r="Q15" i="1" s="1"/>
  <c r="M16" i="1"/>
  <c r="O15" i="1" a="1"/>
  <c r="O15" i="1" s="1"/>
  <c r="AK12" i="1"/>
  <c r="AL11" i="1" a="1"/>
  <c r="AL11" i="1" s="1"/>
  <c r="AM11" i="1" a="1"/>
  <c r="AM11" i="1" s="1"/>
  <c r="AO11" i="1" a="1"/>
  <c r="AO11" i="1" s="1"/>
  <c r="AN11" i="1" a="1"/>
  <c r="AN11" i="1" s="1"/>
  <c r="W14" i="1" a="1"/>
  <c r="W14" i="1" s="1"/>
  <c r="V14" i="1" a="1"/>
  <c r="V14" i="1" s="1"/>
  <c r="S15" i="1"/>
  <c r="T14" i="1" a="1"/>
  <c r="T14" i="1" s="1"/>
  <c r="U14" i="1" a="1"/>
  <c r="U14" i="1" s="1"/>
  <c r="BB9" i="1"/>
  <c r="BB10" i="1" s="1"/>
  <c r="BB11" i="1" s="1"/>
  <c r="BB12" i="1" s="1"/>
  <c r="BB13" i="1" s="1"/>
  <c r="BB14" i="1" s="1"/>
  <c r="BB15" i="1" s="1"/>
  <c r="BB16" i="1" s="1"/>
  <c r="BB17" i="1" s="1"/>
  <c r="BB18" i="1" s="1"/>
  <c r="BB19" i="1" s="1"/>
  <c r="BB20" i="1" s="1"/>
  <c r="BB21" i="1" s="1"/>
  <c r="BB22" i="1" s="1"/>
  <c r="BB23" i="1" s="1"/>
  <c r="BB24" i="1" s="1"/>
  <c r="BB25" i="1" s="1"/>
  <c r="BB26" i="1" s="1"/>
  <c r="BB27" i="1" s="1"/>
  <c r="BB28" i="1" s="1"/>
  <c r="BB29" i="1" s="1"/>
  <c r="BB30" i="1" s="1"/>
  <c r="BB31" i="1" s="1"/>
  <c r="BB32" i="1" s="1"/>
  <c r="BB33" i="1" s="1"/>
  <c r="BB34" i="1" s="1"/>
  <c r="BB35" i="1" s="1"/>
  <c r="BB36" i="1" s="1"/>
  <c r="BB37" i="1" s="1"/>
  <c r="BB38" i="1" s="1"/>
  <c r="BB39" i="1" s="1"/>
  <c r="BC9" i="1"/>
  <c r="BI8" i="1"/>
  <c r="BB7" i="1"/>
  <c r="AU10" i="1" a="1"/>
  <c r="AU10" i="1" s="1"/>
  <c r="AT10" i="1" a="1"/>
  <c r="AT10" i="1" s="1"/>
  <c r="AS10" i="1" a="1"/>
  <c r="AS10" i="1" s="1"/>
  <c r="AQ11" i="1"/>
  <c r="AR10" i="1" a="1"/>
  <c r="AR10" i="1" s="1"/>
  <c r="AF12" i="1" a="1"/>
  <c r="AF12" i="1" s="1"/>
  <c r="AI12" i="1" a="1"/>
  <c r="AI12" i="1" s="1"/>
  <c r="AG12" i="1" a="1"/>
  <c r="AG12" i="1" s="1"/>
  <c r="AH12" i="1" a="1"/>
  <c r="AH12" i="1" s="1"/>
  <c r="AE13" i="1"/>
  <c r="AY9" i="1" a="1"/>
  <c r="AY9" i="1" s="1"/>
  <c r="AX9" i="1" a="1"/>
  <c r="AX9" i="1" s="1"/>
  <c r="AW10" i="1"/>
  <c r="BA9" i="1" a="1"/>
  <c r="BA9" i="1" s="1"/>
  <c r="AZ9" i="1" a="1"/>
  <c r="AZ9" i="1" s="1"/>
  <c r="K17" i="1" a="1"/>
  <c r="K17" i="1" s="1"/>
  <c r="I17" i="1" a="1"/>
  <c r="I17" i="1" s="1"/>
  <c r="H17" i="1" a="1"/>
  <c r="H17" i="1" s="1"/>
  <c r="J17" i="1" a="1"/>
  <c r="J17" i="1" s="1"/>
  <c r="G18" i="1"/>
  <c r="F17" i="1" a="1"/>
  <c r="F17" i="1" s="1"/>
  <c r="B18" i="1"/>
  <c r="E17" i="1" a="1"/>
  <c r="E17" i="1" s="1"/>
  <c r="D17" i="1" a="1"/>
  <c r="D17" i="1" s="1"/>
  <c r="C17" i="1" a="1"/>
  <c r="C17" i="1" s="1"/>
  <c r="BI9" i="1" l="1"/>
  <c r="BH7" i="1"/>
  <c r="BO8" i="1"/>
  <c r="BH9" i="1"/>
  <c r="BH10" i="1" s="1"/>
  <c r="BH11" i="1" s="1"/>
  <c r="BH12" i="1" s="1"/>
  <c r="BH13" i="1" s="1"/>
  <c r="BH14" i="1" s="1"/>
  <c r="BH15" i="1" s="1"/>
  <c r="BH16" i="1" s="1"/>
  <c r="BH17" i="1" s="1"/>
  <c r="BH18" i="1" s="1"/>
  <c r="BH19" i="1" s="1"/>
  <c r="BH20" i="1" s="1"/>
  <c r="BH21" i="1" s="1"/>
  <c r="BH22" i="1" s="1"/>
  <c r="BH23" i="1" s="1"/>
  <c r="BH24" i="1" s="1"/>
  <c r="BH25" i="1" s="1"/>
  <c r="BH26" i="1" s="1"/>
  <c r="BH27" i="1" s="1"/>
  <c r="BH28" i="1" s="1"/>
  <c r="BH29" i="1" s="1"/>
  <c r="BH30" i="1" s="1"/>
  <c r="BH31" i="1" s="1"/>
  <c r="BH32" i="1" s="1"/>
  <c r="BH33" i="1" s="1"/>
  <c r="BH34" i="1" s="1"/>
  <c r="BH35" i="1" s="1"/>
  <c r="BH36" i="1" s="1"/>
  <c r="BH37" i="1" s="1"/>
  <c r="BH38" i="1" s="1"/>
  <c r="BH39" i="1" s="1"/>
  <c r="AN12" i="1" a="1"/>
  <c r="AN12" i="1" s="1"/>
  <c r="AK13" i="1"/>
  <c r="AO12" i="1" a="1"/>
  <c r="AO12" i="1" s="1"/>
  <c r="AL12" i="1" a="1"/>
  <c r="AL12" i="1" s="1"/>
  <c r="AM12" i="1" a="1"/>
  <c r="AM12" i="1" s="1"/>
  <c r="Y15" i="1"/>
  <c r="AC14" i="1" a="1"/>
  <c r="AC14" i="1" s="1"/>
  <c r="AB14" i="1" a="1"/>
  <c r="AB14" i="1" s="1"/>
  <c r="AA14" i="1" a="1"/>
  <c r="AA14" i="1" s="1"/>
  <c r="Z14" i="1" a="1"/>
  <c r="Z14" i="1" s="1"/>
  <c r="AF13" i="1" a="1"/>
  <c r="AF13" i="1" s="1"/>
  <c r="AE14" i="1"/>
  <c r="AH13" i="1" a="1"/>
  <c r="AH13" i="1" s="1"/>
  <c r="AG13" i="1" a="1"/>
  <c r="AG13" i="1" s="1"/>
  <c r="AI13" i="1" a="1"/>
  <c r="AI13" i="1" s="1"/>
  <c r="BD9" i="1" a="1"/>
  <c r="BD9" i="1" s="1"/>
  <c r="BE9" i="1" a="1"/>
  <c r="BE9" i="1" s="1"/>
  <c r="BF9" i="1" a="1"/>
  <c r="BF9" i="1" s="1"/>
  <c r="BC10" i="1"/>
  <c r="BG9" i="1" a="1"/>
  <c r="BG9" i="1" s="1"/>
  <c r="V15" i="1" a="1"/>
  <c r="V15" i="1" s="1"/>
  <c r="S16" i="1"/>
  <c r="W15" i="1" a="1"/>
  <c r="W15" i="1" s="1"/>
  <c r="U15" i="1" a="1"/>
  <c r="U15" i="1" s="1"/>
  <c r="T15" i="1" a="1"/>
  <c r="T15" i="1" s="1"/>
  <c r="AT11" i="1" a="1"/>
  <c r="AT11" i="1" s="1"/>
  <c r="AS11" i="1" a="1"/>
  <c r="AS11" i="1" s="1"/>
  <c r="AU11" i="1" a="1"/>
  <c r="AU11" i="1" s="1"/>
  <c r="AQ12" i="1"/>
  <c r="AR11" i="1" a="1"/>
  <c r="AR11" i="1" s="1"/>
  <c r="AZ10" i="1" a="1"/>
  <c r="AZ10" i="1" s="1"/>
  <c r="BA10" i="1" a="1"/>
  <c r="BA10" i="1" s="1"/>
  <c r="AX10" i="1" a="1"/>
  <c r="AX10" i="1" s="1"/>
  <c r="AW11" i="1"/>
  <c r="AY10" i="1" a="1"/>
  <c r="AY10" i="1" s="1"/>
  <c r="Q16" i="1" a="1"/>
  <c r="Q16" i="1" s="1"/>
  <c r="M17" i="1"/>
  <c r="P16" i="1" a="1"/>
  <c r="P16" i="1" s="1"/>
  <c r="O16" i="1" a="1"/>
  <c r="O16" i="1" s="1"/>
  <c r="N16" i="1" a="1"/>
  <c r="N16" i="1" s="1"/>
  <c r="K18" i="1" a="1"/>
  <c r="K18" i="1" s="1"/>
  <c r="H18" i="1" a="1"/>
  <c r="H18" i="1" s="1"/>
  <c r="G19" i="1"/>
  <c r="I18" i="1" a="1"/>
  <c r="I18" i="1" s="1"/>
  <c r="J18" i="1" a="1"/>
  <c r="J18" i="1" s="1"/>
  <c r="E18" i="1" a="1"/>
  <c r="E18" i="1" s="1"/>
  <c r="D18" i="1" a="1"/>
  <c r="D18" i="1" s="1"/>
  <c r="B19" i="1"/>
  <c r="F18" i="1" a="1"/>
  <c r="F18" i="1" s="1"/>
  <c r="C18" i="1" a="1"/>
  <c r="C18" i="1" s="1"/>
  <c r="AE15" i="1" l="1"/>
  <c r="AH14" i="1" a="1"/>
  <c r="AH14" i="1" s="1"/>
  <c r="AG14" i="1" a="1"/>
  <c r="AG14" i="1" s="1"/>
  <c r="AF14" i="1" a="1"/>
  <c r="AF14" i="1" s="1"/>
  <c r="AI14" i="1" a="1"/>
  <c r="AI14" i="1" s="1"/>
  <c r="BD10" i="1" a="1"/>
  <c r="BD10" i="1" s="1"/>
  <c r="BG10" i="1" a="1"/>
  <c r="BG10" i="1" s="1"/>
  <c r="BE10" i="1" a="1"/>
  <c r="BE10" i="1" s="1"/>
  <c r="BC11" i="1"/>
  <c r="BF10" i="1" a="1"/>
  <c r="BF10" i="1" s="1"/>
  <c r="AX11" i="1" a="1"/>
  <c r="AX11" i="1" s="1"/>
  <c r="AW12" i="1"/>
  <c r="BA11" i="1" a="1"/>
  <c r="BA11" i="1" s="1"/>
  <c r="AZ11" i="1" a="1"/>
  <c r="AZ11" i="1" s="1"/>
  <c r="AY11" i="1" a="1"/>
  <c r="AY11" i="1" s="1"/>
  <c r="W16" i="1" a="1"/>
  <c r="W16" i="1" s="1"/>
  <c r="T16" i="1" a="1"/>
  <c r="T16" i="1" s="1"/>
  <c r="V16" i="1" a="1"/>
  <c r="V16" i="1" s="1"/>
  <c r="U16" i="1" a="1"/>
  <c r="U16" i="1" s="1"/>
  <c r="S17" i="1"/>
  <c r="Z15" i="1" a="1"/>
  <c r="Z15" i="1" s="1"/>
  <c r="AC15" i="1" a="1"/>
  <c r="AC15" i="1" s="1"/>
  <c r="AA15" i="1" a="1"/>
  <c r="AA15" i="1" s="1"/>
  <c r="Y16" i="1"/>
  <c r="AB15" i="1" a="1"/>
  <c r="AB15" i="1" s="1"/>
  <c r="AN13" i="1" a="1"/>
  <c r="AN13" i="1" s="1"/>
  <c r="AO13" i="1" a="1"/>
  <c r="AO13" i="1" s="1"/>
  <c r="AM13" i="1" a="1"/>
  <c r="AM13" i="1" s="1"/>
  <c r="AK14" i="1"/>
  <c r="AL13" i="1" a="1"/>
  <c r="AL13" i="1" s="1"/>
  <c r="BO9" i="1"/>
  <c r="BN7" i="1"/>
  <c r="BN9" i="1"/>
  <c r="BN10" i="1" s="1"/>
  <c r="BN11" i="1" s="1"/>
  <c r="BN12" i="1" s="1"/>
  <c r="BN13" i="1" s="1"/>
  <c r="BN14" i="1" s="1"/>
  <c r="BN15" i="1" s="1"/>
  <c r="BN16" i="1" s="1"/>
  <c r="BN17" i="1" s="1"/>
  <c r="BN18" i="1" s="1"/>
  <c r="BN19" i="1" s="1"/>
  <c r="BN20" i="1" s="1"/>
  <c r="BN21" i="1" s="1"/>
  <c r="BN22" i="1" s="1"/>
  <c r="BN23" i="1" s="1"/>
  <c r="BN24" i="1" s="1"/>
  <c r="BN25" i="1" s="1"/>
  <c r="BN26" i="1" s="1"/>
  <c r="BN27" i="1" s="1"/>
  <c r="BN28" i="1" s="1"/>
  <c r="BN29" i="1" s="1"/>
  <c r="BN30" i="1" s="1"/>
  <c r="BN31" i="1" s="1"/>
  <c r="BN32" i="1" s="1"/>
  <c r="BN33" i="1" s="1"/>
  <c r="BN34" i="1" s="1"/>
  <c r="BN35" i="1" s="1"/>
  <c r="BN36" i="1" s="1"/>
  <c r="BN37" i="1" s="1"/>
  <c r="BN38" i="1" s="1"/>
  <c r="BN39" i="1" s="1"/>
  <c r="O17" i="1" a="1"/>
  <c r="O17" i="1" s="1"/>
  <c r="M18" i="1"/>
  <c r="N17" i="1" a="1"/>
  <c r="N17" i="1" s="1"/>
  <c r="P17" i="1" a="1"/>
  <c r="P17" i="1" s="1"/>
  <c r="Q17" i="1" a="1"/>
  <c r="Q17" i="1" s="1"/>
  <c r="AQ13" i="1"/>
  <c r="AR12" i="1" a="1"/>
  <c r="AR12" i="1" s="1"/>
  <c r="AS12" i="1" a="1"/>
  <c r="AS12" i="1" s="1"/>
  <c r="AT12" i="1" a="1"/>
  <c r="AT12" i="1" s="1"/>
  <c r="AU12" i="1" a="1"/>
  <c r="AU12" i="1" s="1"/>
  <c r="BK9" i="1" a="1"/>
  <c r="BK9" i="1" s="1"/>
  <c r="BJ9" i="1" a="1"/>
  <c r="BJ9" i="1" s="1"/>
  <c r="BL9" i="1" a="1"/>
  <c r="BL9" i="1" s="1"/>
  <c r="BI10" i="1"/>
  <c r="BM9" i="1" a="1"/>
  <c r="BM9" i="1" s="1"/>
  <c r="J19" i="1" a="1"/>
  <c r="J19" i="1" s="1"/>
  <c r="H19" i="1" a="1"/>
  <c r="H19" i="1" s="1"/>
  <c r="K19" i="1" a="1"/>
  <c r="K19" i="1" s="1"/>
  <c r="I19" i="1" a="1"/>
  <c r="I19" i="1" s="1"/>
  <c r="G20" i="1"/>
  <c r="B20" i="1"/>
  <c r="F19" i="1" a="1"/>
  <c r="F19" i="1" s="1"/>
  <c r="E19" i="1" a="1"/>
  <c r="E19" i="1" s="1"/>
  <c r="D19" i="1" a="1"/>
  <c r="D19" i="1" s="1"/>
  <c r="C19" i="1" a="1"/>
  <c r="C19" i="1" s="1"/>
  <c r="AY12" i="1" l="1" a="1"/>
  <c r="AY12" i="1" s="1"/>
  <c r="AZ12" i="1" a="1"/>
  <c r="AZ12" i="1" s="1"/>
  <c r="AX12" i="1" a="1"/>
  <c r="AX12" i="1" s="1"/>
  <c r="AW13" i="1"/>
  <c r="BA12" i="1" a="1"/>
  <c r="BA12" i="1" s="1"/>
  <c r="BK10" i="1" a="1"/>
  <c r="BK10" i="1" s="1"/>
  <c r="BL10" i="1" a="1"/>
  <c r="BL10" i="1" s="1"/>
  <c r="BJ10" i="1" a="1"/>
  <c r="BJ10" i="1" s="1"/>
  <c r="BI11" i="1"/>
  <c r="BM10" i="1" a="1"/>
  <c r="BM10" i="1" s="1"/>
  <c r="AT13" i="1" a="1"/>
  <c r="AT13" i="1" s="1"/>
  <c r="AU13" i="1" a="1"/>
  <c r="AU13" i="1" s="1"/>
  <c r="AR13" i="1" a="1"/>
  <c r="AR13" i="1" s="1"/>
  <c r="AQ14" i="1"/>
  <c r="AS13" i="1" a="1"/>
  <c r="AS13" i="1" s="1"/>
  <c r="P18" i="1" a="1"/>
  <c r="P18" i="1" s="1"/>
  <c r="N18" i="1" a="1"/>
  <c r="N18" i="1" s="1"/>
  <c r="M19" i="1"/>
  <c r="O18" i="1" a="1"/>
  <c r="O18" i="1" s="1"/>
  <c r="Q18" i="1" a="1"/>
  <c r="Q18" i="1" s="1"/>
  <c r="BQ9" i="1" a="1"/>
  <c r="BQ9" i="1" s="1"/>
  <c r="BO10" i="1"/>
  <c r="BR9" i="1" a="1"/>
  <c r="BR9" i="1" s="1"/>
  <c r="BP9" i="1" a="1"/>
  <c r="BP9" i="1" s="1"/>
  <c r="BS9" i="1" a="1"/>
  <c r="BS9" i="1" s="1"/>
  <c r="Z16" i="1" a="1"/>
  <c r="Z16" i="1" s="1"/>
  <c r="Y17" i="1"/>
  <c r="AC16" i="1" a="1"/>
  <c r="AC16" i="1" s="1"/>
  <c r="AA16" i="1" a="1"/>
  <c r="AA16" i="1" s="1"/>
  <c r="AB16" i="1" a="1"/>
  <c r="AB16" i="1" s="1"/>
  <c r="S18" i="1"/>
  <c r="W17" i="1" a="1"/>
  <c r="W17" i="1" s="1"/>
  <c r="U17" i="1" a="1"/>
  <c r="U17" i="1" s="1"/>
  <c r="V17" i="1" a="1"/>
  <c r="V17" i="1" s="1"/>
  <c r="T17" i="1" a="1"/>
  <c r="T17" i="1" s="1"/>
  <c r="AL14" i="1" a="1"/>
  <c r="AL14" i="1" s="1"/>
  <c r="AN14" i="1" a="1"/>
  <c r="AN14" i="1" s="1"/>
  <c r="AO14" i="1" a="1"/>
  <c r="AO14" i="1" s="1"/>
  <c r="AK15" i="1"/>
  <c r="AM14" i="1" a="1"/>
  <c r="AM14" i="1" s="1"/>
  <c r="BF11" i="1" a="1"/>
  <c r="BF11" i="1" s="1"/>
  <c r="BG11" i="1" a="1"/>
  <c r="BG11" i="1" s="1"/>
  <c r="BD11" i="1" a="1"/>
  <c r="BD11" i="1" s="1"/>
  <c r="BC12" i="1"/>
  <c r="BE11" i="1" a="1"/>
  <c r="BE11" i="1" s="1"/>
  <c r="AG15" i="1" a="1"/>
  <c r="AG15" i="1" s="1"/>
  <c r="AE16" i="1"/>
  <c r="AH15" i="1" a="1"/>
  <c r="AH15" i="1" s="1"/>
  <c r="AI15" i="1" a="1"/>
  <c r="AI15" i="1" s="1"/>
  <c r="AF15" i="1" a="1"/>
  <c r="AF15" i="1" s="1"/>
  <c r="K20" i="1" a="1"/>
  <c r="K20" i="1" s="1"/>
  <c r="J20" i="1" a="1"/>
  <c r="J20" i="1" s="1"/>
  <c r="H20" i="1" a="1"/>
  <c r="H20" i="1" s="1"/>
  <c r="G21" i="1"/>
  <c r="I20" i="1" a="1"/>
  <c r="I20" i="1" s="1"/>
  <c r="E20" i="1" a="1"/>
  <c r="E20" i="1" s="1"/>
  <c r="D20" i="1" a="1"/>
  <c r="D20" i="1" s="1"/>
  <c r="C20" i="1" a="1"/>
  <c r="C20" i="1" s="1"/>
  <c r="B21" i="1"/>
  <c r="F20" i="1" a="1"/>
  <c r="F20" i="1" s="1"/>
  <c r="AF16" i="1" l="1" a="1"/>
  <c r="AF16" i="1" s="1"/>
  <c r="AH16" i="1" a="1"/>
  <c r="AH16" i="1" s="1"/>
  <c r="AE17" i="1"/>
  <c r="AG16" i="1" a="1"/>
  <c r="AG16" i="1" s="1"/>
  <c r="AI16" i="1" a="1"/>
  <c r="AI16" i="1" s="1"/>
  <c r="AO15" i="1" a="1"/>
  <c r="AO15" i="1" s="1"/>
  <c r="AN15" i="1" a="1"/>
  <c r="AN15" i="1" s="1"/>
  <c r="AK16" i="1"/>
  <c r="AL15" i="1" a="1"/>
  <c r="AL15" i="1" s="1"/>
  <c r="AM15" i="1" a="1"/>
  <c r="AM15" i="1" s="1"/>
  <c r="BE12" i="1" a="1"/>
  <c r="BE12" i="1" s="1"/>
  <c r="BC13" i="1"/>
  <c r="BG12" i="1" a="1"/>
  <c r="BG12" i="1" s="1"/>
  <c r="BF12" i="1" a="1"/>
  <c r="BF12" i="1" s="1"/>
  <c r="BD12" i="1" a="1"/>
  <c r="BD12" i="1" s="1"/>
  <c r="AZ13" i="1" a="1"/>
  <c r="AZ13" i="1" s="1"/>
  <c r="BA13" i="1" a="1"/>
  <c r="BA13" i="1" s="1"/>
  <c r="AX13" i="1" a="1"/>
  <c r="AX13" i="1" s="1"/>
  <c r="AY13" i="1" a="1"/>
  <c r="AY13" i="1" s="1"/>
  <c r="AW14" i="1"/>
  <c r="BP10" i="1" a="1"/>
  <c r="BP10" i="1" s="1"/>
  <c r="BR10" i="1" a="1"/>
  <c r="BR10" i="1" s="1"/>
  <c r="BS10" i="1" a="1"/>
  <c r="BS10" i="1" s="1"/>
  <c r="BO11" i="1"/>
  <c r="BQ10" i="1" a="1"/>
  <c r="BQ10" i="1" s="1"/>
  <c r="N19" i="1" a="1"/>
  <c r="N19" i="1" s="1"/>
  <c r="P19" i="1" a="1"/>
  <c r="P19" i="1" s="1"/>
  <c r="O19" i="1" a="1"/>
  <c r="O19" i="1" s="1"/>
  <c r="M20" i="1"/>
  <c r="Q19" i="1" a="1"/>
  <c r="Q19" i="1" s="1"/>
  <c r="AQ15" i="1"/>
  <c r="AS14" i="1" a="1"/>
  <c r="AS14" i="1" s="1"/>
  <c r="AT14" i="1" a="1"/>
  <c r="AT14" i="1" s="1"/>
  <c r="AU14" i="1" a="1"/>
  <c r="AU14" i="1" s="1"/>
  <c r="AR14" i="1" a="1"/>
  <c r="AR14" i="1" s="1"/>
  <c r="T18" i="1" a="1"/>
  <c r="T18" i="1" s="1"/>
  <c r="W18" i="1" a="1"/>
  <c r="W18" i="1" s="1"/>
  <c r="S19" i="1"/>
  <c r="V18" i="1" a="1"/>
  <c r="V18" i="1" s="1"/>
  <c r="U18" i="1" a="1"/>
  <c r="U18" i="1" s="1"/>
  <c r="AA17" i="1" a="1"/>
  <c r="AA17" i="1" s="1"/>
  <c r="AC17" i="1" a="1"/>
  <c r="AC17" i="1" s="1"/>
  <c r="Y18" i="1"/>
  <c r="AB17" i="1" a="1"/>
  <c r="AB17" i="1" s="1"/>
  <c r="Z17" i="1" a="1"/>
  <c r="Z17" i="1" s="1"/>
  <c r="BI12" i="1"/>
  <c r="BM11" i="1" a="1"/>
  <c r="BM11" i="1" s="1"/>
  <c r="BK11" i="1" a="1"/>
  <c r="BK11" i="1" s="1"/>
  <c r="BL11" i="1" a="1"/>
  <c r="BL11" i="1" s="1"/>
  <c r="BJ11" i="1" a="1"/>
  <c r="BJ11" i="1" s="1"/>
  <c r="K21" i="1" a="1"/>
  <c r="K21" i="1" s="1"/>
  <c r="I21" i="1" a="1"/>
  <c r="I21" i="1" s="1"/>
  <c r="J21" i="1" a="1"/>
  <c r="J21" i="1" s="1"/>
  <c r="H21" i="1" a="1"/>
  <c r="H21" i="1" s="1"/>
  <c r="G22" i="1"/>
  <c r="E21" i="1" a="1"/>
  <c r="E21" i="1" s="1"/>
  <c r="B22" i="1"/>
  <c r="D21" i="1" a="1"/>
  <c r="D21" i="1" s="1"/>
  <c r="C21" i="1" a="1"/>
  <c r="C21" i="1" s="1"/>
  <c r="F21" i="1" a="1"/>
  <c r="F21" i="1" s="1"/>
  <c r="BS11" i="1" l="1" a="1"/>
  <c r="BS11" i="1" s="1"/>
  <c r="BR11" i="1" a="1"/>
  <c r="BR11" i="1" s="1"/>
  <c r="BQ11" i="1" a="1"/>
  <c r="BQ11" i="1" s="1"/>
  <c r="BO12" i="1"/>
  <c r="BP11" i="1" a="1"/>
  <c r="BP11" i="1" s="1"/>
  <c r="BA14" i="1" a="1"/>
  <c r="BA14" i="1" s="1"/>
  <c r="AZ14" i="1" a="1"/>
  <c r="AZ14" i="1" s="1"/>
  <c r="AW15" i="1"/>
  <c r="AY14" i="1" a="1"/>
  <c r="AY14" i="1" s="1"/>
  <c r="AX14" i="1" a="1"/>
  <c r="AX14" i="1" s="1"/>
  <c r="BC14" i="1"/>
  <c r="BD13" i="1" a="1"/>
  <c r="BD13" i="1" s="1"/>
  <c r="BF13" i="1" a="1"/>
  <c r="BF13" i="1" s="1"/>
  <c r="BG13" i="1" a="1"/>
  <c r="BG13" i="1" s="1"/>
  <c r="BE13" i="1" a="1"/>
  <c r="BE13" i="1" s="1"/>
  <c r="AL16" i="1" a="1"/>
  <c r="AL16" i="1" s="1"/>
  <c r="AM16" i="1" a="1"/>
  <c r="AM16" i="1" s="1"/>
  <c r="AN16" i="1" a="1"/>
  <c r="AN16" i="1" s="1"/>
  <c r="AK17" i="1"/>
  <c r="AO16" i="1" a="1"/>
  <c r="AO16" i="1" s="1"/>
  <c r="AH17" i="1" a="1"/>
  <c r="AH17" i="1" s="1"/>
  <c r="AI17" i="1" a="1"/>
  <c r="AI17" i="1" s="1"/>
  <c r="AE18" i="1"/>
  <c r="AF17" i="1" a="1"/>
  <c r="AF17" i="1" s="1"/>
  <c r="AG17" i="1" a="1"/>
  <c r="AG17" i="1" s="1"/>
  <c r="BL12" i="1" a="1"/>
  <c r="BL12" i="1" s="1"/>
  <c r="BK12" i="1" a="1"/>
  <c r="BK12" i="1" s="1"/>
  <c r="BJ12" i="1" a="1"/>
  <c r="BJ12" i="1" s="1"/>
  <c r="BI13" i="1"/>
  <c r="BM12" i="1" a="1"/>
  <c r="BM12" i="1" s="1"/>
  <c r="W19" i="1" a="1"/>
  <c r="W19" i="1" s="1"/>
  <c r="U19" i="1" a="1"/>
  <c r="U19" i="1" s="1"/>
  <c r="T19" i="1" a="1"/>
  <c r="T19" i="1" s="1"/>
  <c r="S20" i="1"/>
  <c r="V19" i="1" a="1"/>
  <c r="V19" i="1" s="1"/>
  <c r="AB18" i="1" a="1"/>
  <c r="AB18" i="1" s="1"/>
  <c r="Y19" i="1"/>
  <c r="AC18" i="1" a="1"/>
  <c r="AC18" i="1" s="1"/>
  <c r="Z18" i="1" a="1"/>
  <c r="Z18" i="1" s="1"/>
  <c r="AA18" i="1" a="1"/>
  <c r="AA18" i="1" s="1"/>
  <c r="AR15" i="1" a="1"/>
  <c r="AR15" i="1" s="1"/>
  <c r="AT15" i="1" a="1"/>
  <c r="AT15" i="1" s="1"/>
  <c r="AQ16" i="1"/>
  <c r="AU15" i="1" a="1"/>
  <c r="AU15" i="1" s="1"/>
  <c r="AS15" i="1" a="1"/>
  <c r="AS15" i="1" s="1"/>
  <c r="M21" i="1"/>
  <c r="P20" i="1" a="1"/>
  <c r="P20" i="1" s="1"/>
  <c r="N20" i="1" a="1"/>
  <c r="N20" i="1" s="1"/>
  <c r="Q20" i="1" a="1"/>
  <c r="Q20" i="1" s="1"/>
  <c r="O20" i="1" a="1"/>
  <c r="O20" i="1" s="1"/>
  <c r="J22" i="1" a="1"/>
  <c r="J22" i="1" s="1"/>
  <c r="G23" i="1"/>
  <c r="K22" i="1" a="1"/>
  <c r="K22" i="1" s="1"/>
  <c r="H22" i="1" a="1"/>
  <c r="H22" i="1" s="1"/>
  <c r="I22" i="1" a="1"/>
  <c r="I22" i="1" s="1"/>
  <c r="D22" i="1" a="1"/>
  <c r="D22" i="1" s="1"/>
  <c r="B23" i="1"/>
  <c r="C22" i="1" a="1"/>
  <c r="C22" i="1" s="1"/>
  <c r="E22" i="1" a="1"/>
  <c r="E22" i="1" s="1"/>
  <c r="F22" i="1" a="1"/>
  <c r="F22" i="1" s="1"/>
  <c r="AX15" i="1" l="1" a="1"/>
  <c r="AX15" i="1" s="1"/>
  <c r="AY15" i="1" a="1"/>
  <c r="AY15" i="1" s="1"/>
  <c r="AW16" i="1"/>
  <c r="BA15" i="1" a="1"/>
  <c r="BA15" i="1" s="1"/>
  <c r="AZ15" i="1" a="1"/>
  <c r="AZ15" i="1" s="1"/>
  <c r="BQ12" i="1" a="1"/>
  <c r="BQ12" i="1" s="1"/>
  <c r="BO13" i="1"/>
  <c r="BP12" i="1" a="1"/>
  <c r="BP12" i="1" s="1"/>
  <c r="BR12" i="1" a="1"/>
  <c r="BR12" i="1" s="1"/>
  <c r="BS12" i="1" a="1"/>
  <c r="BS12" i="1" s="1"/>
  <c r="Q21" i="1" a="1"/>
  <c r="Q21" i="1" s="1"/>
  <c r="O21" i="1" a="1"/>
  <c r="O21" i="1" s="1"/>
  <c r="M22" i="1"/>
  <c r="N21" i="1" a="1"/>
  <c r="N21" i="1" s="1"/>
  <c r="P21" i="1" a="1"/>
  <c r="P21" i="1" s="1"/>
  <c r="V20" i="1" a="1"/>
  <c r="V20" i="1" s="1"/>
  <c r="S21" i="1"/>
  <c r="W20" i="1" a="1"/>
  <c r="W20" i="1" s="1"/>
  <c r="U20" i="1" a="1"/>
  <c r="U20" i="1" s="1"/>
  <c r="T20" i="1" a="1"/>
  <c r="T20" i="1" s="1"/>
  <c r="AS16" i="1" a="1"/>
  <c r="AS16" i="1" s="1"/>
  <c r="AQ17" i="1"/>
  <c r="AR16" i="1" a="1"/>
  <c r="AR16" i="1" s="1"/>
  <c r="AT16" i="1" a="1"/>
  <c r="AT16" i="1" s="1"/>
  <c r="AU16" i="1" a="1"/>
  <c r="AU16" i="1" s="1"/>
  <c r="AH18" i="1" a="1"/>
  <c r="AH18" i="1" s="1"/>
  <c r="AI18" i="1" a="1"/>
  <c r="AI18" i="1" s="1"/>
  <c r="AF18" i="1" a="1"/>
  <c r="AF18" i="1" s="1"/>
  <c r="AE19" i="1"/>
  <c r="AG18" i="1" a="1"/>
  <c r="AG18" i="1" s="1"/>
  <c r="AL17" i="1" a="1"/>
  <c r="AL17" i="1" s="1"/>
  <c r="AK18" i="1"/>
  <c r="AO17" i="1" a="1"/>
  <c r="AO17" i="1" s="1"/>
  <c r="AN17" i="1" a="1"/>
  <c r="AN17" i="1" s="1"/>
  <c r="AM17" i="1" a="1"/>
  <c r="AM17" i="1" s="1"/>
  <c r="BF14" i="1" a="1"/>
  <c r="BF14" i="1" s="1"/>
  <c r="BG14" i="1" a="1"/>
  <c r="BG14" i="1" s="1"/>
  <c r="BE14" i="1" a="1"/>
  <c r="BE14" i="1" s="1"/>
  <c r="BD14" i="1" a="1"/>
  <c r="BD14" i="1" s="1"/>
  <c r="BC15" i="1"/>
  <c r="Z19" i="1" a="1"/>
  <c r="Z19" i="1" s="1"/>
  <c r="Y20" i="1"/>
  <c r="AB19" i="1" a="1"/>
  <c r="AB19" i="1" s="1"/>
  <c r="AC19" i="1" a="1"/>
  <c r="AC19" i="1" s="1"/>
  <c r="AA19" i="1" a="1"/>
  <c r="AA19" i="1" s="1"/>
  <c r="BI14" i="1"/>
  <c r="BM13" i="1" a="1"/>
  <c r="BM13" i="1" s="1"/>
  <c r="BK13" i="1" a="1"/>
  <c r="BK13" i="1" s="1"/>
  <c r="BL13" i="1" a="1"/>
  <c r="BL13" i="1" s="1"/>
  <c r="BJ13" i="1" a="1"/>
  <c r="BJ13" i="1" s="1"/>
  <c r="H23" i="1" a="1"/>
  <c r="H23" i="1" s="1"/>
  <c r="I23" i="1" a="1"/>
  <c r="I23" i="1" s="1"/>
  <c r="J23" i="1" a="1"/>
  <c r="J23" i="1" s="1"/>
  <c r="K23" i="1" a="1"/>
  <c r="K23" i="1" s="1"/>
  <c r="G24" i="1"/>
  <c r="B24" i="1"/>
  <c r="F23" i="1" a="1"/>
  <c r="F23" i="1" s="1"/>
  <c r="E23" i="1" a="1"/>
  <c r="E23" i="1" s="1"/>
  <c r="D23" i="1" a="1"/>
  <c r="D23" i="1" s="1"/>
  <c r="C23" i="1" a="1"/>
  <c r="C23" i="1" s="1"/>
  <c r="BC16" i="1" l="1"/>
  <c r="BG15" i="1" a="1"/>
  <c r="BG15" i="1" s="1"/>
  <c r="BF15" i="1" a="1"/>
  <c r="BF15" i="1" s="1"/>
  <c r="BE15" i="1" a="1"/>
  <c r="BE15" i="1" s="1"/>
  <c r="BD15" i="1" a="1"/>
  <c r="BD15" i="1" s="1"/>
  <c r="AK19" i="1"/>
  <c r="AN18" i="1" a="1"/>
  <c r="AN18" i="1" s="1"/>
  <c r="AO18" i="1" a="1"/>
  <c r="AO18" i="1" s="1"/>
  <c r="AM18" i="1" a="1"/>
  <c r="AM18" i="1" s="1"/>
  <c r="AL18" i="1" a="1"/>
  <c r="AL18" i="1" s="1"/>
  <c r="BO14" i="1"/>
  <c r="BS13" i="1" a="1"/>
  <c r="BS13" i="1" s="1"/>
  <c r="BP13" i="1" a="1"/>
  <c r="BP13" i="1" s="1"/>
  <c r="BR13" i="1" a="1"/>
  <c r="BR13" i="1" s="1"/>
  <c r="BQ13" i="1" a="1"/>
  <c r="BQ13" i="1" s="1"/>
  <c r="AW17" i="1"/>
  <c r="BA16" i="1" a="1"/>
  <c r="BA16" i="1" s="1"/>
  <c r="AZ16" i="1" a="1"/>
  <c r="AZ16" i="1" s="1"/>
  <c r="AX16" i="1" a="1"/>
  <c r="AX16" i="1" s="1"/>
  <c r="AY16" i="1" a="1"/>
  <c r="AY16" i="1" s="1"/>
  <c r="BM14" i="1" a="1"/>
  <c r="BM14" i="1" s="1"/>
  <c r="BI15" i="1"/>
  <c r="BK14" i="1" a="1"/>
  <c r="BK14" i="1" s="1"/>
  <c r="BL14" i="1" a="1"/>
  <c r="BL14" i="1" s="1"/>
  <c r="BJ14" i="1" a="1"/>
  <c r="BJ14" i="1" s="1"/>
  <c r="AA20" i="1" a="1"/>
  <c r="AA20" i="1" s="1"/>
  <c r="AB20" i="1" a="1"/>
  <c r="AB20" i="1" s="1"/>
  <c r="Z20" i="1" a="1"/>
  <c r="Z20" i="1" s="1"/>
  <c r="Y21" i="1"/>
  <c r="AC20" i="1" a="1"/>
  <c r="AC20" i="1" s="1"/>
  <c r="AR17" i="1" a="1"/>
  <c r="AR17" i="1" s="1"/>
  <c r="AU17" i="1" a="1"/>
  <c r="AU17" i="1" s="1"/>
  <c r="AS17" i="1" a="1"/>
  <c r="AS17" i="1" s="1"/>
  <c r="AT17" i="1" a="1"/>
  <c r="AT17" i="1" s="1"/>
  <c r="AQ18" i="1"/>
  <c r="AF19" i="1" a="1"/>
  <c r="AF19" i="1" s="1"/>
  <c r="AI19" i="1" a="1"/>
  <c r="AI19" i="1" s="1"/>
  <c r="AH19" i="1" a="1"/>
  <c r="AH19" i="1" s="1"/>
  <c r="AG19" i="1" a="1"/>
  <c r="AG19" i="1" s="1"/>
  <c r="AE20" i="1"/>
  <c r="V21" i="1" a="1"/>
  <c r="V21" i="1" s="1"/>
  <c r="W21" i="1" a="1"/>
  <c r="W21" i="1" s="1"/>
  <c r="U21" i="1" a="1"/>
  <c r="U21" i="1" s="1"/>
  <c r="T21" i="1" a="1"/>
  <c r="T21" i="1" s="1"/>
  <c r="S22" i="1"/>
  <c r="N22" i="1" a="1"/>
  <c r="N22" i="1" s="1"/>
  <c r="M23" i="1"/>
  <c r="P22" i="1" a="1"/>
  <c r="P22" i="1" s="1"/>
  <c r="Q22" i="1" a="1"/>
  <c r="Q22" i="1" s="1"/>
  <c r="O22" i="1" a="1"/>
  <c r="O22" i="1" s="1"/>
  <c r="J24" i="1" a="1"/>
  <c r="J24" i="1" s="1"/>
  <c r="H24" i="1" a="1"/>
  <c r="H24" i="1" s="1"/>
  <c r="G25" i="1"/>
  <c r="K24" i="1" a="1"/>
  <c r="K24" i="1" s="1"/>
  <c r="I24" i="1" a="1"/>
  <c r="I24" i="1" s="1"/>
  <c r="E24" i="1" a="1"/>
  <c r="E24" i="1" s="1"/>
  <c r="D24" i="1" a="1"/>
  <c r="D24" i="1" s="1"/>
  <c r="B25" i="1"/>
  <c r="C24" i="1" a="1"/>
  <c r="C24" i="1" s="1"/>
  <c r="F24" i="1" a="1"/>
  <c r="F24" i="1" s="1"/>
  <c r="Q23" i="1" l="1" a="1"/>
  <c r="Q23" i="1" s="1"/>
  <c r="O23" i="1" a="1"/>
  <c r="O23" i="1" s="1"/>
  <c r="P23" i="1" a="1"/>
  <c r="P23" i="1" s="1"/>
  <c r="N23" i="1" a="1"/>
  <c r="N23" i="1" s="1"/>
  <c r="M24" i="1"/>
  <c r="AH20" i="1" a="1"/>
  <c r="AH20" i="1" s="1"/>
  <c r="AE21" i="1"/>
  <c r="AG20" i="1" a="1"/>
  <c r="AG20" i="1" s="1"/>
  <c r="AF20" i="1" a="1"/>
  <c r="AF20" i="1" s="1"/>
  <c r="AI20" i="1" a="1"/>
  <c r="AI20" i="1" s="1"/>
  <c r="AZ17" i="1" a="1"/>
  <c r="AZ17" i="1" s="1"/>
  <c r="AX17" i="1" a="1"/>
  <c r="AX17" i="1" s="1"/>
  <c r="AY17" i="1" a="1"/>
  <c r="AY17" i="1" s="1"/>
  <c r="BA17" i="1" a="1"/>
  <c r="BA17" i="1" s="1"/>
  <c r="AW18" i="1"/>
  <c r="AU18" i="1" a="1"/>
  <c r="AU18" i="1" s="1"/>
  <c r="AT18" i="1" a="1"/>
  <c r="AT18" i="1" s="1"/>
  <c r="AR18" i="1" a="1"/>
  <c r="AR18" i="1" s="1"/>
  <c r="AQ19" i="1"/>
  <c r="AS18" i="1" a="1"/>
  <c r="AS18" i="1" s="1"/>
  <c r="BQ14" i="1" a="1"/>
  <c r="BQ14" i="1" s="1"/>
  <c r="BR14" i="1" a="1"/>
  <c r="BR14" i="1" s="1"/>
  <c r="BS14" i="1" a="1"/>
  <c r="BS14" i="1" s="1"/>
  <c r="BP14" i="1" a="1"/>
  <c r="BP14" i="1" s="1"/>
  <c r="BO15" i="1"/>
  <c r="BM15" i="1" a="1"/>
  <c r="BM15" i="1" s="1"/>
  <c r="BL15" i="1" a="1"/>
  <c r="BL15" i="1" s="1"/>
  <c r="BK15" i="1" a="1"/>
  <c r="BK15" i="1" s="1"/>
  <c r="BJ15" i="1" a="1"/>
  <c r="BJ15" i="1" s="1"/>
  <c r="BI16" i="1"/>
  <c r="AK20" i="1"/>
  <c r="AL19" i="1" a="1"/>
  <c r="AL19" i="1" s="1"/>
  <c r="AO19" i="1" a="1"/>
  <c r="AO19" i="1" s="1"/>
  <c r="AM19" i="1" a="1"/>
  <c r="AM19" i="1" s="1"/>
  <c r="AN19" i="1" a="1"/>
  <c r="AN19" i="1" s="1"/>
  <c r="W22" i="1" a="1"/>
  <c r="W22" i="1" s="1"/>
  <c r="V22" i="1" a="1"/>
  <c r="V22" i="1" s="1"/>
  <c r="S23" i="1"/>
  <c r="U22" i="1" a="1"/>
  <c r="U22" i="1" s="1"/>
  <c r="T22" i="1" a="1"/>
  <c r="T22" i="1" s="1"/>
  <c r="Z21" i="1" a="1"/>
  <c r="Z21" i="1" s="1"/>
  <c r="AA21" i="1" a="1"/>
  <c r="AA21" i="1" s="1"/>
  <c r="AC21" i="1" a="1"/>
  <c r="AC21" i="1" s="1"/>
  <c r="Y22" i="1"/>
  <c r="AB21" i="1" a="1"/>
  <c r="AB21" i="1" s="1"/>
  <c r="BD16" i="1" a="1"/>
  <c r="BD16" i="1" s="1"/>
  <c r="BF16" i="1" a="1"/>
  <c r="BF16" i="1" s="1"/>
  <c r="BE16" i="1" a="1"/>
  <c r="BE16" i="1" s="1"/>
  <c r="BG16" i="1" a="1"/>
  <c r="BG16" i="1" s="1"/>
  <c r="BC17" i="1"/>
  <c r="J25" i="1" a="1"/>
  <c r="J25" i="1" s="1"/>
  <c r="K25" i="1" a="1"/>
  <c r="K25" i="1" s="1"/>
  <c r="I25" i="1" a="1"/>
  <c r="I25" i="1" s="1"/>
  <c r="G26" i="1"/>
  <c r="H25" i="1" a="1"/>
  <c r="H25" i="1" s="1"/>
  <c r="F25" i="1" a="1"/>
  <c r="F25" i="1" s="1"/>
  <c r="D25" i="1" a="1"/>
  <c r="D25" i="1" s="1"/>
  <c r="C25" i="1" a="1"/>
  <c r="C25" i="1" s="1"/>
  <c r="B26" i="1"/>
  <c r="E25" i="1" a="1"/>
  <c r="E25" i="1" s="1"/>
  <c r="AY18" i="1" l="1" a="1"/>
  <c r="AY18" i="1" s="1"/>
  <c r="AW19" i="1"/>
  <c r="BA18" i="1" a="1"/>
  <c r="BA18" i="1" s="1"/>
  <c r="AZ18" i="1" a="1"/>
  <c r="AZ18" i="1" s="1"/>
  <c r="AX18" i="1" a="1"/>
  <c r="AX18" i="1" s="1"/>
  <c r="AA22" i="1" a="1"/>
  <c r="AA22" i="1" s="1"/>
  <c r="AB22" i="1" a="1"/>
  <c r="AB22" i="1" s="1"/>
  <c r="Z22" i="1" a="1"/>
  <c r="Z22" i="1" s="1"/>
  <c r="AC22" i="1" a="1"/>
  <c r="AC22" i="1" s="1"/>
  <c r="Y23" i="1"/>
  <c r="BD17" i="1" a="1"/>
  <c r="BD17" i="1" s="1"/>
  <c r="BG17" i="1" a="1"/>
  <c r="BG17" i="1" s="1"/>
  <c r="BC18" i="1"/>
  <c r="BF17" i="1" a="1"/>
  <c r="BF17" i="1" s="1"/>
  <c r="BE17" i="1" a="1"/>
  <c r="BE17" i="1" s="1"/>
  <c r="S24" i="1"/>
  <c r="V23" i="1" a="1"/>
  <c r="V23" i="1" s="1"/>
  <c r="U23" i="1" a="1"/>
  <c r="U23" i="1" s="1"/>
  <c r="T23" i="1" a="1"/>
  <c r="T23" i="1" s="1"/>
  <c r="W23" i="1" a="1"/>
  <c r="W23" i="1" s="1"/>
  <c r="BL16" i="1" a="1"/>
  <c r="BL16" i="1" s="1"/>
  <c r="BI17" i="1"/>
  <c r="BM16" i="1" a="1"/>
  <c r="BM16" i="1" s="1"/>
  <c r="BJ16" i="1" a="1"/>
  <c r="BJ16" i="1" s="1"/>
  <c r="BK16" i="1" a="1"/>
  <c r="BK16" i="1" s="1"/>
  <c r="AK21" i="1"/>
  <c r="AL20" i="1" a="1"/>
  <c r="AL20" i="1" s="1"/>
  <c r="AM20" i="1" a="1"/>
  <c r="AM20" i="1" s="1"/>
  <c r="AN20" i="1" a="1"/>
  <c r="AN20" i="1" s="1"/>
  <c r="AO20" i="1" a="1"/>
  <c r="AO20" i="1" s="1"/>
  <c r="AR19" i="1" a="1"/>
  <c r="AR19" i="1" s="1"/>
  <c r="AS19" i="1" a="1"/>
  <c r="AS19" i="1" s="1"/>
  <c r="AU19" i="1" a="1"/>
  <c r="AU19" i="1" s="1"/>
  <c r="AQ20" i="1"/>
  <c r="AT19" i="1" a="1"/>
  <c r="AT19" i="1" s="1"/>
  <c r="AG21" i="1" a="1"/>
  <c r="AG21" i="1" s="1"/>
  <c r="AI21" i="1" a="1"/>
  <c r="AI21" i="1" s="1"/>
  <c r="AE22" i="1"/>
  <c r="AF21" i="1" a="1"/>
  <c r="AF21" i="1" s="1"/>
  <c r="AH21" i="1" a="1"/>
  <c r="AH21" i="1" s="1"/>
  <c r="BQ15" i="1" a="1"/>
  <c r="BQ15" i="1" s="1"/>
  <c r="BO16" i="1"/>
  <c r="BR15" i="1" a="1"/>
  <c r="BR15" i="1" s="1"/>
  <c r="BS15" i="1" a="1"/>
  <c r="BS15" i="1" s="1"/>
  <c r="BP15" i="1" a="1"/>
  <c r="BP15" i="1" s="1"/>
  <c r="Q24" i="1" a="1"/>
  <c r="Q24" i="1" s="1"/>
  <c r="N24" i="1" a="1"/>
  <c r="N24" i="1" s="1"/>
  <c r="P24" i="1" a="1"/>
  <c r="P24" i="1" s="1"/>
  <c r="M25" i="1"/>
  <c r="O24" i="1" a="1"/>
  <c r="O24" i="1" s="1"/>
  <c r="H26" i="1" a="1"/>
  <c r="H26" i="1" s="1"/>
  <c r="G27" i="1"/>
  <c r="I26" i="1" a="1"/>
  <c r="I26" i="1" s="1"/>
  <c r="K26" i="1" a="1"/>
  <c r="K26" i="1" s="1"/>
  <c r="J26" i="1" a="1"/>
  <c r="J26" i="1" s="1"/>
  <c r="F26" i="1" a="1"/>
  <c r="F26" i="1" s="1"/>
  <c r="C26" i="1" a="1"/>
  <c r="C26" i="1" s="1"/>
  <c r="B27" i="1"/>
  <c r="E26" i="1" a="1"/>
  <c r="E26" i="1" s="1"/>
  <c r="D26" i="1" a="1"/>
  <c r="D26" i="1" s="1"/>
  <c r="V24" i="1" l="1" a="1"/>
  <c r="V24" i="1" s="1"/>
  <c r="U24" i="1" a="1"/>
  <c r="U24" i="1" s="1"/>
  <c r="W24" i="1" a="1"/>
  <c r="W24" i="1" s="1"/>
  <c r="S25" i="1"/>
  <c r="T24" i="1" a="1"/>
  <c r="T24" i="1" s="1"/>
  <c r="BS16" i="1" a="1"/>
  <c r="BS16" i="1" s="1"/>
  <c r="BP16" i="1" a="1"/>
  <c r="BP16" i="1" s="1"/>
  <c r="BQ16" i="1" a="1"/>
  <c r="BQ16" i="1" s="1"/>
  <c r="BO17" i="1"/>
  <c r="BR16" i="1" a="1"/>
  <c r="BR16" i="1" s="1"/>
  <c r="AG22" i="1" a="1"/>
  <c r="AG22" i="1" s="1"/>
  <c r="AH22" i="1" a="1"/>
  <c r="AH22" i="1" s="1"/>
  <c r="AE23" i="1"/>
  <c r="AF22" i="1" a="1"/>
  <c r="AF22" i="1" s="1"/>
  <c r="AI22" i="1" a="1"/>
  <c r="AI22" i="1" s="1"/>
  <c r="AT20" i="1" a="1"/>
  <c r="AT20" i="1" s="1"/>
  <c r="AQ21" i="1"/>
  <c r="AR20" i="1" a="1"/>
  <c r="AR20" i="1" s="1"/>
  <c r="AU20" i="1" a="1"/>
  <c r="AU20" i="1" s="1"/>
  <c r="AS20" i="1" a="1"/>
  <c r="AS20" i="1" s="1"/>
  <c r="AK22" i="1"/>
  <c r="AL21" i="1" a="1"/>
  <c r="AL21" i="1" s="1"/>
  <c r="AM21" i="1" a="1"/>
  <c r="AM21" i="1" s="1"/>
  <c r="AO21" i="1" a="1"/>
  <c r="AO21" i="1" s="1"/>
  <c r="AN21" i="1" a="1"/>
  <c r="AN21" i="1" s="1"/>
  <c r="BL17" i="1" a="1"/>
  <c r="BL17" i="1" s="1"/>
  <c r="BM17" i="1" a="1"/>
  <c r="BM17" i="1" s="1"/>
  <c r="BK17" i="1" a="1"/>
  <c r="BK17" i="1" s="1"/>
  <c r="BI18" i="1"/>
  <c r="BJ17" i="1" a="1"/>
  <c r="BJ17" i="1" s="1"/>
  <c r="AB23" i="1" a="1"/>
  <c r="AB23" i="1" s="1"/>
  <c r="Z23" i="1" a="1"/>
  <c r="Z23" i="1" s="1"/>
  <c r="Y24" i="1"/>
  <c r="AC23" i="1" a="1"/>
  <c r="AC23" i="1" s="1"/>
  <c r="AA23" i="1" a="1"/>
  <c r="AA23" i="1" s="1"/>
  <c r="AZ19" i="1" a="1"/>
  <c r="AZ19" i="1" s="1"/>
  <c r="BA19" i="1" a="1"/>
  <c r="BA19" i="1" s="1"/>
  <c r="AX19" i="1" a="1"/>
  <c r="AX19" i="1" s="1"/>
  <c r="AY19" i="1" a="1"/>
  <c r="AY19" i="1" s="1"/>
  <c r="AW20" i="1"/>
  <c r="Q25" i="1" a="1"/>
  <c r="Q25" i="1" s="1"/>
  <c r="M26" i="1"/>
  <c r="N25" i="1" a="1"/>
  <c r="N25" i="1" s="1"/>
  <c r="P25" i="1" a="1"/>
  <c r="P25" i="1" s="1"/>
  <c r="O25" i="1" a="1"/>
  <c r="O25" i="1" s="1"/>
  <c r="BG18" i="1" a="1"/>
  <c r="BG18" i="1" s="1"/>
  <c r="BF18" i="1" a="1"/>
  <c r="BF18" i="1" s="1"/>
  <c r="BC19" i="1"/>
  <c r="BD18" i="1" a="1"/>
  <c r="BD18" i="1" s="1"/>
  <c r="BE18" i="1" a="1"/>
  <c r="BE18" i="1" s="1"/>
  <c r="J27" i="1" a="1"/>
  <c r="J27" i="1" s="1"/>
  <c r="H27" i="1" a="1"/>
  <c r="H27" i="1" s="1"/>
  <c r="G28" i="1"/>
  <c r="I27" i="1" a="1"/>
  <c r="I27" i="1" s="1"/>
  <c r="K27" i="1" a="1"/>
  <c r="K27" i="1" s="1"/>
  <c r="E27" i="1" a="1"/>
  <c r="E27" i="1" s="1"/>
  <c r="D27" i="1" a="1"/>
  <c r="D27" i="1" s="1"/>
  <c r="B28" i="1"/>
  <c r="F27" i="1" a="1"/>
  <c r="F27" i="1" s="1"/>
  <c r="C27" i="1" a="1"/>
  <c r="C27" i="1" s="1"/>
  <c r="BC20" i="1" l="1"/>
  <c r="BG19" i="1" a="1"/>
  <c r="BG19" i="1" s="1"/>
  <c r="BE19" i="1" a="1"/>
  <c r="BE19" i="1" s="1"/>
  <c r="BF19" i="1" a="1"/>
  <c r="BF19" i="1" s="1"/>
  <c r="BD19" i="1" a="1"/>
  <c r="BD19" i="1" s="1"/>
  <c r="AY20" i="1" a="1"/>
  <c r="AY20" i="1" s="1"/>
  <c r="AW21" i="1"/>
  <c r="AZ20" i="1" a="1"/>
  <c r="AZ20" i="1" s="1"/>
  <c r="BA20" i="1" a="1"/>
  <c r="BA20" i="1" s="1"/>
  <c r="AX20" i="1" a="1"/>
  <c r="AX20" i="1" s="1"/>
  <c r="V25" i="1" a="1"/>
  <c r="V25" i="1" s="1"/>
  <c r="W25" i="1" a="1"/>
  <c r="W25" i="1" s="1"/>
  <c r="U25" i="1" a="1"/>
  <c r="U25" i="1" s="1"/>
  <c r="T25" i="1" a="1"/>
  <c r="T25" i="1" s="1"/>
  <c r="S26" i="1"/>
  <c r="O26" i="1" a="1"/>
  <c r="O26" i="1" s="1"/>
  <c r="M27" i="1"/>
  <c r="Q26" i="1" a="1"/>
  <c r="Q26" i="1" s="1"/>
  <c r="N26" i="1" a="1"/>
  <c r="N26" i="1" s="1"/>
  <c r="P26" i="1" a="1"/>
  <c r="P26" i="1" s="1"/>
  <c r="Z24" i="1" a="1"/>
  <c r="Z24" i="1" s="1"/>
  <c r="AA24" i="1" a="1"/>
  <c r="AA24" i="1" s="1"/>
  <c r="AC24" i="1" a="1"/>
  <c r="AC24" i="1" s="1"/>
  <c r="Y25" i="1"/>
  <c r="AB24" i="1" a="1"/>
  <c r="AB24" i="1" s="1"/>
  <c r="BI19" i="1"/>
  <c r="BJ18" i="1" a="1"/>
  <c r="BJ18" i="1" s="1"/>
  <c r="BM18" i="1" a="1"/>
  <c r="BM18" i="1" s="1"/>
  <c r="BK18" i="1" a="1"/>
  <c r="BK18" i="1" s="1"/>
  <c r="BL18" i="1" a="1"/>
  <c r="BL18" i="1" s="1"/>
  <c r="AN22" i="1" a="1"/>
  <c r="AN22" i="1" s="1"/>
  <c r="AO22" i="1" a="1"/>
  <c r="AO22" i="1" s="1"/>
  <c r="AL22" i="1" a="1"/>
  <c r="AL22" i="1" s="1"/>
  <c r="AM22" i="1" a="1"/>
  <c r="AM22" i="1" s="1"/>
  <c r="AK23" i="1"/>
  <c r="AQ22" i="1"/>
  <c r="AS21" i="1" a="1"/>
  <c r="AS21" i="1" s="1"/>
  <c r="AR21" i="1" a="1"/>
  <c r="AR21" i="1" s="1"/>
  <c r="AU21" i="1" a="1"/>
  <c r="AU21" i="1" s="1"/>
  <c r="AT21" i="1" a="1"/>
  <c r="AT21" i="1" s="1"/>
  <c r="AH23" i="1" a="1"/>
  <c r="AH23" i="1" s="1"/>
  <c r="AE24" i="1"/>
  <c r="AG23" i="1" a="1"/>
  <c r="AG23" i="1" s="1"/>
  <c r="AI23" i="1" a="1"/>
  <c r="AI23" i="1" s="1"/>
  <c r="AF23" i="1" a="1"/>
  <c r="AF23" i="1" s="1"/>
  <c r="BP17" i="1" a="1"/>
  <c r="BP17" i="1" s="1"/>
  <c r="BS17" i="1" a="1"/>
  <c r="BS17" i="1" s="1"/>
  <c r="BR17" i="1" a="1"/>
  <c r="BR17" i="1" s="1"/>
  <c r="BO18" i="1"/>
  <c r="BQ17" i="1" a="1"/>
  <c r="BQ17" i="1" s="1"/>
  <c r="H28" i="1" a="1"/>
  <c r="H28" i="1" s="1"/>
  <c r="I28" i="1" a="1"/>
  <c r="I28" i="1" s="1"/>
  <c r="K28" i="1" a="1"/>
  <c r="K28" i="1" s="1"/>
  <c r="J28" i="1" a="1"/>
  <c r="J28" i="1" s="1"/>
  <c r="G29" i="1"/>
  <c r="F28" i="1" a="1"/>
  <c r="F28" i="1" s="1"/>
  <c r="C28" i="1" a="1"/>
  <c r="C28" i="1" s="1"/>
  <c r="D28" i="1" a="1"/>
  <c r="D28" i="1" s="1"/>
  <c r="E28" i="1" a="1"/>
  <c r="E28" i="1" s="1"/>
  <c r="B29" i="1"/>
  <c r="AO23" i="1" l="1" a="1"/>
  <c r="AO23" i="1" s="1"/>
  <c r="AL23" i="1" a="1"/>
  <c r="AL23" i="1" s="1"/>
  <c r="AM23" i="1" a="1"/>
  <c r="AM23" i="1" s="1"/>
  <c r="AK24" i="1"/>
  <c r="AN23" i="1" a="1"/>
  <c r="AN23" i="1" s="1"/>
  <c r="T26" i="1" a="1"/>
  <c r="T26" i="1" s="1"/>
  <c r="V26" i="1" a="1"/>
  <c r="V26" i="1" s="1"/>
  <c r="W26" i="1" a="1"/>
  <c r="W26" i="1" s="1"/>
  <c r="U26" i="1" a="1"/>
  <c r="U26" i="1" s="1"/>
  <c r="S27" i="1"/>
  <c r="BA21" i="1" a="1"/>
  <c r="BA21" i="1" s="1"/>
  <c r="AY21" i="1" a="1"/>
  <c r="AY21" i="1" s="1"/>
  <c r="AW22" i="1"/>
  <c r="AX21" i="1" a="1"/>
  <c r="AX21" i="1" s="1"/>
  <c r="AZ21" i="1" a="1"/>
  <c r="AZ21" i="1" s="1"/>
  <c r="AR22" i="1" a="1"/>
  <c r="AR22" i="1" s="1"/>
  <c r="AS22" i="1" a="1"/>
  <c r="AS22" i="1" s="1"/>
  <c r="AQ23" i="1"/>
  <c r="AT22" i="1" a="1"/>
  <c r="AT22" i="1" s="1"/>
  <c r="AU22" i="1" a="1"/>
  <c r="AU22" i="1" s="1"/>
  <c r="AE25" i="1"/>
  <c r="AI24" i="1" a="1"/>
  <c r="AI24" i="1" s="1"/>
  <c r="AF24" i="1" a="1"/>
  <c r="AF24" i="1" s="1"/>
  <c r="AH24" i="1" a="1"/>
  <c r="AH24" i="1" s="1"/>
  <c r="AG24" i="1" a="1"/>
  <c r="AG24" i="1" s="1"/>
  <c r="BM19" i="1" a="1"/>
  <c r="BM19" i="1" s="1"/>
  <c r="BI20" i="1"/>
  <c r="BJ19" i="1" a="1"/>
  <c r="BJ19" i="1" s="1"/>
  <c r="BK19" i="1" a="1"/>
  <c r="BK19" i="1" s="1"/>
  <c r="BL19" i="1" a="1"/>
  <c r="BL19" i="1" s="1"/>
  <c r="AB25" i="1" a="1"/>
  <c r="AB25" i="1" s="1"/>
  <c r="Y26" i="1"/>
  <c r="AC25" i="1" a="1"/>
  <c r="AC25" i="1" s="1"/>
  <c r="Z25" i="1" a="1"/>
  <c r="Z25" i="1" s="1"/>
  <c r="AA25" i="1" a="1"/>
  <c r="AA25" i="1" s="1"/>
  <c r="BO19" i="1"/>
  <c r="BQ18" i="1" a="1"/>
  <c r="BQ18" i="1" s="1"/>
  <c r="BP18" i="1" a="1"/>
  <c r="BP18" i="1" s="1"/>
  <c r="BS18" i="1" a="1"/>
  <c r="BS18" i="1" s="1"/>
  <c r="BR18" i="1" a="1"/>
  <c r="BR18" i="1" s="1"/>
  <c r="Q27" i="1" a="1"/>
  <c r="Q27" i="1" s="1"/>
  <c r="M28" i="1"/>
  <c r="N27" i="1" a="1"/>
  <c r="N27" i="1" s="1"/>
  <c r="P27" i="1" a="1"/>
  <c r="P27" i="1" s="1"/>
  <c r="O27" i="1" a="1"/>
  <c r="O27" i="1" s="1"/>
  <c r="BE20" i="1" a="1"/>
  <c r="BE20" i="1" s="1"/>
  <c r="BD20" i="1" a="1"/>
  <c r="BD20" i="1" s="1"/>
  <c r="BG20" i="1" a="1"/>
  <c r="BG20" i="1" s="1"/>
  <c r="BC21" i="1"/>
  <c r="BF20" i="1" a="1"/>
  <c r="BF20" i="1" s="1"/>
  <c r="H29" i="1" a="1"/>
  <c r="H29" i="1" s="1"/>
  <c r="K29" i="1" a="1"/>
  <c r="K29" i="1" s="1"/>
  <c r="J29" i="1" a="1"/>
  <c r="J29" i="1" s="1"/>
  <c r="G30" i="1"/>
  <c r="I29" i="1" a="1"/>
  <c r="I29" i="1" s="1"/>
  <c r="E29" i="1" a="1"/>
  <c r="E29" i="1" s="1"/>
  <c r="D29" i="1" a="1"/>
  <c r="D29" i="1" s="1"/>
  <c r="B30" i="1"/>
  <c r="F29" i="1" a="1"/>
  <c r="F29" i="1" s="1"/>
  <c r="C29" i="1" a="1"/>
  <c r="C29" i="1" s="1"/>
  <c r="BK20" i="1" l="1" a="1"/>
  <c r="BK20" i="1" s="1"/>
  <c r="BI21" i="1"/>
  <c r="BJ20" i="1" a="1"/>
  <c r="BJ20" i="1" s="1"/>
  <c r="BM20" i="1" a="1"/>
  <c r="BM20" i="1" s="1"/>
  <c r="BL20" i="1" a="1"/>
  <c r="BL20" i="1" s="1"/>
  <c r="AS23" i="1" a="1"/>
  <c r="AS23" i="1" s="1"/>
  <c r="AT23" i="1" a="1"/>
  <c r="AT23" i="1" s="1"/>
  <c r="AU23" i="1" a="1"/>
  <c r="AU23" i="1" s="1"/>
  <c r="AR23" i="1" a="1"/>
  <c r="AR23" i="1" s="1"/>
  <c r="AQ24" i="1"/>
  <c r="BP19" i="1" a="1"/>
  <c r="BP19" i="1" s="1"/>
  <c r="BQ19" i="1" a="1"/>
  <c r="BQ19" i="1" s="1"/>
  <c r="BS19" i="1" a="1"/>
  <c r="BS19" i="1" s="1"/>
  <c r="BR19" i="1" a="1"/>
  <c r="BR19" i="1" s="1"/>
  <c r="BO20" i="1"/>
  <c r="Z26" i="1" a="1"/>
  <c r="Z26" i="1" s="1"/>
  <c r="AB26" i="1" a="1"/>
  <c r="AB26" i="1" s="1"/>
  <c r="AA26" i="1" a="1"/>
  <c r="AA26" i="1" s="1"/>
  <c r="Y27" i="1"/>
  <c r="AC26" i="1" a="1"/>
  <c r="AC26" i="1" s="1"/>
  <c r="AN24" i="1" a="1"/>
  <c r="AN24" i="1" s="1"/>
  <c r="AO24" i="1" a="1"/>
  <c r="AO24" i="1" s="1"/>
  <c r="AM24" i="1" a="1"/>
  <c r="AM24" i="1" s="1"/>
  <c r="AL24" i="1" a="1"/>
  <c r="AL24" i="1" s="1"/>
  <c r="AK25" i="1"/>
  <c r="M29" i="1"/>
  <c r="N28" i="1" a="1"/>
  <c r="N28" i="1" s="1"/>
  <c r="P28" i="1" a="1"/>
  <c r="P28" i="1" s="1"/>
  <c r="O28" i="1" a="1"/>
  <c r="O28" i="1" s="1"/>
  <c r="Q28" i="1" a="1"/>
  <c r="Q28" i="1" s="1"/>
  <c r="V27" i="1" a="1"/>
  <c r="V27" i="1" s="1"/>
  <c r="W27" i="1" a="1"/>
  <c r="W27" i="1" s="1"/>
  <c r="U27" i="1" a="1"/>
  <c r="U27" i="1" s="1"/>
  <c r="T27" i="1" a="1"/>
  <c r="T27" i="1" s="1"/>
  <c r="S28" i="1"/>
  <c r="BG21" i="1" a="1"/>
  <c r="BG21" i="1" s="1"/>
  <c r="BE21" i="1" a="1"/>
  <c r="BE21" i="1" s="1"/>
  <c r="BF21" i="1" a="1"/>
  <c r="BF21" i="1" s="1"/>
  <c r="BC22" i="1"/>
  <c r="BD21" i="1" a="1"/>
  <c r="BD21" i="1" s="1"/>
  <c r="AI25" i="1" a="1"/>
  <c r="AI25" i="1" s="1"/>
  <c r="AH25" i="1" a="1"/>
  <c r="AH25" i="1" s="1"/>
  <c r="AF25" i="1" a="1"/>
  <c r="AF25" i="1" s="1"/>
  <c r="AG25" i="1" a="1"/>
  <c r="AG25" i="1" s="1"/>
  <c r="AE26" i="1"/>
  <c r="BA22" i="1" a="1"/>
  <c r="BA22" i="1" s="1"/>
  <c r="AZ22" i="1" a="1"/>
  <c r="AZ22" i="1" s="1"/>
  <c r="AY22" i="1" a="1"/>
  <c r="AY22" i="1" s="1"/>
  <c r="AX22" i="1" a="1"/>
  <c r="AX22" i="1" s="1"/>
  <c r="AW23" i="1"/>
  <c r="K30" i="1" a="1"/>
  <c r="K30" i="1" s="1"/>
  <c r="J30" i="1" a="1"/>
  <c r="J30" i="1" s="1"/>
  <c r="I30" i="1" a="1"/>
  <c r="I30" i="1" s="1"/>
  <c r="G31" i="1"/>
  <c r="H30" i="1" a="1"/>
  <c r="H30" i="1" s="1"/>
  <c r="E30" i="1" a="1"/>
  <c r="E30" i="1" s="1"/>
  <c r="D30" i="1" a="1"/>
  <c r="D30" i="1" s="1"/>
  <c r="F30" i="1" a="1"/>
  <c r="F30" i="1" s="1"/>
  <c r="B31" i="1"/>
  <c r="C30" i="1" a="1"/>
  <c r="C30" i="1" s="1"/>
  <c r="BD22" i="1" l="1" a="1"/>
  <c r="BD22" i="1" s="1"/>
  <c r="BF22" i="1" a="1"/>
  <c r="BF22" i="1" s="1"/>
  <c r="BG22" i="1" a="1"/>
  <c r="BG22" i="1" s="1"/>
  <c r="BE22" i="1" a="1"/>
  <c r="BE22" i="1" s="1"/>
  <c r="BC23" i="1"/>
  <c r="U28" i="1" a="1"/>
  <c r="U28" i="1" s="1"/>
  <c r="T28" i="1" a="1"/>
  <c r="T28" i="1" s="1"/>
  <c r="V28" i="1" a="1"/>
  <c r="V28" i="1" s="1"/>
  <c r="S29" i="1"/>
  <c r="W28" i="1" a="1"/>
  <c r="W28" i="1" s="1"/>
  <c r="AA27" i="1" a="1"/>
  <c r="AA27" i="1" s="1"/>
  <c r="AC27" i="1" a="1"/>
  <c r="AC27" i="1" s="1"/>
  <c r="Y28" i="1"/>
  <c r="Z27" i="1" a="1"/>
  <c r="Z27" i="1" s="1"/>
  <c r="AB27" i="1" a="1"/>
  <c r="AB27" i="1" s="1"/>
  <c r="BQ20" i="1" a="1"/>
  <c r="BQ20" i="1" s="1"/>
  <c r="BP20" i="1" a="1"/>
  <c r="BP20" i="1" s="1"/>
  <c r="BO21" i="1"/>
  <c r="BR20" i="1" a="1"/>
  <c r="BR20" i="1" s="1"/>
  <c r="BS20" i="1" a="1"/>
  <c r="BS20" i="1" s="1"/>
  <c r="AW24" i="1"/>
  <c r="BA23" i="1" a="1"/>
  <c r="BA23" i="1" s="1"/>
  <c r="AX23" i="1" a="1"/>
  <c r="AX23" i="1" s="1"/>
  <c r="AY23" i="1" a="1"/>
  <c r="AY23" i="1" s="1"/>
  <c r="AZ23" i="1" a="1"/>
  <c r="AZ23" i="1" s="1"/>
  <c r="O29" i="1" a="1"/>
  <c r="O29" i="1" s="1"/>
  <c r="M30" i="1"/>
  <c r="N29" i="1" a="1"/>
  <c r="N29" i="1" s="1"/>
  <c r="Q29" i="1" a="1"/>
  <c r="Q29" i="1" s="1"/>
  <c r="P29" i="1" a="1"/>
  <c r="P29" i="1" s="1"/>
  <c r="AQ25" i="1"/>
  <c r="AR24" i="1" a="1"/>
  <c r="AR24" i="1" s="1"/>
  <c r="AS24" i="1" a="1"/>
  <c r="AS24" i="1" s="1"/>
  <c r="AT24" i="1" a="1"/>
  <c r="AT24" i="1" s="1"/>
  <c r="AU24" i="1" a="1"/>
  <c r="AU24" i="1" s="1"/>
  <c r="BL21" i="1" a="1"/>
  <c r="BL21" i="1" s="1"/>
  <c r="BM21" i="1" a="1"/>
  <c r="BM21" i="1" s="1"/>
  <c r="BI22" i="1"/>
  <c r="BJ21" i="1" a="1"/>
  <c r="BJ21" i="1" s="1"/>
  <c r="BK21" i="1" a="1"/>
  <c r="BK21" i="1" s="1"/>
  <c r="AE27" i="1"/>
  <c r="AF26" i="1" a="1"/>
  <c r="AF26" i="1" s="1"/>
  <c r="AI26" i="1" a="1"/>
  <c r="AI26" i="1" s="1"/>
  <c r="AH26" i="1" a="1"/>
  <c r="AH26" i="1" s="1"/>
  <c r="AG26" i="1" a="1"/>
  <c r="AG26" i="1" s="1"/>
  <c r="AM25" i="1" a="1"/>
  <c r="AM25" i="1" s="1"/>
  <c r="AO25" i="1" a="1"/>
  <c r="AO25" i="1" s="1"/>
  <c r="AL25" i="1" a="1"/>
  <c r="AL25" i="1" s="1"/>
  <c r="AK26" i="1"/>
  <c r="AN25" i="1" a="1"/>
  <c r="AN25" i="1" s="1"/>
  <c r="J31" i="1" a="1"/>
  <c r="J31" i="1" s="1"/>
  <c r="H31" i="1" a="1"/>
  <c r="H31" i="1" s="1"/>
  <c r="G32" i="1"/>
  <c r="I31" i="1" a="1"/>
  <c r="I31" i="1" s="1"/>
  <c r="K31" i="1" a="1"/>
  <c r="K31" i="1" s="1"/>
  <c r="E31" i="1" a="1"/>
  <c r="E31" i="1" s="1"/>
  <c r="D31" i="1" a="1"/>
  <c r="D31" i="1" s="1"/>
  <c r="B32" i="1"/>
  <c r="C31" i="1" a="1"/>
  <c r="C31" i="1" s="1"/>
  <c r="F31" i="1" a="1"/>
  <c r="F31" i="1" s="1"/>
  <c r="O30" i="1" l="1" a="1"/>
  <c r="O30" i="1" s="1"/>
  <c r="M31" i="1"/>
  <c r="P30" i="1" a="1"/>
  <c r="P30" i="1" s="1"/>
  <c r="Q30" i="1" a="1"/>
  <c r="Q30" i="1" s="1"/>
  <c r="N30" i="1" a="1"/>
  <c r="N30" i="1" s="1"/>
  <c r="BI23" i="1"/>
  <c r="BJ22" i="1" a="1"/>
  <c r="BJ22" i="1" s="1"/>
  <c r="BM22" i="1" a="1"/>
  <c r="BM22" i="1" s="1"/>
  <c r="BL22" i="1" a="1"/>
  <c r="BL22" i="1" s="1"/>
  <c r="BK22" i="1" a="1"/>
  <c r="BK22" i="1" s="1"/>
  <c r="BR21" i="1" a="1"/>
  <c r="BR21" i="1" s="1"/>
  <c r="BS21" i="1" a="1"/>
  <c r="BS21" i="1" s="1"/>
  <c r="BP21" i="1" a="1"/>
  <c r="BP21" i="1" s="1"/>
  <c r="BQ21" i="1" a="1"/>
  <c r="BQ21" i="1" s="1"/>
  <c r="BO22" i="1"/>
  <c r="AT25" i="1" a="1"/>
  <c r="AT25" i="1" s="1"/>
  <c r="AU25" i="1" a="1"/>
  <c r="AU25" i="1" s="1"/>
  <c r="AQ26" i="1"/>
  <c r="AS25" i="1" a="1"/>
  <c r="AS25" i="1" s="1"/>
  <c r="AR25" i="1" a="1"/>
  <c r="AR25" i="1" s="1"/>
  <c r="AO26" i="1" a="1"/>
  <c r="AO26" i="1" s="1"/>
  <c r="AK27" i="1"/>
  <c r="AN26" i="1" a="1"/>
  <c r="AN26" i="1" s="1"/>
  <c r="AL26" i="1" a="1"/>
  <c r="AL26" i="1" s="1"/>
  <c r="AM26" i="1" a="1"/>
  <c r="AM26" i="1" s="1"/>
  <c r="AI27" i="1" a="1"/>
  <c r="AI27" i="1" s="1"/>
  <c r="AG27" i="1" a="1"/>
  <c r="AG27" i="1" s="1"/>
  <c r="AF27" i="1" a="1"/>
  <c r="AF27" i="1" s="1"/>
  <c r="AH27" i="1" a="1"/>
  <c r="AH27" i="1" s="1"/>
  <c r="AE28" i="1"/>
  <c r="BA24" i="1" a="1"/>
  <c r="BA24" i="1" s="1"/>
  <c r="AZ24" i="1" a="1"/>
  <c r="AZ24" i="1" s="1"/>
  <c r="AW25" i="1"/>
  <c r="AY24" i="1" a="1"/>
  <c r="AY24" i="1" s="1"/>
  <c r="AX24" i="1" a="1"/>
  <c r="AX24" i="1" s="1"/>
  <c r="AA28" i="1" a="1"/>
  <c r="AA28" i="1" s="1"/>
  <c r="AB28" i="1" a="1"/>
  <c r="AB28" i="1" s="1"/>
  <c r="AC28" i="1" a="1"/>
  <c r="AC28" i="1" s="1"/>
  <c r="Z28" i="1" a="1"/>
  <c r="Z28" i="1" s="1"/>
  <c r="Y29" i="1"/>
  <c r="W29" i="1" a="1"/>
  <c r="W29" i="1" s="1"/>
  <c r="S30" i="1"/>
  <c r="U29" i="1" a="1"/>
  <c r="U29" i="1" s="1"/>
  <c r="T29" i="1" a="1"/>
  <c r="T29" i="1" s="1"/>
  <c r="V29" i="1" a="1"/>
  <c r="V29" i="1" s="1"/>
  <c r="BG23" i="1" a="1"/>
  <c r="BG23" i="1" s="1"/>
  <c r="BE23" i="1" a="1"/>
  <c r="BE23" i="1" s="1"/>
  <c r="BF23" i="1" a="1"/>
  <c r="BF23" i="1" s="1"/>
  <c r="BD23" i="1" a="1"/>
  <c r="BD23" i="1" s="1"/>
  <c r="BC24" i="1"/>
  <c r="K32" i="1" a="1"/>
  <c r="K32" i="1" s="1"/>
  <c r="H32" i="1" a="1"/>
  <c r="H32" i="1" s="1"/>
  <c r="G33" i="1"/>
  <c r="I32" i="1" a="1"/>
  <c r="I32" i="1" s="1"/>
  <c r="J32" i="1" a="1"/>
  <c r="J32" i="1" s="1"/>
  <c r="E32" i="1" a="1"/>
  <c r="E32" i="1" s="1"/>
  <c r="D32" i="1" a="1"/>
  <c r="D32" i="1" s="1"/>
  <c r="F32" i="1" a="1"/>
  <c r="F32" i="1" s="1"/>
  <c r="B33" i="1"/>
  <c r="C32" i="1" a="1"/>
  <c r="C32" i="1" s="1"/>
  <c r="AA29" i="1" l="1" a="1"/>
  <c r="AA29" i="1" s="1"/>
  <c r="Z29" i="1" a="1"/>
  <c r="Z29" i="1" s="1"/>
  <c r="AC29" i="1" a="1"/>
  <c r="AC29" i="1" s="1"/>
  <c r="Y30" i="1"/>
  <c r="AB29" i="1" a="1"/>
  <c r="AB29" i="1" s="1"/>
  <c r="BR22" i="1" a="1"/>
  <c r="BR22" i="1" s="1"/>
  <c r="BS22" i="1" a="1"/>
  <c r="BS22" i="1" s="1"/>
  <c r="BO23" i="1"/>
  <c r="BQ22" i="1" a="1"/>
  <c r="BQ22" i="1" s="1"/>
  <c r="BP22" i="1" a="1"/>
  <c r="BP22" i="1" s="1"/>
  <c r="BG24" i="1" a="1"/>
  <c r="BG24" i="1" s="1"/>
  <c r="BF24" i="1" a="1"/>
  <c r="BF24" i="1" s="1"/>
  <c r="BE24" i="1" a="1"/>
  <c r="BE24" i="1" s="1"/>
  <c r="BC25" i="1"/>
  <c r="BD24" i="1" a="1"/>
  <c r="BD24" i="1" s="1"/>
  <c r="S31" i="1"/>
  <c r="U30" i="1" a="1"/>
  <c r="U30" i="1" s="1"/>
  <c r="W30" i="1" a="1"/>
  <c r="W30" i="1" s="1"/>
  <c r="V30" i="1" a="1"/>
  <c r="V30" i="1" s="1"/>
  <c r="T30" i="1" a="1"/>
  <c r="T30" i="1" s="1"/>
  <c r="AF28" i="1" a="1"/>
  <c r="AF28" i="1" s="1"/>
  <c r="AE29" i="1"/>
  <c r="AH28" i="1" a="1"/>
  <c r="AH28" i="1" s="1"/>
  <c r="AG28" i="1" a="1"/>
  <c r="AG28" i="1" s="1"/>
  <c r="AI28" i="1" a="1"/>
  <c r="AI28" i="1" s="1"/>
  <c r="AK28" i="1"/>
  <c r="AL27" i="1" a="1"/>
  <c r="AL27" i="1" s="1"/>
  <c r="AO27" i="1" a="1"/>
  <c r="AO27" i="1" s="1"/>
  <c r="AM27" i="1" a="1"/>
  <c r="AM27" i="1" s="1"/>
  <c r="AN27" i="1" a="1"/>
  <c r="AN27" i="1" s="1"/>
  <c r="AS26" i="1" a="1"/>
  <c r="AS26" i="1" s="1"/>
  <c r="AT26" i="1" a="1"/>
  <c r="AT26" i="1" s="1"/>
  <c r="AQ27" i="1"/>
  <c r="AR26" i="1" a="1"/>
  <c r="AR26" i="1" s="1"/>
  <c r="AU26" i="1" a="1"/>
  <c r="AU26" i="1" s="1"/>
  <c r="BI24" i="1"/>
  <c r="BM23" i="1" a="1"/>
  <c r="BM23" i="1" s="1"/>
  <c r="BK23" i="1" a="1"/>
  <c r="BK23" i="1" s="1"/>
  <c r="BJ23" i="1" a="1"/>
  <c r="BJ23" i="1" s="1"/>
  <c r="BL23" i="1" a="1"/>
  <c r="BL23" i="1" s="1"/>
  <c r="P31" i="1" a="1"/>
  <c r="P31" i="1" s="1"/>
  <c r="N31" i="1" a="1"/>
  <c r="N31" i="1" s="1"/>
  <c r="Q31" i="1" a="1"/>
  <c r="Q31" i="1" s="1"/>
  <c r="O31" i="1" a="1"/>
  <c r="O31" i="1" s="1"/>
  <c r="M32" i="1"/>
  <c r="AX25" i="1" a="1"/>
  <c r="AX25" i="1" s="1"/>
  <c r="AY25" i="1" a="1"/>
  <c r="AY25" i="1" s="1"/>
  <c r="BA25" i="1" a="1"/>
  <c r="BA25" i="1" s="1"/>
  <c r="AW26" i="1"/>
  <c r="AZ25" i="1" a="1"/>
  <c r="AZ25" i="1" s="1"/>
  <c r="H33" i="1" a="1"/>
  <c r="H33" i="1" s="1"/>
  <c r="J33" i="1" a="1"/>
  <c r="J33" i="1" s="1"/>
  <c r="K33" i="1" a="1"/>
  <c r="K33" i="1" s="1"/>
  <c r="G34" i="1"/>
  <c r="I33" i="1" a="1"/>
  <c r="I33" i="1" s="1"/>
  <c r="D33" i="1" a="1"/>
  <c r="D33" i="1" s="1"/>
  <c r="E33" i="1" a="1"/>
  <c r="E33" i="1" s="1"/>
  <c r="B34" i="1"/>
  <c r="C33" i="1" a="1"/>
  <c r="C33" i="1" s="1"/>
  <c r="F33" i="1" a="1"/>
  <c r="F33" i="1" s="1"/>
  <c r="AQ28" i="1" l="1"/>
  <c r="AS27" i="1" a="1"/>
  <c r="AS27" i="1" s="1"/>
  <c r="AU27" i="1" a="1"/>
  <c r="AU27" i="1" s="1"/>
  <c r="AR27" i="1" a="1"/>
  <c r="AR27" i="1" s="1"/>
  <c r="AT27" i="1" a="1"/>
  <c r="AT27" i="1" s="1"/>
  <c r="BL24" i="1" a="1"/>
  <c r="BL24" i="1" s="1"/>
  <c r="BJ24" i="1" a="1"/>
  <c r="BJ24" i="1" s="1"/>
  <c r="BK24" i="1" a="1"/>
  <c r="BK24" i="1" s="1"/>
  <c r="BI25" i="1"/>
  <c r="BM24" i="1" a="1"/>
  <c r="BM24" i="1" s="1"/>
  <c r="U31" i="1" a="1"/>
  <c r="U31" i="1" s="1"/>
  <c r="S32" i="1"/>
  <c r="W31" i="1" a="1"/>
  <c r="W31" i="1" s="1"/>
  <c r="V31" i="1" a="1"/>
  <c r="V31" i="1" s="1"/>
  <c r="T31" i="1" a="1"/>
  <c r="T31" i="1" s="1"/>
  <c r="BR23" i="1" a="1"/>
  <c r="BR23" i="1" s="1"/>
  <c r="BO24" i="1"/>
  <c r="BP23" i="1" a="1"/>
  <c r="BP23" i="1" s="1"/>
  <c r="BS23" i="1" a="1"/>
  <c r="BS23" i="1" s="1"/>
  <c r="BQ23" i="1" a="1"/>
  <c r="BQ23" i="1" s="1"/>
  <c r="AC30" i="1" a="1"/>
  <c r="AC30" i="1" s="1"/>
  <c r="Y31" i="1"/>
  <c r="Z30" i="1" a="1"/>
  <c r="Z30" i="1" s="1"/>
  <c r="AA30" i="1" a="1"/>
  <c r="AA30" i="1" s="1"/>
  <c r="AB30" i="1" a="1"/>
  <c r="AB30" i="1" s="1"/>
  <c r="AZ26" i="1" a="1"/>
  <c r="AZ26" i="1" s="1"/>
  <c r="BA26" i="1" a="1"/>
  <c r="BA26" i="1" s="1"/>
  <c r="AX26" i="1" a="1"/>
  <c r="AX26" i="1" s="1"/>
  <c r="AW27" i="1"/>
  <c r="AY26" i="1" a="1"/>
  <c r="AY26" i="1" s="1"/>
  <c r="P32" i="1" a="1"/>
  <c r="P32" i="1" s="1"/>
  <c r="Q32" i="1" a="1"/>
  <c r="Q32" i="1" s="1"/>
  <c r="M33" i="1"/>
  <c r="N32" i="1" a="1"/>
  <c r="N32" i="1" s="1"/>
  <c r="O32" i="1" a="1"/>
  <c r="O32" i="1" s="1"/>
  <c r="AO28" i="1" a="1"/>
  <c r="AO28" i="1" s="1"/>
  <c r="AK29" i="1"/>
  <c r="AM28" i="1" a="1"/>
  <c r="AM28" i="1" s="1"/>
  <c r="AL28" i="1" a="1"/>
  <c r="AL28" i="1" s="1"/>
  <c r="AN28" i="1" a="1"/>
  <c r="AN28" i="1" s="1"/>
  <c r="AE30" i="1"/>
  <c r="AH29" i="1" a="1"/>
  <c r="AH29" i="1" s="1"/>
  <c r="AF29" i="1" a="1"/>
  <c r="AF29" i="1" s="1"/>
  <c r="AG29" i="1" a="1"/>
  <c r="AG29" i="1" s="1"/>
  <c r="AI29" i="1" a="1"/>
  <c r="AI29" i="1" s="1"/>
  <c r="BF25" i="1" a="1"/>
  <c r="BF25" i="1" s="1"/>
  <c r="BC26" i="1"/>
  <c r="BE25" i="1" a="1"/>
  <c r="BE25" i="1" s="1"/>
  <c r="BG25" i="1" a="1"/>
  <c r="BG25" i="1" s="1"/>
  <c r="BD25" i="1" a="1"/>
  <c r="BD25" i="1" s="1"/>
  <c r="K34" i="1" a="1"/>
  <c r="K34" i="1" s="1"/>
  <c r="J34" i="1" a="1"/>
  <c r="J34" i="1" s="1"/>
  <c r="G35" i="1"/>
  <c r="H34" i="1" a="1"/>
  <c r="H34" i="1" s="1"/>
  <c r="I34" i="1" a="1"/>
  <c r="I34" i="1" s="1"/>
  <c r="C34" i="1" a="1"/>
  <c r="C34" i="1" s="1"/>
  <c r="F34" i="1" a="1"/>
  <c r="F34" i="1" s="1"/>
  <c r="D34" i="1" a="1"/>
  <c r="D34" i="1" s="1"/>
  <c r="E34" i="1" a="1"/>
  <c r="E34" i="1" s="1"/>
  <c r="B35" i="1"/>
  <c r="V32" i="1" l="1" a="1"/>
  <c r="V32" i="1" s="1"/>
  <c r="W32" i="1" a="1"/>
  <c r="W32" i="1" s="1"/>
  <c r="U32" i="1" a="1"/>
  <c r="U32" i="1" s="1"/>
  <c r="S33" i="1"/>
  <c r="T32" i="1" a="1"/>
  <c r="T32" i="1" s="1"/>
  <c r="BD26" i="1" a="1"/>
  <c r="BD26" i="1" s="1"/>
  <c r="BE26" i="1" a="1"/>
  <c r="BE26" i="1" s="1"/>
  <c r="BG26" i="1" a="1"/>
  <c r="BG26" i="1" s="1"/>
  <c r="BC27" i="1"/>
  <c r="BF26" i="1" a="1"/>
  <c r="BF26" i="1" s="1"/>
  <c r="Z31" i="1" a="1"/>
  <c r="Z31" i="1" s="1"/>
  <c r="AB31" i="1" a="1"/>
  <c r="AB31" i="1" s="1"/>
  <c r="AA31" i="1" a="1"/>
  <c r="AA31" i="1" s="1"/>
  <c r="Y32" i="1"/>
  <c r="AC31" i="1" a="1"/>
  <c r="AC31" i="1" s="1"/>
  <c r="AE31" i="1"/>
  <c r="AG30" i="1" a="1"/>
  <c r="AG30" i="1" s="1"/>
  <c r="AI30" i="1" a="1"/>
  <c r="AI30" i="1" s="1"/>
  <c r="AH30" i="1" a="1"/>
  <c r="AH30" i="1" s="1"/>
  <c r="AF30" i="1" a="1"/>
  <c r="AF30" i="1" s="1"/>
  <c r="AO29" i="1" a="1"/>
  <c r="AO29" i="1" s="1"/>
  <c r="AM29" i="1" a="1"/>
  <c r="AM29" i="1" s="1"/>
  <c r="AL29" i="1" a="1"/>
  <c r="AL29" i="1" s="1"/>
  <c r="AN29" i="1" a="1"/>
  <c r="AN29" i="1" s="1"/>
  <c r="AK30" i="1"/>
  <c r="Q33" i="1" a="1"/>
  <c r="Q33" i="1" s="1"/>
  <c r="P33" i="1" a="1"/>
  <c r="P33" i="1" s="1"/>
  <c r="N33" i="1" a="1"/>
  <c r="N33" i="1" s="1"/>
  <c r="O33" i="1" a="1"/>
  <c r="O33" i="1" s="1"/>
  <c r="M34" i="1"/>
  <c r="AZ27" i="1" a="1"/>
  <c r="AZ27" i="1" s="1"/>
  <c r="AX27" i="1" a="1"/>
  <c r="AX27" i="1" s="1"/>
  <c r="AW28" i="1"/>
  <c r="AY27" i="1" a="1"/>
  <c r="AY27" i="1" s="1"/>
  <c r="BA27" i="1" a="1"/>
  <c r="BA27" i="1" s="1"/>
  <c r="BO25" i="1"/>
  <c r="BP24" i="1" a="1"/>
  <c r="BP24" i="1" s="1"/>
  <c r="BR24" i="1" a="1"/>
  <c r="BR24" i="1" s="1"/>
  <c r="BQ24" i="1" a="1"/>
  <c r="BQ24" i="1" s="1"/>
  <c r="BS24" i="1" a="1"/>
  <c r="BS24" i="1" s="1"/>
  <c r="BK25" i="1" a="1"/>
  <c r="BK25" i="1" s="1"/>
  <c r="BL25" i="1" a="1"/>
  <c r="BL25" i="1" s="1"/>
  <c r="BI26" i="1"/>
  <c r="BJ25" i="1" a="1"/>
  <c r="BJ25" i="1" s="1"/>
  <c r="BM25" i="1" a="1"/>
  <c r="BM25" i="1" s="1"/>
  <c r="AR28" i="1" a="1"/>
  <c r="AR28" i="1" s="1"/>
  <c r="AS28" i="1" a="1"/>
  <c r="AS28" i="1" s="1"/>
  <c r="AQ29" i="1"/>
  <c r="AU28" i="1" a="1"/>
  <c r="AU28" i="1" s="1"/>
  <c r="AT28" i="1" a="1"/>
  <c r="AT28" i="1" s="1"/>
  <c r="J35" i="1" a="1"/>
  <c r="J35" i="1" s="1"/>
  <c r="I35" i="1" a="1"/>
  <c r="I35" i="1" s="1"/>
  <c r="H35" i="1" a="1"/>
  <c r="H35" i="1" s="1"/>
  <c r="G36" i="1"/>
  <c r="K35" i="1" a="1"/>
  <c r="K35" i="1" s="1"/>
  <c r="E35" i="1" a="1"/>
  <c r="E35" i="1" s="1"/>
  <c r="D35" i="1" a="1"/>
  <c r="D35" i="1" s="1"/>
  <c r="B36" i="1"/>
  <c r="C35" i="1" a="1"/>
  <c r="C35" i="1" s="1"/>
  <c r="F35" i="1" a="1"/>
  <c r="F35" i="1" s="1"/>
  <c r="S34" i="1" l="1"/>
  <c r="V33" i="1" a="1"/>
  <c r="V33" i="1" s="1"/>
  <c r="T33" i="1" a="1"/>
  <c r="T33" i="1" s="1"/>
  <c r="W33" i="1" a="1"/>
  <c r="W33" i="1" s="1"/>
  <c r="U33" i="1" a="1"/>
  <c r="U33" i="1" s="1"/>
  <c r="Q34" i="1" a="1"/>
  <c r="Q34" i="1" s="1"/>
  <c r="O34" i="1" a="1"/>
  <c r="O34" i="1" s="1"/>
  <c r="M35" i="1"/>
  <c r="P34" i="1" a="1"/>
  <c r="P34" i="1" s="1"/>
  <c r="N34" i="1" a="1"/>
  <c r="N34" i="1" s="1"/>
  <c r="Z32" i="1" a="1"/>
  <c r="Z32" i="1" s="1"/>
  <c r="AB32" i="1" a="1"/>
  <c r="AB32" i="1" s="1"/>
  <c r="AC32" i="1" a="1"/>
  <c r="AC32" i="1" s="1"/>
  <c r="Y33" i="1"/>
  <c r="AA32" i="1" a="1"/>
  <c r="AA32" i="1" s="1"/>
  <c r="AQ30" i="1"/>
  <c r="AR29" i="1" a="1"/>
  <c r="AR29" i="1" s="1"/>
  <c r="AS29" i="1" a="1"/>
  <c r="AS29" i="1" s="1"/>
  <c r="AU29" i="1" a="1"/>
  <c r="AU29" i="1" s="1"/>
  <c r="AT29" i="1" a="1"/>
  <c r="AT29" i="1" s="1"/>
  <c r="BO26" i="1"/>
  <c r="BS25" i="1" a="1"/>
  <c r="BS25" i="1" s="1"/>
  <c r="BR25" i="1" a="1"/>
  <c r="BR25" i="1" s="1"/>
  <c r="BP25" i="1" a="1"/>
  <c r="BP25" i="1" s="1"/>
  <c r="BQ25" i="1" a="1"/>
  <c r="BQ25" i="1" s="1"/>
  <c r="AF31" i="1" a="1"/>
  <c r="AF31" i="1" s="1"/>
  <c r="AG31" i="1" a="1"/>
  <c r="AG31" i="1" s="1"/>
  <c r="AE32" i="1"/>
  <c r="AH31" i="1" a="1"/>
  <c r="AH31" i="1" s="1"/>
  <c r="AI31" i="1" a="1"/>
  <c r="AI31" i="1" s="1"/>
  <c r="BJ26" i="1" a="1"/>
  <c r="BJ26" i="1" s="1"/>
  <c r="BL26" i="1" a="1"/>
  <c r="BL26" i="1" s="1"/>
  <c r="BK26" i="1" a="1"/>
  <c r="BK26" i="1" s="1"/>
  <c r="BI27" i="1"/>
  <c r="BM26" i="1" a="1"/>
  <c r="BM26" i="1" s="1"/>
  <c r="AX28" i="1" a="1"/>
  <c r="AX28" i="1" s="1"/>
  <c r="AW29" i="1"/>
  <c r="BA28" i="1" a="1"/>
  <c r="BA28" i="1" s="1"/>
  <c r="AZ28" i="1" a="1"/>
  <c r="AZ28" i="1" s="1"/>
  <c r="AY28" i="1" a="1"/>
  <c r="AY28" i="1" s="1"/>
  <c r="AM30" i="1" a="1"/>
  <c r="AM30" i="1" s="1"/>
  <c r="AK31" i="1"/>
  <c r="AN30" i="1" a="1"/>
  <c r="AN30" i="1" s="1"/>
  <c r="AL30" i="1" a="1"/>
  <c r="AL30" i="1" s="1"/>
  <c r="AO30" i="1" a="1"/>
  <c r="AO30" i="1" s="1"/>
  <c r="BD27" i="1" a="1"/>
  <c r="BD27" i="1" s="1"/>
  <c r="BC28" i="1"/>
  <c r="BG27" i="1" a="1"/>
  <c r="BG27" i="1" s="1"/>
  <c r="BE27" i="1" a="1"/>
  <c r="BE27" i="1" s="1"/>
  <c r="BF27" i="1" a="1"/>
  <c r="BF27" i="1" s="1"/>
  <c r="K36" i="1" a="1"/>
  <c r="K36" i="1" s="1"/>
  <c r="H36" i="1" a="1"/>
  <c r="H36" i="1" s="1"/>
  <c r="G37" i="1"/>
  <c r="I36" i="1" a="1"/>
  <c r="I36" i="1" s="1"/>
  <c r="J36" i="1" a="1"/>
  <c r="J36" i="1" s="1"/>
  <c r="C36" i="1" a="1"/>
  <c r="C36" i="1" s="1"/>
  <c r="D36" i="1" a="1"/>
  <c r="D36" i="1" s="1"/>
  <c r="B37" i="1"/>
  <c r="E36" i="1" a="1"/>
  <c r="E36" i="1" s="1"/>
  <c r="F36" i="1" a="1"/>
  <c r="F36" i="1" s="1"/>
  <c r="AE33" i="1" l="1"/>
  <c r="AF32" i="1" a="1"/>
  <c r="AF32" i="1" s="1"/>
  <c r="AG32" i="1" a="1"/>
  <c r="AG32" i="1" s="1"/>
  <c r="AI32" i="1" a="1"/>
  <c r="AI32" i="1" s="1"/>
  <c r="AH32" i="1" a="1"/>
  <c r="AH32" i="1" s="1"/>
  <c r="AS30" i="1" a="1"/>
  <c r="AS30" i="1" s="1"/>
  <c r="AU30" i="1" a="1"/>
  <c r="AU30" i="1" s="1"/>
  <c r="AT30" i="1" a="1"/>
  <c r="AT30" i="1" s="1"/>
  <c r="AQ31" i="1"/>
  <c r="AR30" i="1" a="1"/>
  <c r="AR30" i="1" s="1"/>
  <c r="Q35" i="1" a="1"/>
  <c r="Q35" i="1" s="1"/>
  <c r="P35" i="1" a="1"/>
  <c r="P35" i="1" s="1"/>
  <c r="N35" i="1" a="1"/>
  <c r="N35" i="1" s="1"/>
  <c r="O35" i="1" a="1"/>
  <c r="O35" i="1" s="1"/>
  <c r="M36" i="1"/>
  <c r="BF28" i="1" a="1"/>
  <c r="BF28" i="1" s="1"/>
  <c r="BE28" i="1" a="1"/>
  <c r="BE28" i="1" s="1"/>
  <c r="BC29" i="1"/>
  <c r="BD28" i="1" a="1"/>
  <c r="BD28" i="1" s="1"/>
  <c r="BG28" i="1" a="1"/>
  <c r="BG28" i="1" s="1"/>
  <c r="AK32" i="1"/>
  <c r="AL31" i="1" a="1"/>
  <c r="AL31" i="1" s="1"/>
  <c r="AO31" i="1" a="1"/>
  <c r="AO31" i="1" s="1"/>
  <c r="AM31" i="1" a="1"/>
  <c r="AM31" i="1" s="1"/>
  <c r="AN31" i="1" a="1"/>
  <c r="AN31" i="1" s="1"/>
  <c r="BJ27" i="1" a="1"/>
  <c r="BJ27" i="1" s="1"/>
  <c r="BM27" i="1" a="1"/>
  <c r="BM27" i="1" s="1"/>
  <c r="BI28" i="1"/>
  <c r="BL27" i="1" a="1"/>
  <c r="BL27" i="1" s="1"/>
  <c r="BK27" i="1" a="1"/>
  <c r="BK27" i="1" s="1"/>
  <c r="Y34" i="1"/>
  <c r="AA33" i="1" a="1"/>
  <c r="AA33" i="1" s="1"/>
  <c r="Z33" i="1" a="1"/>
  <c r="Z33" i="1" s="1"/>
  <c r="AB33" i="1" a="1"/>
  <c r="AB33" i="1" s="1"/>
  <c r="AC33" i="1" a="1"/>
  <c r="AC33" i="1" s="1"/>
  <c r="BA29" i="1" a="1"/>
  <c r="BA29" i="1" s="1"/>
  <c r="AW30" i="1"/>
  <c r="AY29" i="1" a="1"/>
  <c r="AY29" i="1" s="1"/>
  <c r="AZ29" i="1" a="1"/>
  <c r="AZ29" i="1" s="1"/>
  <c r="AX29" i="1" a="1"/>
  <c r="AX29" i="1" s="1"/>
  <c r="BQ26" i="1" a="1"/>
  <c r="BQ26" i="1" s="1"/>
  <c r="BR26" i="1" a="1"/>
  <c r="BR26" i="1" s="1"/>
  <c r="BP26" i="1" a="1"/>
  <c r="BP26" i="1" s="1"/>
  <c r="BS26" i="1" a="1"/>
  <c r="BS26" i="1" s="1"/>
  <c r="BO27" i="1"/>
  <c r="T34" i="1" a="1"/>
  <c r="T34" i="1" s="1"/>
  <c r="V34" i="1" a="1"/>
  <c r="V34" i="1" s="1"/>
  <c r="W34" i="1" a="1"/>
  <c r="W34" i="1" s="1"/>
  <c r="U34" i="1" a="1"/>
  <c r="U34" i="1" s="1"/>
  <c r="S35" i="1"/>
  <c r="H37" i="1" a="1"/>
  <c r="H37" i="1" s="1"/>
  <c r="G38" i="1"/>
  <c r="J37" i="1" a="1"/>
  <c r="J37" i="1" s="1"/>
  <c r="I37" i="1" a="1"/>
  <c r="I37" i="1" s="1"/>
  <c r="K37" i="1" a="1"/>
  <c r="K37" i="1" s="1"/>
  <c r="D37" i="1" a="1"/>
  <c r="D37" i="1" s="1"/>
  <c r="F37" i="1" a="1"/>
  <c r="F37" i="1" s="1"/>
  <c r="C37" i="1" a="1"/>
  <c r="C37" i="1" s="1"/>
  <c r="B38" i="1"/>
  <c r="E37" i="1" a="1"/>
  <c r="E37" i="1" s="1"/>
  <c r="BM28" i="1" l="1" a="1"/>
  <c r="BM28" i="1" s="1"/>
  <c r="BJ28" i="1" a="1"/>
  <c r="BJ28" i="1" s="1"/>
  <c r="BK28" i="1" a="1"/>
  <c r="BK28" i="1" s="1"/>
  <c r="BI29" i="1"/>
  <c r="BL28" i="1" a="1"/>
  <c r="BL28" i="1" s="1"/>
  <c r="Y35" i="1"/>
  <c r="AB34" i="1" a="1"/>
  <c r="AB34" i="1" s="1"/>
  <c r="AA34" i="1" a="1"/>
  <c r="AA34" i="1" s="1"/>
  <c r="Z34" i="1" a="1"/>
  <c r="Z34" i="1" s="1"/>
  <c r="AC34" i="1" a="1"/>
  <c r="AC34" i="1" s="1"/>
  <c r="O36" i="1" a="1"/>
  <c r="O36" i="1" s="1"/>
  <c r="Q36" i="1" a="1"/>
  <c r="Q36" i="1" s="1"/>
  <c r="M37" i="1"/>
  <c r="N36" i="1" a="1"/>
  <c r="N36" i="1" s="1"/>
  <c r="P36" i="1" a="1"/>
  <c r="P36" i="1" s="1"/>
  <c r="V35" i="1" a="1"/>
  <c r="V35" i="1" s="1"/>
  <c r="W35" i="1" a="1"/>
  <c r="W35" i="1" s="1"/>
  <c r="U35" i="1" a="1"/>
  <c r="U35" i="1" s="1"/>
  <c r="S36" i="1"/>
  <c r="T35" i="1" a="1"/>
  <c r="T35" i="1" s="1"/>
  <c r="BF29" i="1" a="1"/>
  <c r="BF29" i="1" s="1"/>
  <c r="BG29" i="1" a="1"/>
  <c r="BG29" i="1" s="1"/>
  <c r="BE29" i="1" a="1"/>
  <c r="BE29" i="1" s="1"/>
  <c r="BD29" i="1" a="1"/>
  <c r="BD29" i="1" s="1"/>
  <c r="BC30" i="1"/>
  <c r="BR27" i="1" a="1"/>
  <c r="BR27" i="1" s="1"/>
  <c r="BP27" i="1" a="1"/>
  <c r="BP27" i="1" s="1"/>
  <c r="BS27" i="1" a="1"/>
  <c r="BS27" i="1" s="1"/>
  <c r="BO28" i="1"/>
  <c r="BQ27" i="1" a="1"/>
  <c r="BQ27" i="1" s="1"/>
  <c r="AY30" i="1" a="1"/>
  <c r="AY30" i="1" s="1"/>
  <c r="BA30" i="1" a="1"/>
  <c r="BA30" i="1" s="1"/>
  <c r="AZ30" i="1" a="1"/>
  <c r="AZ30" i="1" s="1"/>
  <c r="AW31" i="1"/>
  <c r="AX30" i="1" a="1"/>
  <c r="AX30" i="1" s="1"/>
  <c r="AN32" i="1" a="1"/>
  <c r="AN32" i="1" s="1"/>
  <c r="AM32" i="1" a="1"/>
  <c r="AM32" i="1" s="1"/>
  <c r="AL32" i="1" a="1"/>
  <c r="AL32" i="1" s="1"/>
  <c r="AK33" i="1"/>
  <c r="AO32" i="1" a="1"/>
  <c r="AO32" i="1" s="1"/>
  <c r="AS31" i="1" a="1"/>
  <c r="AS31" i="1" s="1"/>
  <c r="AR31" i="1" a="1"/>
  <c r="AR31" i="1" s="1"/>
  <c r="AU31" i="1" a="1"/>
  <c r="AU31" i="1" s="1"/>
  <c r="AQ32" i="1"/>
  <c r="AT31" i="1" a="1"/>
  <c r="AT31" i="1" s="1"/>
  <c r="AG33" i="1" a="1"/>
  <c r="AG33" i="1" s="1"/>
  <c r="AE34" i="1"/>
  <c r="AH33" i="1" a="1"/>
  <c r="AH33" i="1" s="1"/>
  <c r="AF33" i="1" a="1"/>
  <c r="AF33" i="1" s="1"/>
  <c r="AI33" i="1" a="1"/>
  <c r="AI33" i="1" s="1"/>
  <c r="J38" i="1" a="1"/>
  <c r="J38" i="1" s="1"/>
  <c r="I38" i="1" a="1"/>
  <c r="I38" i="1" s="1"/>
  <c r="G39" i="1"/>
  <c r="K38" i="1" a="1"/>
  <c r="K38" i="1" s="1"/>
  <c r="H38" i="1" a="1"/>
  <c r="H38" i="1" s="1"/>
  <c r="D38" i="1" a="1"/>
  <c r="D38" i="1" s="1"/>
  <c r="C38" i="1" a="1"/>
  <c r="C38" i="1" s="1"/>
  <c r="B39" i="1"/>
  <c r="E38" i="1" a="1"/>
  <c r="E38" i="1" s="1"/>
  <c r="F38" i="1" a="1"/>
  <c r="F38" i="1" s="1"/>
  <c r="U36" i="1" l="1" a="1"/>
  <c r="U36" i="1" s="1"/>
  <c r="W36" i="1" a="1"/>
  <c r="W36" i="1" s="1"/>
  <c r="S37" i="1"/>
  <c r="T36" i="1" a="1"/>
  <c r="T36" i="1" s="1"/>
  <c r="V36" i="1" a="1"/>
  <c r="V36" i="1" s="1"/>
  <c r="AQ33" i="1"/>
  <c r="AU32" i="1" a="1"/>
  <c r="AU32" i="1" s="1"/>
  <c r="AR32" i="1" a="1"/>
  <c r="AR32" i="1" s="1"/>
  <c r="AS32" i="1" a="1"/>
  <c r="AS32" i="1" s="1"/>
  <c r="AT32" i="1" a="1"/>
  <c r="AT32" i="1" s="1"/>
  <c r="BJ29" i="1" a="1"/>
  <c r="BJ29" i="1" s="1"/>
  <c r="BM29" i="1" a="1"/>
  <c r="BM29" i="1" s="1"/>
  <c r="BI30" i="1"/>
  <c r="BL29" i="1" a="1"/>
  <c r="BL29" i="1" s="1"/>
  <c r="BK29" i="1" a="1"/>
  <c r="BK29" i="1" s="1"/>
  <c r="AG34" i="1" a="1"/>
  <c r="AG34" i="1" s="1"/>
  <c r="AE35" i="1"/>
  <c r="AH34" i="1" a="1"/>
  <c r="AH34" i="1" s="1"/>
  <c r="AI34" i="1" a="1"/>
  <c r="AI34" i="1" s="1"/>
  <c r="AF34" i="1" a="1"/>
  <c r="AF34" i="1" s="1"/>
  <c r="AK34" i="1"/>
  <c r="AL33" i="1" a="1"/>
  <c r="AL33" i="1" s="1"/>
  <c r="AN33" i="1" a="1"/>
  <c r="AN33" i="1" s="1"/>
  <c r="AM33" i="1" a="1"/>
  <c r="AM33" i="1" s="1"/>
  <c r="AO33" i="1" a="1"/>
  <c r="AO33" i="1" s="1"/>
  <c r="AY31" i="1" a="1"/>
  <c r="AY31" i="1" s="1"/>
  <c r="AZ31" i="1" a="1"/>
  <c r="AZ31" i="1" s="1"/>
  <c r="AW32" i="1"/>
  <c r="AX31" i="1" a="1"/>
  <c r="AX31" i="1" s="1"/>
  <c r="BA31" i="1" a="1"/>
  <c r="BA31" i="1" s="1"/>
  <c r="Z35" i="1" a="1"/>
  <c r="Z35" i="1" s="1"/>
  <c r="Y36" i="1"/>
  <c r="AB35" i="1" a="1"/>
  <c r="AB35" i="1" s="1"/>
  <c r="AA35" i="1" a="1"/>
  <c r="AA35" i="1" s="1"/>
  <c r="AC35" i="1" a="1"/>
  <c r="AC35" i="1" s="1"/>
  <c r="BP28" i="1" a="1"/>
  <c r="BP28" i="1" s="1"/>
  <c r="BS28" i="1" a="1"/>
  <c r="BS28" i="1" s="1"/>
  <c r="BQ28" i="1" a="1"/>
  <c r="BQ28" i="1" s="1"/>
  <c r="BR28" i="1" a="1"/>
  <c r="BR28" i="1" s="1"/>
  <c r="BO29" i="1"/>
  <c r="BD30" i="1" a="1"/>
  <c r="BD30" i="1" s="1"/>
  <c r="BG30" i="1" a="1"/>
  <c r="BG30" i="1" s="1"/>
  <c r="BF30" i="1" a="1"/>
  <c r="BF30" i="1" s="1"/>
  <c r="BE30" i="1" a="1"/>
  <c r="BE30" i="1" s="1"/>
  <c r="BC31" i="1"/>
  <c r="O37" i="1" a="1"/>
  <c r="O37" i="1" s="1"/>
  <c r="Q37" i="1" a="1"/>
  <c r="Q37" i="1" s="1"/>
  <c r="P37" i="1" a="1"/>
  <c r="P37" i="1" s="1"/>
  <c r="N37" i="1" a="1"/>
  <c r="N37" i="1" s="1"/>
  <c r="M38" i="1"/>
  <c r="H39" i="1" a="1"/>
  <c r="H39" i="1" s="1"/>
  <c r="I39" i="1" a="1"/>
  <c r="I39" i="1" s="1"/>
  <c r="J39" i="1" a="1"/>
  <c r="J39" i="1" s="1"/>
  <c r="K39" i="1" a="1"/>
  <c r="K39" i="1" s="1"/>
  <c r="E39" i="1" a="1"/>
  <c r="E39" i="1" s="1"/>
  <c r="F39" i="1" a="1"/>
  <c r="F39" i="1" s="1"/>
  <c r="D39" i="1" a="1"/>
  <c r="D39" i="1" s="1"/>
  <c r="C39" i="1" a="1"/>
  <c r="C39" i="1" s="1"/>
  <c r="BS29" i="1" l="1" a="1"/>
  <c r="BS29" i="1" s="1"/>
  <c r="BR29" i="1" a="1"/>
  <c r="BR29" i="1" s="1"/>
  <c r="BP29" i="1" a="1"/>
  <c r="BP29" i="1" s="1"/>
  <c r="BQ29" i="1" a="1"/>
  <c r="BQ29" i="1" s="1"/>
  <c r="BO30" i="1"/>
  <c r="AB36" i="1" a="1"/>
  <c r="AB36" i="1" s="1"/>
  <c r="Z36" i="1" a="1"/>
  <c r="Z36" i="1" s="1"/>
  <c r="Y37" i="1"/>
  <c r="AA36" i="1" a="1"/>
  <c r="AA36" i="1" s="1"/>
  <c r="AC36" i="1" a="1"/>
  <c r="AC36" i="1" s="1"/>
  <c r="AW33" i="1"/>
  <c r="BA32" i="1" a="1"/>
  <c r="BA32" i="1" s="1"/>
  <c r="AX32" i="1" a="1"/>
  <c r="AX32" i="1" s="1"/>
  <c r="AY32" i="1" a="1"/>
  <c r="AY32" i="1" s="1"/>
  <c r="AZ32" i="1" a="1"/>
  <c r="AZ32" i="1" s="1"/>
  <c r="V37" i="1" a="1"/>
  <c r="V37" i="1" s="1"/>
  <c r="S38" i="1"/>
  <c r="U37" i="1" a="1"/>
  <c r="U37" i="1" s="1"/>
  <c r="T37" i="1" a="1"/>
  <c r="T37" i="1" s="1"/>
  <c r="W37" i="1" a="1"/>
  <c r="W37" i="1" s="1"/>
  <c r="N38" i="1" a="1"/>
  <c r="N38" i="1" s="1"/>
  <c r="M39" i="1"/>
  <c r="P38" i="1" a="1"/>
  <c r="P38" i="1" s="1"/>
  <c r="Q38" i="1" a="1"/>
  <c r="Q38" i="1" s="1"/>
  <c r="O38" i="1" a="1"/>
  <c r="O38" i="1" s="1"/>
  <c r="AU33" i="1" a="1"/>
  <c r="AU33" i="1" s="1"/>
  <c r="AS33" i="1" a="1"/>
  <c r="AS33" i="1" s="1"/>
  <c r="AT33" i="1" a="1"/>
  <c r="AT33" i="1" s="1"/>
  <c r="AQ34" i="1"/>
  <c r="AR33" i="1" a="1"/>
  <c r="AR33" i="1" s="1"/>
  <c r="BF31" i="1" a="1"/>
  <c r="BF31" i="1" s="1"/>
  <c r="BC32" i="1"/>
  <c r="BE31" i="1" a="1"/>
  <c r="BE31" i="1" s="1"/>
  <c r="BD31" i="1" a="1"/>
  <c r="BD31" i="1" s="1"/>
  <c r="BG31" i="1" a="1"/>
  <c r="BG31" i="1" s="1"/>
  <c r="AK35" i="1"/>
  <c r="AL34" i="1" a="1"/>
  <c r="AL34" i="1" s="1"/>
  <c r="AN34" i="1" a="1"/>
  <c r="AN34" i="1" s="1"/>
  <c r="AO34" i="1" a="1"/>
  <c r="AO34" i="1" s="1"/>
  <c r="AM34" i="1" a="1"/>
  <c r="AM34" i="1" s="1"/>
  <c r="AI35" i="1" a="1"/>
  <c r="AI35" i="1" s="1"/>
  <c r="AH35" i="1" a="1"/>
  <c r="AH35" i="1" s="1"/>
  <c r="AG35" i="1" a="1"/>
  <c r="AG35" i="1" s="1"/>
  <c r="AF35" i="1" a="1"/>
  <c r="AF35" i="1" s="1"/>
  <c r="AE36" i="1"/>
  <c r="BI31" i="1"/>
  <c r="BJ30" i="1" a="1"/>
  <c r="BJ30" i="1" s="1"/>
  <c r="BK30" i="1" a="1"/>
  <c r="BK30" i="1" s="1"/>
  <c r="BL30" i="1" a="1"/>
  <c r="BL30" i="1" s="1"/>
  <c r="BM30" i="1" a="1"/>
  <c r="BM30" i="1" s="1"/>
  <c r="AY33" i="1" l="1" a="1"/>
  <c r="AY33" i="1" s="1"/>
  <c r="BA33" i="1" a="1"/>
  <c r="BA33" i="1" s="1"/>
  <c r="AX33" i="1" a="1"/>
  <c r="AX33" i="1" s="1"/>
  <c r="AZ33" i="1" a="1"/>
  <c r="AZ33" i="1" s="1"/>
  <c r="AW34" i="1"/>
  <c r="AM35" i="1" a="1"/>
  <c r="AM35" i="1" s="1"/>
  <c r="AO35" i="1" a="1"/>
  <c r="AO35" i="1" s="1"/>
  <c r="AK36" i="1"/>
  <c r="AL35" i="1" a="1"/>
  <c r="AL35" i="1" s="1"/>
  <c r="AN35" i="1" a="1"/>
  <c r="AN35" i="1" s="1"/>
  <c r="BG32" i="1" a="1"/>
  <c r="BG32" i="1" s="1"/>
  <c r="BE32" i="1" a="1"/>
  <c r="BE32" i="1" s="1"/>
  <c r="BF32" i="1" a="1"/>
  <c r="BF32" i="1" s="1"/>
  <c r="BD32" i="1" a="1"/>
  <c r="BD32" i="1" s="1"/>
  <c r="BC33" i="1"/>
  <c r="AB37" i="1" a="1"/>
  <c r="AB37" i="1" s="1"/>
  <c r="AC37" i="1" a="1"/>
  <c r="AC37" i="1" s="1"/>
  <c r="Z37" i="1" a="1"/>
  <c r="Z37" i="1" s="1"/>
  <c r="AA37" i="1" a="1"/>
  <c r="AA37" i="1" s="1"/>
  <c r="Y38" i="1"/>
  <c r="BI32" i="1"/>
  <c r="BL31" i="1" a="1"/>
  <c r="BL31" i="1" s="1"/>
  <c r="BM31" i="1" a="1"/>
  <c r="BM31" i="1" s="1"/>
  <c r="BJ31" i="1" a="1"/>
  <c r="BJ31" i="1" s="1"/>
  <c r="BK31" i="1" a="1"/>
  <c r="BK31" i="1" s="1"/>
  <c r="P39" i="1" a="1"/>
  <c r="P39" i="1" s="1"/>
  <c r="O39" i="1" a="1"/>
  <c r="O39" i="1" s="1"/>
  <c r="Q39" i="1" a="1"/>
  <c r="Q39" i="1" s="1"/>
  <c r="N39" i="1" a="1"/>
  <c r="N39" i="1" s="1"/>
  <c r="AE37" i="1"/>
  <c r="AF36" i="1" a="1"/>
  <c r="AF36" i="1" s="1"/>
  <c r="AG36" i="1" a="1"/>
  <c r="AG36" i="1" s="1"/>
  <c r="AI36" i="1" a="1"/>
  <c r="AI36" i="1" s="1"/>
  <c r="AH36" i="1" a="1"/>
  <c r="AH36" i="1" s="1"/>
  <c r="AQ35" i="1"/>
  <c r="AS34" i="1" a="1"/>
  <c r="AS34" i="1" s="1"/>
  <c r="AR34" i="1" a="1"/>
  <c r="AR34" i="1" s="1"/>
  <c r="AU34" i="1" a="1"/>
  <c r="AU34" i="1" s="1"/>
  <c r="AT34" i="1" a="1"/>
  <c r="AT34" i="1" s="1"/>
  <c r="U38" i="1" a="1"/>
  <c r="U38" i="1" s="1"/>
  <c r="T38" i="1" a="1"/>
  <c r="T38" i="1" s="1"/>
  <c r="V38" i="1" a="1"/>
  <c r="V38" i="1" s="1"/>
  <c r="W38" i="1" a="1"/>
  <c r="W38" i="1" s="1"/>
  <c r="S39" i="1"/>
  <c r="BO31" i="1"/>
  <c r="BQ30" i="1" a="1"/>
  <c r="BQ30" i="1" s="1"/>
  <c r="BR30" i="1" a="1"/>
  <c r="BR30" i="1" s="1"/>
  <c r="BS30" i="1" a="1"/>
  <c r="BS30" i="1" s="1"/>
  <c r="BP30" i="1" a="1"/>
  <c r="BP30" i="1" s="1"/>
  <c r="U39" i="1" l="1" a="1"/>
  <c r="U39" i="1" s="1"/>
  <c r="V39" i="1" a="1"/>
  <c r="V39" i="1" s="1"/>
  <c r="W39" i="1" a="1"/>
  <c r="W39" i="1" s="1"/>
  <c r="T39" i="1" a="1"/>
  <c r="T39" i="1" s="1"/>
  <c r="AA38" i="1" a="1"/>
  <c r="AA38" i="1" s="1"/>
  <c r="AB38" i="1" a="1"/>
  <c r="AB38" i="1" s="1"/>
  <c r="AC38" i="1" a="1"/>
  <c r="AC38" i="1" s="1"/>
  <c r="Z38" i="1" a="1"/>
  <c r="Z38" i="1" s="1"/>
  <c r="Y39" i="1"/>
  <c r="AK37" i="1"/>
  <c r="AO36" i="1" a="1"/>
  <c r="AO36" i="1" s="1"/>
  <c r="AN36" i="1" a="1"/>
  <c r="AN36" i="1" s="1"/>
  <c r="AM36" i="1" a="1"/>
  <c r="AM36" i="1" s="1"/>
  <c r="AL36" i="1" a="1"/>
  <c r="AL36" i="1" s="1"/>
  <c r="AU35" i="1" a="1"/>
  <c r="AU35" i="1" s="1"/>
  <c r="AR35" i="1" a="1"/>
  <c r="AR35" i="1" s="1"/>
  <c r="AS35" i="1" a="1"/>
  <c r="AS35" i="1" s="1"/>
  <c r="AT35" i="1" a="1"/>
  <c r="AT35" i="1" s="1"/>
  <c r="AQ36" i="1"/>
  <c r="BF33" i="1" a="1"/>
  <c r="BF33" i="1" s="1"/>
  <c r="BE33" i="1" a="1"/>
  <c r="BE33" i="1" s="1"/>
  <c r="BD33" i="1" a="1"/>
  <c r="BD33" i="1" s="1"/>
  <c r="BC34" i="1"/>
  <c r="BG33" i="1" a="1"/>
  <c r="BG33" i="1" s="1"/>
  <c r="AG37" i="1" a="1"/>
  <c r="AG37" i="1" s="1"/>
  <c r="AE38" i="1"/>
  <c r="AI37" i="1" a="1"/>
  <c r="AI37" i="1" s="1"/>
  <c r="AF37" i="1" a="1"/>
  <c r="AF37" i="1" s="1"/>
  <c r="AH37" i="1" a="1"/>
  <c r="AH37" i="1" s="1"/>
  <c r="BP31" i="1" a="1"/>
  <c r="BP31" i="1" s="1"/>
  <c r="BQ31" i="1" a="1"/>
  <c r="BQ31" i="1" s="1"/>
  <c r="BR31" i="1" a="1"/>
  <c r="BR31" i="1" s="1"/>
  <c r="BS31" i="1" a="1"/>
  <c r="BS31" i="1" s="1"/>
  <c r="BO32" i="1"/>
  <c r="BI33" i="1"/>
  <c r="BJ32" i="1" a="1"/>
  <c r="BJ32" i="1" s="1"/>
  <c r="BK32" i="1" a="1"/>
  <c r="BK32" i="1" s="1"/>
  <c r="BL32" i="1" a="1"/>
  <c r="BL32" i="1" s="1"/>
  <c r="BM32" i="1" a="1"/>
  <c r="BM32" i="1" s="1"/>
  <c r="AX34" i="1" a="1"/>
  <c r="AX34" i="1" s="1"/>
  <c r="AW35" i="1"/>
  <c r="BA34" i="1" a="1"/>
  <c r="BA34" i="1" s="1"/>
  <c r="AZ34" i="1" a="1"/>
  <c r="AZ34" i="1" s="1"/>
  <c r="AY34" i="1" a="1"/>
  <c r="AY34" i="1" s="1"/>
  <c r="BL33" i="1" l="1" a="1"/>
  <c r="BL33" i="1" s="1"/>
  <c r="BK33" i="1" a="1"/>
  <c r="BK33" i="1" s="1"/>
  <c r="BJ33" i="1" a="1"/>
  <c r="BJ33" i="1" s="1"/>
  <c r="BI34" i="1"/>
  <c r="BM33" i="1" a="1"/>
  <c r="BM33" i="1" s="1"/>
  <c r="BE34" i="1" a="1"/>
  <c r="BE34" i="1" s="1"/>
  <c r="BC35" i="1"/>
  <c r="BG34" i="1" a="1"/>
  <c r="BG34" i="1" s="1"/>
  <c r="BF34" i="1" a="1"/>
  <c r="BF34" i="1" s="1"/>
  <c r="BD34" i="1" a="1"/>
  <c r="BD34" i="1" s="1"/>
  <c r="AS36" i="1" a="1"/>
  <c r="AS36" i="1" s="1"/>
  <c r="AR36" i="1" a="1"/>
  <c r="AR36" i="1" s="1"/>
  <c r="AQ37" i="1"/>
  <c r="AT36" i="1" a="1"/>
  <c r="AT36" i="1" s="1"/>
  <c r="AU36" i="1" a="1"/>
  <c r="AU36" i="1" s="1"/>
  <c r="BP32" i="1" a="1"/>
  <c r="BP32" i="1" s="1"/>
  <c r="BQ32" i="1" a="1"/>
  <c r="BQ32" i="1" s="1"/>
  <c r="BR32" i="1" a="1"/>
  <c r="BR32" i="1" s="1"/>
  <c r="BO33" i="1"/>
  <c r="BS32" i="1" a="1"/>
  <c r="BS32" i="1" s="1"/>
  <c r="AE39" i="1"/>
  <c r="AG38" i="1" a="1"/>
  <c r="AG38" i="1" s="1"/>
  <c r="AF38" i="1" a="1"/>
  <c r="AF38" i="1" s="1"/>
  <c r="AH38" i="1" a="1"/>
  <c r="AH38" i="1" s="1"/>
  <c r="AI38" i="1" a="1"/>
  <c r="AI38" i="1" s="1"/>
  <c r="AM37" i="1" a="1"/>
  <c r="AM37" i="1" s="1"/>
  <c r="AL37" i="1" a="1"/>
  <c r="AL37" i="1" s="1"/>
  <c r="AN37" i="1" a="1"/>
  <c r="AN37" i="1" s="1"/>
  <c r="AK38" i="1"/>
  <c r="AO37" i="1" a="1"/>
  <c r="AO37" i="1" s="1"/>
  <c r="AZ35" i="1" a="1"/>
  <c r="AZ35" i="1" s="1"/>
  <c r="AW36" i="1"/>
  <c r="AY35" i="1" a="1"/>
  <c r="AY35" i="1" s="1"/>
  <c r="AX35" i="1" a="1"/>
  <c r="AX35" i="1" s="1"/>
  <c r="BA35" i="1" a="1"/>
  <c r="BA35" i="1" s="1"/>
  <c r="AC39" i="1" a="1"/>
  <c r="AC39" i="1" s="1"/>
  <c r="Z39" i="1" a="1"/>
  <c r="Z39" i="1" s="1"/>
  <c r="AB39" i="1" a="1"/>
  <c r="AB39" i="1" s="1"/>
  <c r="AA39" i="1" a="1"/>
  <c r="AA39" i="1" s="1"/>
  <c r="BC36" i="1" l="1"/>
  <c r="BG35" i="1" a="1"/>
  <c r="BG35" i="1" s="1"/>
  <c r="BD35" i="1" a="1"/>
  <c r="BD35" i="1" s="1"/>
  <c r="BF35" i="1" a="1"/>
  <c r="BF35" i="1" s="1"/>
  <c r="BE35" i="1" a="1"/>
  <c r="BE35" i="1" s="1"/>
  <c r="AZ36" i="1" a="1"/>
  <c r="AZ36" i="1" s="1"/>
  <c r="BA36" i="1" a="1"/>
  <c r="BA36" i="1" s="1"/>
  <c r="AX36" i="1" a="1"/>
  <c r="AX36" i="1" s="1"/>
  <c r="AY36" i="1" a="1"/>
  <c r="AY36" i="1" s="1"/>
  <c r="AW37" i="1"/>
  <c r="BI35" i="1"/>
  <c r="BJ34" i="1" a="1"/>
  <c r="BJ34" i="1" s="1"/>
  <c r="BL34" i="1" a="1"/>
  <c r="BL34" i="1" s="1"/>
  <c r="BM34" i="1" a="1"/>
  <c r="BM34" i="1" s="1"/>
  <c r="BK34" i="1" a="1"/>
  <c r="BK34" i="1" s="1"/>
  <c r="BR33" i="1" a="1"/>
  <c r="BR33" i="1" s="1"/>
  <c r="BO34" i="1"/>
  <c r="BP33" i="1" a="1"/>
  <c r="BP33" i="1" s="1"/>
  <c r="BS33" i="1" a="1"/>
  <c r="BS33" i="1" s="1"/>
  <c r="BQ33" i="1" a="1"/>
  <c r="BQ33" i="1" s="1"/>
  <c r="AL38" i="1" a="1"/>
  <c r="AL38" i="1" s="1"/>
  <c r="AN38" i="1" a="1"/>
  <c r="AN38" i="1" s="1"/>
  <c r="AO38" i="1" a="1"/>
  <c r="AO38" i="1" s="1"/>
  <c r="AM38" i="1" a="1"/>
  <c r="AM38" i="1" s="1"/>
  <c r="AK39" i="1"/>
  <c r="AG39" i="1" a="1"/>
  <c r="AG39" i="1" s="1"/>
  <c r="AH39" i="1" a="1"/>
  <c r="AH39" i="1" s="1"/>
  <c r="AI39" i="1" a="1"/>
  <c r="AI39" i="1" s="1"/>
  <c r="AF39" i="1" a="1"/>
  <c r="AF39" i="1" s="1"/>
  <c r="AU37" i="1" a="1"/>
  <c r="AU37" i="1" s="1"/>
  <c r="AS37" i="1" a="1"/>
  <c r="AS37" i="1" s="1"/>
  <c r="AQ38" i="1"/>
  <c r="AR37" i="1" a="1"/>
  <c r="AR37" i="1" s="1"/>
  <c r="AT37" i="1" a="1"/>
  <c r="AT37" i="1" s="1"/>
  <c r="AQ39" i="1" l="1"/>
  <c r="AS38" i="1" a="1"/>
  <c r="AS38" i="1" s="1"/>
  <c r="AR38" i="1" a="1"/>
  <c r="AR38" i="1" s="1"/>
  <c r="AU38" i="1" a="1"/>
  <c r="AU38" i="1" s="1"/>
  <c r="AT38" i="1" a="1"/>
  <c r="AT38" i="1" s="1"/>
  <c r="BI36" i="1"/>
  <c r="BK35" i="1" a="1"/>
  <c r="BK35" i="1" s="1"/>
  <c r="BM35" i="1" a="1"/>
  <c r="BM35" i="1" s="1"/>
  <c r="BL35" i="1" a="1"/>
  <c r="BL35" i="1" s="1"/>
  <c r="BJ35" i="1" a="1"/>
  <c r="BJ35" i="1" s="1"/>
  <c r="AX37" i="1" a="1"/>
  <c r="AX37" i="1" s="1"/>
  <c r="AY37" i="1" a="1"/>
  <c r="AY37" i="1" s="1"/>
  <c r="BA37" i="1" a="1"/>
  <c r="BA37" i="1" s="1"/>
  <c r="AW38" i="1"/>
  <c r="AZ37" i="1" a="1"/>
  <c r="AZ37" i="1" s="1"/>
  <c r="AL39" i="1" a="1"/>
  <c r="AL39" i="1" s="1"/>
  <c r="AM39" i="1" a="1"/>
  <c r="AM39" i="1" s="1"/>
  <c r="AO39" i="1" a="1"/>
  <c r="AO39" i="1" s="1"/>
  <c r="AN39" i="1" a="1"/>
  <c r="AN39" i="1" s="1"/>
  <c r="BO35" i="1"/>
  <c r="BP34" i="1" a="1"/>
  <c r="BP34" i="1" s="1"/>
  <c r="BR34" i="1" a="1"/>
  <c r="BR34" i="1" s="1"/>
  <c r="BQ34" i="1" a="1"/>
  <c r="BQ34" i="1" s="1"/>
  <c r="BS34" i="1" a="1"/>
  <c r="BS34" i="1" s="1"/>
  <c r="BC37" i="1"/>
  <c r="BG36" i="1" a="1"/>
  <c r="BG36" i="1" s="1"/>
  <c r="BE36" i="1" a="1"/>
  <c r="BE36" i="1" s="1"/>
  <c r="BF36" i="1" a="1"/>
  <c r="BF36" i="1" s="1"/>
  <c r="BD36" i="1" a="1"/>
  <c r="BD36" i="1" s="1"/>
  <c r="BR35" i="1" l="1" a="1"/>
  <c r="BR35" i="1" s="1"/>
  <c r="BO36" i="1"/>
  <c r="BP35" i="1" a="1"/>
  <c r="BP35" i="1" s="1"/>
  <c r="BQ35" i="1" a="1"/>
  <c r="BQ35" i="1" s="1"/>
  <c r="BS35" i="1" a="1"/>
  <c r="BS35" i="1" s="1"/>
  <c r="AX38" i="1" a="1"/>
  <c r="AX38" i="1" s="1"/>
  <c r="AW39" i="1"/>
  <c r="BA38" i="1" a="1"/>
  <c r="BA38" i="1" s="1"/>
  <c r="AY38" i="1" a="1"/>
  <c r="AY38" i="1" s="1"/>
  <c r="AZ38" i="1" a="1"/>
  <c r="AZ38" i="1" s="1"/>
  <c r="BM36" i="1" a="1"/>
  <c r="BM36" i="1" s="1"/>
  <c r="BJ36" i="1" a="1"/>
  <c r="BJ36" i="1" s="1"/>
  <c r="BL36" i="1" a="1"/>
  <c r="BL36" i="1" s="1"/>
  <c r="BI37" i="1"/>
  <c r="BK36" i="1" a="1"/>
  <c r="BK36" i="1" s="1"/>
  <c r="BF37" i="1" a="1"/>
  <c r="BF37" i="1" s="1"/>
  <c r="BE37" i="1" a="1"/>
  <c r="BE37" i="1" s="1"/>
  <c r="BG37" i="1" a="1"/>
  <c r="BG37" i="1" s="1"/>
  <c r="BD37" i="1" a="1"/>
  <c r="BD37" i="1" s="1"/>
  <c r="BC38" i="1"/>
  <c r="AS39" i="1" a="1"/>
  <c r="AS39" i="1" s="1"/>
  <c r="AT39" i="1" a="1"/>
  <c r="AT39" i="1" s="1"/>
  <c r="AR39" i="1" a="1"/>
  <c r="AR39" i="1" s="1"/>
  <c r="AU39" i="1" a="1"/>
  <c r="AU39" i="1" s="1"/>
  <c r="BD38" i="1" l="1" a="1"/>
  <c r="BD38" i="1" s="1"/>
  <c r="BE38" i="1" a="1"/>
  <c r="BE38" i="1" s="1"/>
  <c r="BG38" i="1" a="1"/>
  <c r="BG38" i="1" s="1"/>
  <c r="BC39" i="1"/>
  <c r="BF38" i="1" a="1"/>
  <c r="BF38" i="1" s="1"/>
  <c r="AX39" i="1" a="1"/>
  <c r="AX39" i="1" s="1"/>
  <c r="AZ39" i="1" a="1"/>
  <c r="AZ39" i="1" s="1"/>
  <c r="AY39" i="1" a="1"/>
  <c r="AY39" i="1" s="1"/>
  <c r="BA39" i="1" a="1"/>
  <c r="BA39" i="1" s="1"/>
  <c r="BI38" i="1"/>
  <c r="BK37" i="1" a="1"/>
  <c r="BK37" i="1" s="1"/>
  <c r="BJ37" i="1" a="1"/>
  <c r="BJ37" i="1" s="1"/>
  <c r="BM37" i="1" a="1"/>
  <c r="BM37" i="1" s="1"/>
  <c r="BL37" i="1" a="1"/>
  <c r="BL37" i="1" s="1"/>
  <c r="BP36" i="1" a="1"/>
  <c r="BP36" i="1" s="1"/>
  <c r="BO37" i="1"/>
  <c r="BQ36" i="1" a="1"/>
  <c r="BQ36" i="1" s="1"/>
  <c r="BS36" i="1" a="1"/>
  <c r="BS36" i="1" s="1"/>
  <c r="BR36" i="1" a="1"/>
  <c r="BR36" i="1" s="1"/>
  <c r="BP37" i="1" l="1" a="1"/>
  <c r="BP37" i="1" s="1"/>
  <c r="BR37" i="1" a="1"/>
  <c r="BR37" i="1" s="1"/>
  <c r="BO38" i="1"/>
  <c r="BS37" i="1" a="1"/>
  <c r="BS37" i="1" s="1"/>
  <c r="BQ37" i="1" a="1"/>
  <c r="BQ37" i="1" s="1"/>
  <c r="BF39" i="1" a="1"/>
  <c r="BF39" i="1" s="1"/>
  <c r="BD39" i="1" a="1"/>
  <c r="BD39" i="1" s="1"/>
  <c r="BG39" i="1" a="1"/>
  <c r="BG39" i="1" s="1"/>
  <c r="BE39" i="1" a="1"/>
  <c r="BE39" i="1" s="1"/>
  <c r="BM38" i="1" a="1"/>
  <c r="BM38" i="1" s="1"/>
  <c r="BK38" i="1" a="1"/>
  <c r="BK38" i="1" s="1"/>
  <c r="BL38" i="1" a="1"/>
  <c r="BL38" i="1" s="1"/>
  <c r="BJ38" i="1" a="1"/>
  <c r="BJ38" i="1" s="1"/>
  <c r="BI39" i="1"/>
  <c r="BO39" i="1" l="1"/>
  <c r="BQ38" i="1" a="1"/>
  <c r="BQ38" i="1" s="1"/>
  <c r="BP38" i="1" a="1"/>
  <c r="BP38" i="1" s="1"/>
  <c r="BS38" i="1" a="1"/>
  <c r="BS38" i="1" s="1"/>
  <c r="BR38" i="1" a="1"/>
  <c r="BR38" i="1" s="1"/>
  <c r="BJ39" i="1" a="1"/>
  <c r="BJ39" i="1" s="1"/>
  <c r="BK39" i="1" a="1"/>
  <c r="BK39" i="1" s="1"/>
  <c r="BM39" i="1" a="1"/>
  <c r="BM39" i="1" s="1"/>
  <c r="BL39" i="1" a="1"/>
  <c r="BL39" i="1" s="1"/>
  <c r="BQ39" i="1" l="1" a="1"/>
  <c r="BQ39" i="1" s="1"/>
  <c r="BP39" i="1" a="1"/>
  <c r="BP39" i="1" s="1"/>
  <c r="BR39" i="1" a="1"/>
  <c r="BR39" i="1" s="1"/>
  <c r="BS39" i="1" a="1"/>
  <c r="BS39" i="1" s="1"/>
</calcChain>
</file>

<file path=xl/sharedStrings.xml><?xml version="1.0" encoding="utf-8"?>
<sst xmlns="http://schemas.openxmlformats.org/spreadsheetml/2006/main" count="155" uniqueCount="89">
  <si>
    <t>Année</t>
  </si>
  <si>
    <t>Pâques</t>
  </si>
  <si>
    <t>Jours fériés</t>
  </si>
  <si>
    <t>Noms de champ</t>
  </si>
  <si>
    <t>Fin</t>
  </si>
  <si>
    <t>Début</t>
  </si>
  <si>
    <t>Etat</t>
  </si>
  <si>
    <t>Paul</t>
  </si>
  <si>
    <t>Martin</t>
  </si>
  <si>
    <t>Zoe</t>
  </si>
  <si>
    <t>Accepte</t>
  </si>
  <si>
    <t>Toto</t>
  </si>
  <si>
    <t>Momo</t>
  </si>
  <si>
    <t>BLU3</t>
  </si>
  <si>
    <t>HOT CELLS</t>
  </si>
  <si>
    <t>STEMA</t>
  </si>
  <si>
    <t>Projet d'affectation</t>
  </si>
  <si>
    <t>GDS</t>
  </si>
  <si>
    <t>P.stagiaire</t>
  </si>
  <si>
    <t>N.stagiaire</t>
  </si>
  <si>
    <t>STB</t>
  </si>
  <si>
    <t>XX</t>
  </si>
  <si>
    <t>CC</t>
  </si>
  <si>
    <t>DD</t>
  </si>
  <si>
    <t>ZZ</t>
  </si>
  <si>
    <t>AA</t>
  </si>
  <si>
    <t>GG</t>
  </si>
  <si>
    <t>FF</t>
  </si>
  <si>
    <t>BLU4</t>
  </si>
  <si>
    <t>BLU5</t>
  </si>
  <si>
    <t>BLU6</t>
  </si>
  <si>
    <t>Liste déroulante "Etat"</t>
  </si>
  <si>
    <t>Liste déroulante "Projet affectation"</t>
  </si>
  <si>
    <t xml:space="preserve">ONGLET CALENDRIER </t>
  </si>
  <si>
    <t>NE JAMAIS SAISIR DIRECTEMENT DANS UNE CELLULE, TOUT EST AUTOMATISE.
Choisir uniquement l'année dans la cellule C5, liste déroulante.</t>
  </si>
  <si>
    <t xml:space="preserve">ONGLET BD </t>
  </si>
  <si>
    <r>
      <rPr>
        <i/>
        <sz val="10"/>
        <rFont val="Arial"/>
        <family val="2"/>
      </rPr>
      <t>Liste déroulante</t>
    </r>
    <r>
      <rPr>
        <sz val="10"/>
        <rFont val="Arial"/>
        <family val="2"/>
      </rPr>
      <t xml:space="preserve"> dans laquelle est renseignée tous les projets R&amp;D.</t>
    </r>
  </si>
  <si>
    <t xml:space="preserve">Choisir le projet sur lequel le stagiaire interviendra. </t>
  </si>
  <si>
    <t xml:space="preserve">Si celui-ci intervient sur plusieurs projets, il faudra alors créer plusieurs lignes. </t>
  </si>
  <si>
    <t>Chaque affectation nécessite la création d'une ligne,</t>
  </si>
  <si>
    <t>P.stagiaire / N. stagiaire</t>
  </si>
  <si>
    <t xml:space="preserve">renseigner manuellement le prénom et ensuite le nom du stagiaire, </t>
  </si>
  <si>
    <r>
      <t xml:space="preserve">Liste déroulante </t>
    </r>
    <r>
      <rPr>
        <sz val="10"/>
        <rFont val="Arial"/>
        <family val="2"/>
      </rPr>
      <t xml:space="preserve">dans laquelle on choisira l'état de la situation du stagiaire. </t>
    </r>
  </si>
  <si>
    <t>Est-il accepté (son contrat est-il signé) ou bien sa situation est-elle en Stand by (STB) ?</t>
  </si>
  <si>
    <t xml:space="preserve">Si vous choisissez de mettre en STB, alors l'activité indiquée ne se générera pas sur le calendrier, c'est une prévision. </t>
  </si>
  <si>
    <t>Dès lors le contrat signé, vous pouvez indiquer "accepte" et les informations s'indiqueront automatiquement dans le calendrier.</t>
  </si>
  <si>
    <t>Début / Fin</t>
  </si>
  <si>
    <t>Saisir manuellement la date de début et de fin de stage.</t>
  </si>
  <si>
    <t>Durant cette période, le stagiaire pourra avoir un temps de présence à l'école alors il faudra découper ces périodes en insérant une ligne à chaque fois.</t>
  </si>
  <si>
    <t xml:space="preserve">Ce fichier permet de suivre la présence des stagiaires et leurs activités. </t>
  </si>
  <si>
    <t>Mimi</t>
  </si>
  <si>
    <t>pam</t>
  </si>
  <si>
    <t>RADIO 3D</t>
  </si>
  <si>
    <t>ADS_DEM</t>
  </si>
  <si>
    <t>GDI</t>
  </si>
  <si>
    <t>HANDROIDE</t>
  </si>
  <si>
    <t>COCONSO</t>
  </si>
  <si>
    <t>MCO</t>
  </si>
  <si>
    <t>Advanced Demonstrator for future transport services</t>
  </si>
  <si>
    <t>Advanced I&amp;C</t>
  </si>
  <si>
    <t>Advanced MRO services</t>
  </si>
  <si>
    <t>Advanced Robotics</t>
  </si>
  <si>
    <t>Advanced rules engine</t>
  </si>
  <si>
    <t>Advanced Systems Engineering</t>
  </si>
  <si>
    <t>AMR</t>
  </si>
  <si>
    <t>Artificial Intelligence for System Engineering</t>
  </si>
  <si>
    <t>Bespoke Digital Solutions</t>
  </si>
  <si>
    <t>BIMXD</t>
  </si>
  <si>
    <t>Blockchain for Data integrity</t>
  </si>
  <si>
    <t>CoConso</t>
  </si>
  <si>
    <t>Concours innovation 2019</t>
  </si>
  <si>
    <t>Energine</t>
  </si>
  <si>
    <t>Energy Management System</t>
  </si>
  <si>
    <t>Handroide</t>
  </si>
  <si>
    <t>H2 Infrastructure for Transport</t>
  </si>
  <si>
    <t>Industry 4.0</t>
  </si>
  <si>
    <t>Lean Construction : LPS</t>
  </si>
  <si>
    <t>Non Contact Surface Metrology</t>
  </si>
  <si>
    <t>Nuclear Dismantling</t>
  </si>
  <si>
    <t>Nuc-Track</t>
  </si>
  <si>
    <t>Paperless engineering :Industrial Transfer and CQV</t>
  </si>
  <si>
    <t>Predictive Maintenance</t>
  </si>
  <si>
    <t>Project Delivery Model</t>
  </si>
  <si>
    <t>R&amp;D Cyber</t>
  </si>
  <si>
    <t>RADIO_3D</t>
  </si>
  <si>
    <t>Remote shutdown process for Railway</t>
  </si>
  <si>
    <t>Safety Status</t>
  </si>
  <si>
    <t>Securix</t>
  </si>
  <si>
    <t>Stema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</si>
</sst>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0">
    <numFmt numFmtId="44" formatCode="_-* #,##0.00\ &quot;€&quot;_-;\-* #,##0.00\ &quot;€&quot;_-;_-* &quot;-&quot;??\ &quot;€&quot;_-;_-@_-"/>
    <numFmt numFmtId="164" formatCode="ddd\ dd\ mmm\ yy"/>
    <numFmt numFmtId="165" formatCode="[$-F800]dddd\,\ mmmm\ dd\,\ yyyy"/>
    <numFmt numFmtId="166" formatCode="#.##0\.00"/>
    <numFmt numFmtId="167" formatCode="\$#\.00"/>
    <numFmt numFmtId="168" formatCode="#\.00"/>
    <numFmt numFmtId="169" formatCode="dd"/>
    <numFmt numFmtId="170" formatCode=";;"/>
    <numFmt numFmtId="171" formatCode="mmmm"/>
    <numFmt numFmtId="172" formatCode="ddd"/>
  </numFmts>
  <fonts count="38" x14ac:knownFonts="1">
    <font>
      <sz val="10"/>
      <name val="Arial"/>
    </font>
    <font>
      <sz val="10"/>
      <name val="Arial"/>
      <family val="2"/>
    </font>
    <font>
      <sz val="8"/>
      <color indexed="8"/>
      <name val="Verdana"/>
      <family val="2"/>
    </font>
    <font>
      <sz val="8"/>
      <color indexed="9"/>
      <name val="Verdana"/>
      <family val="2"/>
    </font>
    <font>
      <sz val="8"/>
      <color indexed="10"/>
      <name val="Verdana"/>
      <family val="2"/>
    </font>
    <font>
      <b/>
      <sz val="8"/>
      <color indexed="52"/>
      <name val="Verdana"/>
      <family val="2"/>
    </font>
    <font>
      <sz val="8"/>
      <color indexed="52"/>
      <name val="Verdana"/>
      <family val="2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8"/>
      <color indexed="62"/>
      <name val="Verdana"/>
      <family val="2"/>
    </font>
    <font>
      <sz val="10"/>
      <name val="Verdana"/>
      <family val="2"/>
    </font>
    <font>
      <sz val="8"/>
      <color indexed="20"/>
      <name val="Verdana"/>
      <family val="2"/>
    </font>
    <font>
      <sz val="8"/>
      <color indexed="60"/>
      <name val="Verdana"/>
      <family val="2"/>
    </font>
    <font>
      <sz val="8"/>
      <name val="Verdana"/>
      <family val="2"/>
    </font>
    <font>
      <sz val="8"/>
      <color indexed="17"/>
      <name val="Verdana"/>
      <family val="2"/>
    </font>
    <font>
      <b/>
      <sz val="8"/>
      <color indexed="63"/>
      <name val="Verdana"/>
      <family val="2"/>
    </font>
    <font>
      <i/>
      <sz val="8"/>
      <color indexed="23"/>
      <name val="Verdana"/>
      <family val="2"/>
    </font>
    <font>
      <b/>
      <sz val="18"/>
      <color indexed="56"/>
      <name val="Cambria"/>
      <family val="2"/>
    </font>
    <font>
      <b/>
      <sz val="15"/>
      <color indexed="56"/>
      <name val="Verdana"/>
      <family val="2"/>
    </font>
    <font>
      <b/>
      <sz val="13"/>
      <color indexed="56"/>
      <name val="Verdana"/>
      <family val="2"/>
    </font>
    <font>
      <b/>
      <sz val="11"/>
      <color indexed="56"/>
      <name val="Verdana"/>
      <family val="2"/>
    </font>
    <font>
      <b/>
      <sz val="8"/>
      <color indexed="9"/>
      <name val="Verdana"/>
      <family val="2"/>
    </font>
    <font>
      <sz val="8"/>
      <name val="Arial"/>
      <family val="2"/>
    </font>
    <font>
      <sz val="8"/>
      <name val="Verdana"/>
      <family val="2"/>
    </font>
    <font>
      <b/>
      <sz val="8"/>
      <name val="Verdana"/>
      <family val="2"/>
    </font>
    <font>
      <sz val="11"/>
      <color indexed="8"/>
      <name val="Calibri"/>
      <family val="2"/>
    </font>
    <font>
      <sz val="8"/>
      <name val="Calibri"/>
      <family val="2"/>
    </font>
    <font>
      <b/>
      <sz val="8"/>
      <color indexed="8"/>
      <name val="Verdana"/>
      <family val="2"/>
    </font>
    <font>
      <sz val="8"/>
      <color theme="0" tint="-0.249977111117893"/>
      <name val="Verdana"/>
      <family val="2"/>
    </font>
    <font>
      <b/>
      <sz val="8"/>
      <color theme="0" tint="-0.249977111117893"/>
      <name val="Verdana"/>
      <family val="2"/>
    </font>
    <font>
      <b/>
      <sz val="8"/>
      <color indexed="10"/>
      <name val="Verdana"/>
      <family val="2"/>
    </font>
    <font>
      <sz val="10"/>
      <name val="Arial"/>
      <family val="2"/>
    </font>
    <font>
      <b/>
      <sz val="10"/>
      <name val="Calibri"/>
      <family val="2"/>
      <scheme val="minor"/>
    </font>
    <font>
      <b/>
      <sz val="12"/>
      <name val="Calibri"/>
      <family val="2"/>
      <scheme val="minor"/>
    </font>
    <font>
      <i/>
      <sz val="10"/>
      <name val="Arial"/>
      <family val="2"/>
    </font>
    <font>
      <sz val="10"/>
      <color theme="5" tint="-0.249977111117893"/>
      <name val="Calibri"/>
      <family val="2"/>
      <scheme val="minor"/>
    </font>
    <font>
      <b/>
      <u/>
      <sz val="10"/>
      <color theme="8" tint="-0.249977111117893"/>
      <name val="Arial"/>
      <family val="2"/>
    </font>
    <font>
      <b/>
      <u/>
      <sz val="12"/>
      <name val="Calibri"/>
      <family val="2"/>
      <scheme val="minor"/>
    </font>
  </fonts>
  <fills count="29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43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A7"/>
        <bgColor indexed="64"/>
      </patternFill>
    </fill>
  </fills>
  <borders count="40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medium">
        <color indexed="64"/>
      </bottom>
      <diagonal/>
    </border>
  </borders>
  <cellStyleXfs count="55">
    <xf numFmtId="0" fontId="0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0" borderId="1" applyNumberFormat="0" applyAlignment="0" applyProtection="0"/>
    <xf numFmtId="0" fontId="6" fillId="0" borderId="2" applyNumberFormat="0" applyFill="0" applyAlignment="0" applyProtection="0"/>
    <xf numFmtId="0" fontId="1" fillId="21" borderId="3" applyNumberFormat="0" applyFont="0" applyAlignment="0" applyProtection="0"/>
    <xf numFmtId="0" fontId="7" fillId="0" borderId="0">
      <protection locked="0"/>
    </xf>
    <xf numFmtId="0" fontId="8" fillId="0" borderId="0">
      <protection locked="0"/>
    </xf>
    <xf numFmtId="0" fontId="8" fillId="0" borderId="0">
      <protection locked="0"/>
    </xf>
    <xf numFmtId="0" fontId="9" fillId="7" borderId="1" applyNumberFormat="0" applyAlignment="0" applyProtection="0"/>
    <xf numFmtId="44" fontId="10" fillId="0" borderId="0" applyFont="0" applyFill="0" applyBorder="0" applyAlignment="0" applyProtection="0"/>
    <xf numFmtId="166" fontId="7" fillId="0" borderId="0">
      <protection locked="0"/>
    </xf>
    <xf numFmtId="168" fontId="7" fillId="0" borderId="0">
      <protection locked="0"/>
    </xf>
    <xf numFmtId="0" fontId="11" fillId="3" borderId="0" applyNumberFormat="0" applyBorder="0" applyAlignment="0" applyProtection="0"/>
    <xf numFmtId="167" fontId="7" fillId="0" borderId="0">
      <protection locked="0"/>
    </xf>
    <xf numFmtId="0" fontId="12" fillId="22" borderId="0" applyNumberFormat="0" applyBorder="0" applyAlignment="0" applyProtection="0"/>
    <xf numFmtId="0" fontId="1" fillId="0" borderId="0"/>
    <xf numFmtId="0" fontId="25" fillId="0" borderId="0"/>
    <xf numFmtId="0" fontId="10" fillId="0" borderId="0"/>
    <xf numFmtId="0" fontId="13" fillId="0" borderId="0"/>
    <xf numFmtId="0" fontId="1" fillId="0" borderId="0"/>
    <xf numFmtId="0" fontId="14" fillId="4" borderId="0" applyNumberFormat="0" applyBorder="0" applyAlignment="0" applyProtection="0"/>
    <xf numFmtId="0" fontId="15" fillId="20" borderId="4" applyNumberFormat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5" applyNumberFormat="0" applyFill="0" applyAlignment="0" applyProtection="0"/>
    <xf numFmtId="0" fontId="19" fillId="0" borderId="6" applyNumberFormat="0" applyFill="0" applyAlignment="0" applyProtection="0"/>
    <xf numFmtId="0" fontId="20" fillId="0" borderId="7" applyNumberFormat="0" applyFill="0" applyAlignment="0" applyProtection="0"/>
    <xf numFmtId="0" fontId="20" fillId="0" borderId="0" applyNumberFormat="0" applyFill="0" applyBorder="0" applyAlignment="0" applyProtection="0"/>
    <xf numFmtId="0" fontId="7" fillId="0" borderId="8">
      <protection locked="0"/>
    </xf>
    <xf numFmtId="0" fontId="21" fillId="23" borderId="9" applyNumberFormat="0" applyAlignment="0" applyProtection="0"/>
    <xf numFmtId="0" fontId="1" fillId="24" borderId="0"/>
  </cellStyleXfs>
  <cellXfs count="69">
    <xf numFmtId="0" fontId="0" fillId="0" borderId="0" xfId="0"/>
    <xf numFmtId="0" fontId="23" fillId="0" borderId="0" xfId="43" applyFont="1"/>
    <xf numFmtId="0" fontId="21" fillId="25" borderId="0" xfId="43" applyFont="1" applyFill="1"/>
    <xf numFmtId="0" fontId="22" fillId="0" borderId="0" xfId="0" applyFont="1"/>
    <xf numFmtId="0" fontId="13" fillId="0" borderId="0" xfId="42" applyFont="1"/>
    <xf numFmtId="171" fontId="23" fillId="0" borderId="0" xfId="43" applyNumberFormat="1" applyFont="1"/>
    <xf numFmtId="0" fontId="23" fillId="27" borderId="14" xfId="43" applyFont="1" applyFill="1" applyBorder="1"/>
    <xf numFmtId="170" fontId="23" fillId="27" borderId="15" xfId="43" applyNumberFormat="1" applyFont="1" applyFill="1" applyBorder="1"/>
    <xf numFmtId="172" fontId="23" fillId="0" borderId="16" xfId="43" applyNumberFormat="1" applyFont="1" applyFill="1" applyBorder="1"/>
    <xf numFmtId="169" fontId="23" fillId="0" borderId="17" xfId="43" applyNumberFormat="1" applyFont="1" applyFill="1" applyBorder="1"/>
    <xf numFmtId="172" fontId="23" fillId="0" borderId="18" xfId="43" applyNumberFormat="1" applyFont="1" applyFill="1" applyBorder="1"/>
    <xf numFmtId="169" fontId="23" fillId="0" borderId="19" xfId="43" applyNumberFormat="1" applyFont="1" applyFill="1" applyBorder="1"/>
    <xf numFmtId="172" fontId="23" fillId="0" borderId="20" xfId="43" applyNumberFormat="1" applyFont="1" applyFill="1" applyBorder="1"/>
    <xf numFmtId="169" fontId="23" fillId="0" borderId="21" xfId="43" applyNumberFormat="1" applyFont="1" applyFill="1" applyBorder="1"/>
    <xf numFmtId="0" fontId="4" fillId="0" borderId="0" xfId="42" applyFont="1"/>
    <xf numFmtId="0" fontId="4" fillId="0" borderId="0" xfId="43" applyFont="1"/>
    <xf numFmtId="0" fontId="2" fillId="0" borderId="0" xfId="40" applyFont="1"/>
    <xf numFmtId="0" fontId="2" fillId="0" borderId="19" xfId="40" applyFont="1" applyFill="1" applyBorder="1"/>
    <xf numFmtId="164" fontId="2" fillId="0" borderId="19" xfId="40" applyNumberFormat="1" applyFont="1" applyFill="1" applyBorder="1"/>
    <xf numFmtId="0" fontId="2" fillId="0" borderId="0" xfId="40" applyFont="1" applyFill="1"/>
    <xf numFmtId="0" fontId="2" fillId="0" borderId="0" xfId="40" applyNumberFormat="1" applyFont="1" applyFill="1"/>
    <xf numFmtId="165" fontId="2" fillId="0" borderId="0" xfId="40" applyNumberFormat="1" applyFont="1"/>
    <xf numFmtId="0" fontId="27" fillId="0" borderId="19" xfId="40" applyFont="1" applyFill="1" applyBorder="1"/>
    <xf numFmtId="171" fontId="24" fillId="0" borderId="0" xfId="43" applyNumberFormat="1" applyFont="1" applyAlignment="1">
      <alignment horizontal="center"/>
    </xf>
    <xf numFmtId="169" fontId="23" fillId="0" borderId="22" xfId="43" applyNumberFormat="1" applyFont="1" applyFill="1" applyBorder="1"/>
    <xf numFmtId="169" fontId="23" fillId="0" borderId="23" xfId="43" applyNumberFormat="1" applyFont="1" applyFill="1" applyBorder="1"/>
    <xf numFmtId="169" fontId="23" fillId="0" borderId="24" xfId="43" applyNumberFormat="1" applyFont="1" applyFill="1" applyBorder="1"/>
    <xf numFmtId="169" fontId="23" fillId="0" borderId="25" xfId="43" applyNumberFormat="1" applyFont="1" applyFill="1" applyBorder="1"/>
    <xf numFmtId="169" fontId="23" fillId="0" borderId="26" xfId="43" applyNumberFormat="1" applyFont="1" applyFill="1" applyBorder="1"/>
    <xf numFmtId="169" fontId="23" fillId="0" borderId="27" xfId="43" applyNumberFormat="1" applyFont="1" applyFill="1" applyBorder="1"/>
    <xf numFmtId="169" fontId="23" fillId="0" borderId="28" xfId="43" applyNumberFormat="1" applyFont="1" applyFill="1" applyBorder="1"/>
    <xf numFmtId="169" fontId="23" fillId="0" borderId="29" xfId="43" applyNumberFormat="1" applyFont="1" applyFill="1" applyBorder="1"/>
    <xf numFmtId="169" fontId="23" fillId="0" borderId="30" xfId="43" applyNumberFormat="1" applyFont="1" applyFill="1" applyBorder="1"/>
    <xf numFmtId="0" fontId="28" fillId="0" borderId="0" xfId="41" applyFont="1"/>
    <xf numFmtId="14" fontId="28" fillId="24" borderId="10" xfId="39" applyNumberFormat="1" applyFont="1" applyFill="1" applyBorder="1"/>
    <xf numFmtId="171" fontId="28" fillId="0" borderId="0" xfId="43" applyNumberFormat="1" applyFont="1"/>
    <xf numFmtId="14" fontId="28" fillId="24" borderId="11" xfId="39" applyNumberFormat="1" applyFont="1" applyFill="1" applyBorder="1"/>
    <xf numFmtId="14" fontId="28" fillId="24" borderId="12" xfId="39" applyNumberFormat="1" applyFont="1" applyFill="1" applyBorder="1"/>
    <xf numFmtId="14" fontId="28" fillId="26" borderId="12" xfId="39" applyNumberFormat="1" applyFont="1" applyFill="1" applyBorder="1"/>
    <xf numFmtId="14" fontId="28" fillId="26" borderId="13" xfId="39" applyNumberFormat="1" applyFont="1" applyFill="1" applyBorder="1"/>
    <xf numFmtId="0" fontId="29" fillId="0" borderId="0" xfId="40" applyFont="1"/>
    <xf numFmtId="0" fontId="28" fillId="0" borderId="0" xfId="40" applyFont="1"/>
    <xf numFmtId="0" fontId="28" fillId="0" borderId="0" xfId="40" applyNumberFormat="1" applyFont="1"/>
    <xf numFmtId="0" fontId="28" fillId="0" borderId="0" xfId="40" applyFont="1" applyFill="1"/>
    <xf numFmtId="0" fontId="28" fillId="0" borderId="0" xfId="40" applyNumberFormat="1" applyFont="1" applyFill="1"/>
    <xf numFmtId="0" fontId="27" fillId="0" borderId="33" xfId="40" applyFont="1" applyFill="1" applyBorder="1"/>
    <xf numFmtId="0" fontId="2" fillId="0" borderId="33" xfId="40" applyFont="1" applyFill="1" applyBorder="1"/>
    <xf numFmtId="164" fontId="2" fillId="0" borderId="33" xfId="40" applyNumberFormat="1" applyFont="1" applyFill="1" applyBorder="1"/>
    <xf numFmtId="0" fontId="27" fillId="28" borderId="10" xfId="40" applyFont="1" applyFill="1" applyBorder="1" applyAlignment="1">
      <alignment horizontal="center" vertical="center"/>
    </xf>
    <xf numFmtId="165" fontId="27" fillId="28" borderId="34" xfId="40" applyNumberFormat="1" applyFont="1" applyFill="1" applyBorder="1" applyAlignment="1">
      <alignment horizontal="center" vertical="center"/>
    </xf>
    <xf numFmtId="165" fontId="27" fillId="28" borderId="10" xfId="40" applyNumberFormat="1" applyFont="1" applyFill="1" applyBorder="1" applyAlignment="1">
      <alignment horizontal="center" vertical="center"/>
    </xf>
    <xf numFmtId="0" fontId="30" fillId="27" borderId="31" xfId="43" applyFont="1" applyFill="1" applyBorder="1" applyAlignment="1">
      <alignment horizontal="center" vertical="center" wrapText="1"/>
    </xf>
    <xf numFmtId="0" fontId="30" fillId="27" borderId="32" xfId="43" applyFont="1" applyFill="1" applyBorder="1" applyAlignment="1">
      <alignment horizontal="center" vertical="center" wrapText="1"/>
    </xf>
    <xf numFmtId="0" fontId="30" fillId="27" borderId="15" xfId="43" applyFont="1" applyFill="1" applyBorder="1" applyAlignment="1">
      <alignment horizontal="center" vertical="center" wrapText="1"/>
    </xf>
    <xf numFmtId="0" fontId="24" fillId="27" borderId="14" xfId="43" applyFont="1" applyFill="1" applyBorder="1" applyAlignment="1">
      <alignment horizontal="center" vertical="center" wrapText="1"/>
    </xf>
    <xf numFmtId="170" fontId="24" fillId="27" borderId="15" xfId="43" applyNumberFormat="1" applyFont="1" applyFill="1" applyBorder="1" applyAlignment="1">
      <alignment horizontal="center" vertical="center" wrapText="1"/>
    </xf>
    <xf numFmtId="0" fontId="23" fillId="0" borderId="35" xfId="43" applyFont="1" applyBorder="1"/>
    <xf numFmtId="0" fontId="31" fillId="0" borderId="0" xfId="0" applyFont="1"/>
    <xf numFmtId="0" fontId="32" fillId="0" borderId="0" xfId="0" applyFont="1"/>
    <xf numFmtId="0" fontId="33" fillId="0" borderId="0" xfId="0" applyFont="1"/>
    <xf numFmtId="0" fontId="36" fillId="0" borderId="0" xfId="0" applyFont="1" applyAlignment="1">
      <alignment vertical="center"/>
    </xf>
    <xf numFmtId="0" fontId="34" fillId="0" borderId="0" xfId="0" applyFont="1"/>
    <xf numFmtId="0" fontId="37" fillId="0" borderId="0" xfId="0" applyFont="1"/>
    <xf numFmtId="170" fontId="24" fillId="27" borderId="36" xfId="43" applyNumberFormat="1" applyFont="1" applyFill="1" applyBorder="1" applyAlignment="1">
      <alignment horizontal="center" vertical="center" wrapText="1"/>
    </xf>
    <xf numFmtId="169" fontId="23" fillId="0" borderId="37" xfId="43" applyNumberFormat="1" applyFont="1" applyFill="1" applyBorder="1"/>
    <xf numFmtId="169" fontId="23" fillId="0" borderId="38" xfId="43" applyNumberFormat="1" applyFont="1" applyFill="1" applyBorder="1"/>
    <xf numFmtId="169" fontId="23" fillId="0" borderId="39" xfId="43" applyNumberFormat="1" applyFont="1" applyFill="1" applyBorder="1"/>
    <xf numFmtId="0" fontId="35" fillId="0" borderId="0" xfId="0" applyFont="1" applyAlignment="1">
      <alignment horizontal="center" vertical="top" wrapText="1"/>
    </xf>
    <xf numFmtId="171" fontId="24" fillId="0" borderId="0" xfId="43" applyNumberFormat="1" applyFont="1" applyAlignment="1">
      <alignment horizontal="center"/>
    </xf>
  </cellXfs>
  <cellStyles count="55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Date" xfId="29"/>
    <cellStyle name="En-tete1" xfId="30"/>
    <cellStyle name="En-tete2" xfId="31"/>
    <cellStyle name="Entrée" xfId="32" builtinId="20" customBuiltin="1"/>
    <cellStyle name="Euro" xfId="33"/>
    <cellStyle name="Financier" xfId="34"/>
    <cellStyle name="Fixe" xfId="35"/>
    <cellStyle name="Insatisfaisant" xfId="36" builtinId="27" customBuiltin="1"/>
    <cellStyle name="Monetaire" xfId="37"/>
    <cellStyle name="Neutre" xfId="38" builtinId="28" customBuiltin="1"/>
    <cellStyle name="Normal" xfId="0" builtinId="0"/>
    <cellStyle name="Normal_calendrier_auto_CalendrierMatriciel" xfId="39"/>
    <cellStyle name="Normal_CalendrierAnnuelBD" xfId="40"/>
    <cellStyle name="Normal_CalendrierMatriciel" xfId="41"/>
    <cellStyle name="Normal_CalendrierSemaine" xfId="42"/>
    <cellStyle name="Normal_DatesCompléments" xfId="43"/>
    <cellStyle name="Note" xfId="28" builtinId="10" customBuiltin="1"/>
    <cellStyle name="Satisfaisant" xfId="44" builtinId="26" customBuiltin="1"/>
    <cellStyle name="Sortie" xfId="45" builtinId="21" customBuiltin="1"/>
    <cellStyle name="Texte explicatif" xfId="46" builtinId="53" customBuiltin="1"/>
    <cellStyle name="Titre" xfId="47" builtinId="15" customBuiltin="1"/>
    <cellStyle name="Titre 1" xfId="48" builtinId="16" customBuiltin="1"/>
    <cellStyle name="Titre 2" xfId="49" builtinId="17" customBuiltin="1"/>
    <cellStyle name="Titre 3" xfId="50" builtinId="18" customBuiltin="1"/>
    <cellStyle name="Titre 4" xfId="51" builtinId="19" customBuiltin="1"/>
    <cellStyle name="Total" xfId="52" builtinId="25" customBuiltin="1"/>
    <cellStyle name="Vérification" xfId="53" builtinId="23" customBuiltin="1"/>
    <cellStyle name="YELLOW" xfId="54"/>
  </cellStyles>
  <dxfs count="26">
    <dxf>
      <fill>
        <patternFill>
          <bgColor indexed="13"/>
        </patternFill>
      </fill>
    </dxf>
    <dxf>
      <fill>
        <patternFill>
          <bgColor indexed="53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ill>
        <patternFill>
          <bgColor indexed="53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ill>
        <patternFill>
          <bgColor indexed="53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ill>
        <patternFill>
          <bgColor indexed="53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ill>
        <patternFill>
          <bgColor indexed="53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ill>
        <patternFill>
          <bgColor indexed="53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ill>
        <patternFill>
          <bgColor indexed="53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ill>
        <patternFill>
          <bgColor indexed="53"/>
        </patternFill>
      </fill>
    </dxf>
    <dxf>
      <fill>
        <patternFill>
          <bgColor indexed="11"/>
        </patternFill>
      </fill>
    </dxf>
    <dxf>
      <fill>
        <patternFill>
          <bgColor indexed="53"/>
        </patternFill>
      </fill>
    </dxf>
    <dxf>
      <fill>
        <patternFill>
          <bgColor indexed="11"/>
        </patternFill>
      </fill>
    </dxf>
  </dxfs>
  <tableStyles count="0" defaultTableStyle="TableStyleMedium9" defaultPivotStyle="PivotStyleLight16"/>
  <colors>
    <mruColors>
      <color rgb="FFC9FFE4"/>
      <color rgb="FFFFFFCC"/>
      <color rgb="FFFFFFA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114299</xdr:colOff>
      <xdr:row>5</xdr:row>
      <xdr:rowOff>152398</xdr:rowOff>
    </xdr:from>
    <xdr:to>
      <xdr:col>2</xdr:col>
      <xdr:colOff>514350</xdr:colOff>
      <xdr:row>10</xdr:row>
      <xdr:rowOff>28574</xdr:rowOff>
    </xdr:to>
    <xdr:pic>
      <xdr:nvPicPr>
        <xdr:cNvPr id="3073" name="Picture 1" descr="RÃ©sultat de recherche d'images pour &quot;attention&quot;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4299" y="1228723"/>
          <a:ext cx="1924051" cy="962026"/>
        </a:xfrm>
        <a:prstGeom prst="rect">
          <a:avLst/>
        </a:prstGeom>
        <a:noFill/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497417</xdr:colOff>
      <xdr:row>1</xdr:row>
      <xdr:rowOff>105834</xdr:rowOff>
    </xdr:from>
    <xdr:to>
      <xdr:col>10</xdr:col>
      <xdr:colOff>656167</xdr:colOff>
      <xdr:row>7</xdr:row>
      <xdr:rowOff>137584</xdr:rowOff>
    </xdr:to>
    <xdr:sp macro="" textlink="">
      <xdr:nvSpPr>
        <xdr:cNvPr id="2" name="ZoneTexte 1"/>
        <xdr:cNvSpPr txBox="1"/>
      </xdr:nvSpPr>
      <xdr:spPr>
        <a:xfrm>
          <a:off x="5767917" y="465667"/>
          <a:ext cx="2190750" cy="117475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85000"/>
                </a:schemeClr>
              </a:solidFill>
            </a:rPr>
            <a:t>Stage 	=BD!$A$2:$A$12</a:t>
          </a:r>
        </a:p>
        <a:p>
          <a:r>
            <a:rPr lang="fr-FR" sz="1100">
              <a:solidFill>
                <a:schemeClr val="bg1">
                  <a:lumMod val="85000"/>
                </a:schemeClr>
              </a:solidFill>
            </a:rPr>
            <a:t>P.stagiaire	=BD!$B$2:$B$12</a:t>
          </a:r>
        </a:p>
        <a:p>
          <a:r>
            <a:rPr lang="fr-FR" sz="1100">
              <a:solidFill>
                <a:schemeClr val="bg1">
                  <a:lumMod val="85000"/>
                </a:schemeClr>
              </a:solidFill>
            </a:rPr>
            <a:t>N.stagiaire	=BD!$C$2:$C$12</a:t>
          </a:r>
        </a:p>
        <a:p>
          <a:r>
            <a:rPr lang="fr-FR" sz="1100">
              <a:solidFill>
                <a:schemeClr val="bg1">
                  <a:lumMod val="85000"/>
                </a:schemeClr>
              </a:solidFill>
            </a:rPr>
            <a:t>Etat</a:t>
          </a:r>
          <a:r>
            <a:rPr lang="fr-FR" sz="1100" baseline="0">
              <a:solidFill>
                <a:schemeClr val="bg1">
                  <a:lumMod val="85000"/>
                </a:schemeClr>
              </a:solidFill>
            </a:rPr>
            <a:t> 	=BD!$D$2:$D$12</a:t>
          </a:r>
        </a:p>
        <a:p>
          <a:r>
            <a:rPr lang="fr-FR" sz="1100" baseline="0">
              <a:solidFill>
                <a:schemeClr val="bg1">
                  <a:lumMod val="85000"/>
                </a:schemeClr>
              </a:solidFill>
            </a:rPr>
            <a:t>Début 	=BD!$E$2:$E$12</a:t>
          </a:r>
        </a:p>
        <a:p>
          <a:r>
            <a:rPr lang="fr-FR" sz="1100" baseline="0">
              <a:solidFill>
                <a:schemeClr val="bg1">
                  <a:lumMod val="85000"/>
                </a:schemeClr>
              </a:solidFill>
            </a:rPr>
            <a:t>Fin 	=BD!$F$2:$F$12</a:t>
          </a:r>
          <a:endParaRPr lang="fr-FR" sz="1100">
            <a:solidFill>
              <a:schemeClr val="bg1">
                <a:lumMod val="85000"/>
              </a:schemeClr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32"/>
  <sheetViews>
    <sheetView workbookViewId="0">
      <selection activeCell="L9" sqref="L9"/>
    </sheetView>
  </sheetViews>
  <sheetFormatPr baseColWidth="10" defaultRowHeight="12.75" x14ac:dyDescent="0.2"/>
  <cols>
    <col min="3" max="3" width="7.85546875" customWidth="1"/>
    <col min="6" max="6" width="13.140625" customWidth="1"/>
  </cols>
  <sheetData>
    <row r="2" spans="1:8" ht="15.75" x14ac:dyDescent="0.25">
      <c r="A2" s="62" t="s">
        <v>49</v>
      </c>
    </row>
    <row r="3" spans="1:8" ht="30.75" customHeight="1" x14ac:dyDescent="0.2"/>
    <row r="4" spans="1:8" ht="15.75" x14ac:dyDescent="0.25">
      <c r="A4" s="59" t="s">
        <v>33</v>
      </c>
    </row>
    <row r="5" spans="1:8" x14ac:dyDescent="0.2">
      <c r="A5" s="58"/>
    </row>
    <row r="8" spans="1:8" ht="33" customHeight="1" x14ac:dyDescent="0.2">
      <c r="D8" s="67" t="s">
        <v>34</v>
      </c>
      <c r="E8" s="67"/>
      <c r="F8" s="67"/>
      <c r="G8" s="67"/>
      <c r="H8" s="67"/>
    </row>
    <row r="9" spans="1:8" ht="14.25" customHeight="1" x14ac:dyDescent="0.2"/>
    <row r="13" spans="1:8" ht="15.75" x14ac:dyDescent="0.25">
      <c r="A13" s="59" t="s">
        <v>35</v>
      </c>
    </row>
    <row r="15" spans="1:8" ht="18.75" customHeight="1" x14ac:dyDescent="0.2">
      <c r="A15" s="60" t="s">
        <v>16</v>
      </c>
    </row>
    <row r="16" spans="1:8" x14ac:dyDescent="0.2">
      <c r="A16" s="57" t="s">
        <v>36</v>
      </c>
    </row>
    <row r="17" spans="1:1" x14ac:dyDescent="0.2">
      <c r="A17" s="57" t="s">
        <v>37</v>
      </c>
    </row>
    <row r="18" spans="1:1" x14ac:dyDescent="0.2">
      <c r="A18" s="57" t="s">
        <v>38</v>
      </c>
    </row>
    <row r="19" spans="1:1" x14ac:dyDescent="0.2">
      <c r="A19" s="57" t="s">
        <v>39</v>
      </c>
    </row>
    <row r="21" spans="1:1" ht="18.75" customHeight="1" x14ac:dyDescent="0.2">
      <c r="A21" s="60" t="s">
        <v>40</v>
      </c>
    </row>
    <row r="22" spans="1:1" x14ac:dyDescent="0.2">
      <c r="A22" s="57" t="s">
        <v>41</v>
      </c>
    </row>
    <row r="24" spans="1:1" ht="18.75" customHeight="1" x14ac:dyDescent="0.2">
      <c r="A24" s="60" t="s">
        <v>6</v>
      </c>
    </row>
    <row r="25" spans="1:1" x14ac:dyDescent="0.2">
      <c r="A25" s="61" t="s">
        <v>42</v>
      </c>
    </row>
    <row r="26" spans="1:1" x14ac:dyDescent="0.2">
      <c r="A26" s="57" t="s">
        <v>43</v>
      </c>
    </row>
    <row r="27" spans="1:1" x14ac:dyDescent="0.2">
      <c r="A27" s="57" t="s">
        <v>44</v>
      </c>
    </row>
    <row r="28" spans="1:1" x14ac:dyDescent="0.2">
      <c r="A28" s="57" t="s">
        <v>45</v>
      </c>
    </row>
    <row r="30" spans="1:1" x14ac:dyDescent="0.2">
      <c r="A30" s="60" t="s">
        <v>46</v>
      </c>
    </row>
    <row r="31" spans="1:1" x14ac:dyDescent="0.2">
      <c r="A31" s="57" t="s">
        <v>47</v>
      </c>
    </row>
    <row r="32" spans="1:1" x14ac:dyDescent="0.2">
      <c r="A32" s="57" t="s">
        <v>48</v>
      </c>
    </row>
  </sheetData>
  <mergeCells count="1">
    <mergeCell ref="D8:H8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C38"/>
  <sheetViews>
    <sheetView showGridLines="0" zoomScale="90" workbookViewId="0">
      <selection activeCell="C18" sqref="C18"/>
    </sheetView>
  </sheetViews>
  <sheetFormatPr baseColWidth="10" defaultRowHeight="10.5" x14ac:dyDescent="0.15"/>
  <cols>
    <col min="1" max="1" width="18.140625" style="16" customWidth="1"/>
    <col min="2" max="2" width="11" style="16" bestFit="1" customWidth="1"/>
    <col min="3" max="3" width="11.140625" style="16" bestFit="1" customWidth="1"/>
    <col min="4" max="4" width="7.42578125" style="16" bestFit="1" customWidth="1"/>
    <col min="5" max="5" width="13.85546875" style="21" bestFit="1" customWidth="1"/>
    <col min="6" max="6" width="14.140625" style="21" bestFit="1" customWidth="1"/>
    <col min="7" max="7" width="3.42578125" style="16" customWidth="1"/>
    <col min="8" max="8" width="7.5703125" style="16" customWidth="1"/>
    <col min="9" max="10" width="11.42578125" style="16"/>
    <col min="11" max="11" width="15.85546875" style="16" customWidth="1"/>
    <col min="12" max="13" width="11.42578125" style="16"/>
    <col min="14" max="14" width="47.140625" style="16" bestFit="1" customWidth="1"/>
    <col min="15" max="16384" width="11.42578125" style="16"/>
  </cols>
  <sheetData>
    <row r="1" spans="1:29" ht="28.5" customHeight="1" x14ac:dyDescent="0.15">
      <c r="A1" s="48" t="s">
        <v>16</v>
      </c>
      <c r="B1" s="48" t="s">
        <v>18</v>
      </c>
      <c r="C1" s="48" t="s">
        <v>19</v>
      </c>
      <c r="D1" s="48" t="s">
        <v>6</v>
      </c>
      <c r="E1" s="50" t="s">
        <v>5</v>
      </c>
      <c r="F1" s="49" t="s">
        <v>4</v>
      </c>
      <c r="I1" s="40" t="s">
        <v>3</v>
      </c>
      <c r="J1" s="41"/>
      <c r="K1" s="41"/>
      <c r="L1" s="40" t="s">
        <v>31</v>
      </c>
      <c r="M1" s="41"/>
      <c r="N1" s="40" t="s">
        <v>32</v>
      </c>
    </row>
    <row r="2" spans="1:29" ht="15" customHeight="1" x14ac:dyDescent="0.15">
      <c r="A2" s="45" t="s">
        <v>14</v>
      </c>
      <c r="B2" s="46" t="s">
        <v>51</v>
      </c>
      <c r="C2" s="46" t="s">
        <v>21</v>
      </c>
      <c r="D2" s="46" t="s">
        <v>10</v>
      </c>
      <c r="E2" s="47">
        <v>43192</v>
      </c>
      <c r="F2" s="47">
        <v>43206</v>
      </c>
      <c r="I2" s="42"/>
      <c r="J2" s="42"/>
      <c r="K2" s="41"/>
      <c r="L2" s="41"/>
      <c r="M2" s="41"/>
      <c r="N2" s="41"/>
    </row>
    <row r="3" spans="1:29" ht="15" customHeight="1" x14ac:dyDescent="0.15">
      <c r="A3" s="22" t="s">
        <v>14</v>
      </c>
      <c r="B3" s="17" t="s">
        <v>7</v>
      </c>
      <c r="C3" s="17" t="s">
        <v>22</v>
      </c>
      <c r="D3" s="17" t="s">
        <v>10</v>
      </c>
      <c r="E3" s="18">
        <v>43141</v>
      </c>
      <c r="F3" s="18">
        <v>43144</v>
      </c>
      <c r="G3" s="19"/>
      <c r="I3" s="42"/>
      <c r="J3" s="42"/>
      <c r="K3" s="41"/>
      <c r="L3" s="43" t="s">
        <v>20</v>
      </c>
      <c r="M3" s="43"/>
      <c r="N3" s="43" t="s">
        <v>53</v>
      </c>
      <c r="O3" s="19"/>
      <c r="P3" s="19"/>
      <c r="Q3" s="19"/>
      <c r="R3" s="19"/>
      <c r="S3" s="19"/>
      <c r="T3" s="19"/>
      <c r="U3" s="19"/>
      <c r="V3" s="19"/>
      <c r="W3" s="19"/>
      <c r="X3" s="19"/>
      <c r="Y3" s="19"/>
      <c r="Z3" s="19"/>
      <c r="AA3" s="19"/>
      <c r="AB3" s="19"/>
      <c r="AC3" s="19"/>
    </row>
    <row r="4" spans="1:29" ht="15" customHeight="1" x14ac:dyDescent="0.15">
      <c r="A4" s="22" t="s">
        <v>15</v>
      </c>
      <c r="B4" s="17" t="s">
        <v>50</v>
      </c>
      <c r="C4" s="17" t="s">
        <v>22</v>
      </c>
      <c r="D4" s="17" t="s">
        <v>10</v>
      </c>
      <c r="E4" s="18">
        <v>43231</v>
      </c>
      <c r="F4" s="18">
        <v>43234</v>
      </c>
      <c r="G4" s="19"/>
      <c r="I4" s="42"/>
      <c r="J4" s="42"/>
      <c r="K4" s="41"/>
      <c r="L4" s="43" t="s">
        <v>10</v>
      </c>
      <c r="M4" s="43"/>
      <c r="N4" s="43" t="s">
        <v>58</v>
      </c>
      <c r="O4" s="19"/>
      <c r="P4" s="19"/>
      <c r="Q4" s="19"/>
      <c r="R4" s="19"/>
      <c r="S4" s="19"/>
      <c r="T4" s="19"/>
      <c r="U4" s="19"/>
      <c r="V4" s="19"/>
      <c r="W4" s="19"/>
      <c r="X4" s="19"/>
      <c r="Y4" s="19"/>
      <c r="Z4" s="19"/>
      <c r="AA4" s="19"/>
      <c r="AB4" s="19"/>
      <c r="AC4" s="19"/>
    </row>
    <row r="5" spans="1:29" ht="15" customHeight="1" x14ac:dyDescent="0.15">
      <c r="A5" s="22" t="s">
        <v>17</v>
      </c>
      <c r="B5" s="17" t="s">
        <v>8</v>
      </c>
      <c r="C5" s="17" t="s">
        <v>23</v>
      </c>
      <c r="D5" s="17" t="s">
        <v>10</v>
      </c>
      <c r="E5" s="18">
        <v>43161</v>
      </c>
      <c r="F5" s="18">
        <v>43165</v>
      </c>
      <c r="G5" s="19"/>
      <c r="I5" s="42"/>
      <c r="J5" s="42"/>
      <c r="K5" s="41"/>
      <c r="L5" s="43"/>
      <c r="M5" s="43"/>
      <c r="N5" s="43" t="s">
        <v>59</v>
      </c>
      <c r="O5" s="19"/>
      <c r="P5" s="19"/>
      <c r="Q5" s="19"/>
      <c r="R5" s="19"/>
      <c r="S5" s="19"/>
      <c r="T5" s="19"/>
      <c r="U5" s="19"/>
      <c r="V5" s="19"/>
      <c r="W5" s="19"/>
      <c r="X5" s="19"/>
      <c r="Y5" s="19"/>
      <c r="Z5" s="19"/>
      <c r="AA5" s="19"/>
      <c r="AB5" s="19"/>
      <c r="AC5" s="19"/>
    </row>
    <row r="6" spans="1:29" ht="15" customHeight="1" x14ac:dyDescent="0.15">
      <c r="A6" s="22" t="s">
        <v>13</v>
      </c>
      <c r="B6" s="17" t="s">
        <v>9</v>
      </c>
      <c r="C6" s="17" t="s">
        <v>24</v>
      </c>
      <c r="D6" s="17" t="s">
        <v>10</v>
      </c>
      <c r="E6" s="18">
        <v>43254</v>
      </c>
      <c r="F6" s="18">
        <v>43256</v>
      </c>
      <c r="G6" s="19"/>
      <c r="I6" s="42"/>
      <c r="J6" s="42"/>
      <c r="K6" s="41"/>
      <c r="L6" s="43"/>
      <c r="M6" s="43"/>
      <c r="N6" s="43" t="s">
        <v>60</v>
      </c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</row>
    <row r="7" spans="1:29" ht="15" customHeight="1" x14ac:dyDescent="0.15">
      <c r="A7" s="22" t="s">
        <v>14</v>
      </c>
      <c r="B7" s="17" t="s">
        <v>7</v>
      </c>
      <c r="C7" s="17" t="s">
        <v>25</v>
      </c>
      <c r="D7" s="17" t="s">
        <v>10</v>
      </c>
      <c r="E7" s="18">
        <v>43280</v>
      </c>
      <c r="F7" s="18">
        <v>43284</v>
      </c>
      <c r="G7" s="19"/>
      <c r="I7" s="42"/>
      <c r="J7" s="42"/>
      <c r="K7" s="41"/>
      <c r="L7" s="43"/>
      <c r="M7" s="43"/>
      <c r="N7" s="43" t="s">
        <v>61</v>
      </c>
      <c r="O7" s="19"/>
      <c r="P7" s="19"/>
      <c r="Q7" s="19"/>
      <c r="R7" s="19"/>
      <c r="S7" s="19"/>
      <c r="T7" s="19"/>
      <c r="U7" s="19"/>
      <c r="V7" s="19"/>
      <c r="W7" s="19"/>
      <c r="X7" s="19"/>
      <c r="Y7" s="19"/>
      <c r="Z7" s="19"/>
      <c r="AA7" s="19"/>
      <c r="AB7" s="19"/>
      <c r="AC7" s="19"/>
    </row>
    <row r="8" spans="1:29" ht="15" customHeight="1" x14ac:dyDescent="0.15">
      <c r="A8" s="22" t="s">
        <v>15</v>
      </c>
      <c r="B8" s="17" t="s">
        <v>11</v>
      </c>
      <c r="C8" s="17" t="s">
        <v>26</v>
      </c>
      <c r="D8" s="17" t="s">
        <v>10</v>
      </c>
      <c r="E8" s="18">
        <v>43105</v>
      </c>
      <c r="F8" s="18">
        <v>43109</v>
      </c>
      <c r="G8" s="19"/>
      <c r="H8" s="20"/>
      <c r="I8" s="44"/>
      <c r="J8" s="43"/>
      <c r="K8" s="43"/>
      <c r="L8" s="43"/>
      <c r="M8" s="43"/>
      <c r="N8" s="43" t="s">
        <v>62</v>
      </c>
      <c r="O8" s="19"/>
      <c r="P8" s="19"/>
      <c r="Q8" s="19"/>
      <c r="R8" s="19"/>
      <c r="S8" s="19"/>
      <c r="T8" s="19"/>
      <c r="U8" s="19"/>
      <c r="V8" s="19"/>
      <c r="W8" s="19"/>
      <c r="X8" s="19"/>
      <c r="Y8" s="19"/>
      <c r="Z8" s="19"/>
      <c r="AA8" s="19"/>
      <c r="AB8" s="19"/>
      <c r="AC8" s="19"/>
    </row>
    <row r="9" spans="1:29" ht="15" customHeight="1" x14ac:dyDescent="0.15">
      <c r="A9" s="22" t="s">
        <v>17</v>
      </c>
      <c r="B9" s="17" t="s">
        <v>12</v>
      </c>
      <c r="C9" s="17" t="s">
        <v>27</v>
      </c>
      <c r="D9" s="17" t="s">
        <v>10</v>
      </c>
      <c r="E9" s="18">
        <v>43137</v>
      </c>
      <c r="F9" s="18">
        <v>43107</v>
      </c>
      <c r="G9" s="19"/>
      <c r="H9" s="20"/>
      <c r="I9" s="44"/>
      <c r="J9" s="43"/>
      <c r="K9" s="43"/>
      <c r="L9" s="43"/>
      <c r="M9" s="43"/>
      <c r="N9" s="43" t="s">
        <v>63</v>
      </c>
      <c r="O9" s="19"/>
      <c r="P9" s="19"/>
      <c r="Q9" s="19"/>
      <c r="R9" s="19"/>
      <c r="S9" s="19"/>
      <c r="T9" s="19"/>
      <c r="U9" s="19"/>
      <c r="V9" s="19"/>
      <c r="W9" s="19"/>
      <c r="X9" s="19"/>
      <c r="Y9" s="19"/>
      <c r="Z9" s="19"/>
      <c r="AA9" s="19"/>
      <c r="AB9" s="19"/>
      <c r="AC9" s="19"/>
    </row>
    <row r="10" spans="1:29" ht="15" customHeight="1" x14ac:dyDescent="0.15">
      <c r="A10" s="22" t="s">
        <v>52</v>
      </c>
      <c r="B10" s="17"/>
      <c r="C10" s="17"/>
      <c r="D10" s="17"/>
      <c r="E10" s="18"/>
      <c r="F10" s="18"/>
      <c r="G10" s="19"/>
      <c r="H10" s="19"/>
      <c r="I10" s="43"/>
      <c r="J10" s="43"/>
      <c r="K10" s="43"/>
      <c r="L10" s="43"/>
      <c r="M10" s="43"/>
      <c r="N10" s="43" t="s">
        <v>64</v>
      </c>
      <c r="O10" s="19"/>
      <c r="P10" s="19"/>
      <c r="Q10" s="19"/>
      <c r="R10" s="19"/>
      <c r="S10" s="19"/>
      <c r="T10" s="19"/>
      <c r="U10" s="19"/>
      <c r="V10" s="19"/>
      <c r="W10" s="19"/>
      <c r="X10" s="19"/>
      <c r="Y10" s="19"/>
      <c r="Z10" s="19"/>
      <c r="AA10" s="19"/>
      <c r="AB10" s="19"/>
      <c r="AC10" s="19"/>
    </row>
    <row r="11" spans="1:29" ht="15" customHeight="1" x14ac:dyDescent="0.15">
      <c r="A11" s="22" t="s">
        <v>53</v>
      </c>
      <c r="B11" s="17"/>
      <c r="C11" s="17"/>
      <c r="D11" s="17"/>
      <c r="E11" s="18"/>
      <c r="F11" s="18"/>
      <c r="G11" s="19"/>
      <c r="H11" s="19"/>
      <c r="I11" s="19"/>
      <c r="J11" s="19"/>
      <c r="K11" s="19"/>
      <c r="L11" s="19"/>
      <c r="M11" s="19"/>
      <c r="N11" s="43" t="s">
        <v>65</v>
      </c>
      <c r="O11" s="19"/>
      <c r="P11" s="19"/>
      <c r="Q11" s="19"/>
      <c r="R11" s="19"/>
      <c r="S11" s="19"/>
      <c r="T11" s="19"/>
      <c r="U11" s="19"/>
      <c r="V11" s="19"/>
      <c r="W11" s="19"/>
      <c r="X11" s="19"/>
      <c r="Y11" s="19"/>
      <c r="Z11" s="19"/>
      <c r="AA11" s="19"/>
      <c r="AB11" s="19"/>
      <c r="AC11" s="19"/>
    </row>
    <row r="12" spans="1:29" ht="15" customHeight="1" x14ac:dyDescent="0.15">
      <c r="A12" s="22" t="s">
        <v>54</v>
      </c>
      <c r="B12" s="17"/>
      <c r="C12" s="17"/>
      <c r="D12" s="17"/>
      <c r="E12" s="18"/>
      <c r="F12" s="18"/>
      <c r="G12" s="19"/>
      <c r="H12" s="19"/>
      <c r="I12" s="19"/>
      <c r="J12" s="19"/>
      <c r="K12" s="19"/>
      <c r="L12" s="19"/>
      <c r="M12" s="19"/>
      <c r="N12" s="43" t="s">
        <v>66</v>
      </c>
      <c r="O12" s="19"/>
      <c r="P12" s="19"/>
      <c r="Q12" s="19"/>
      <c r="R12" s="19"/>
      <c r="S12" s="19"/>
      <c r="T12" s="19"/>
      <c r="U12" s="19"/>
      <c r="V12" s="19"/>
      <c r="W12" s="19"/>
      <c r="X12" s="19"/>
      <c r="Y12" s="19"/>
      <c r="Z12" s="19"/>
      <c r="AA12" s="19"/>
      <c r="AB12" s="19"/>
      <c r="AC12" s="19"/>
    </row>
    <row r="13" spans="1:29" ht="15" customHeight="1" x14ac:dyDescent="0.15">
      <c r="A13" s="22" t="s">
        <v>55</v>
      </c>
      <c r="B13" s="17"/>
      <c r="C13" s="17"/>
      <c r="D13" s="17"/>
      <c r="E13" s="18"/>
      <c r="F13" s="18"/>
      <c r="G13" s="19"/>
      <c r="H13" s="19"/>
      <c r="I13" s="19"/>
      <c r="J13" s="19"/>
      <c r="K13" s="19"/>
      <c r="L13" s="19"/>
      <c r="M13" s="19"/>
      <c r="N13" s="43" t="s">
        <v>67</v>
      </c>
      <c r="O13" s="19"/>
      <c r="P13" s="19"/>
      <c r="Q13" s="19"/>
      <c r="R13" s="19"/>
      <c r="S13" s="19"/>
      <c r="T13" s="19"/>
      <c r="U13" s="19"/>
      <c r="V13" s="19"/>
      <c r="W13" s="19"/>
      <c r="X13" s="19"/>
      <c r="Y13" s="19"/>
      <c r="Z13" s="19"/>
      <c r="AA13" s="19"/>
      <c r="AB13" s="19"/>
      <c r="AC13" s="19"/>
    </row>
    <row r="14" spans="1:29" ht="15" customHeight="1" x14ac:dyDescent="0.15">
      <c r="A14" s="22" t="s">
        <v>56</v>
      </c>
      <c r="B14" s="17"/>
      <c r="C14" s="17"/>
      <c r="D14" s="17"/>
      <c r="E14" s="18"/>
      <c r="F14" s="18"/>
      <c r="G14" s="19"/>
      <c r="H14" s="19"/>
      <c r="I14" s="19"/>
      <c r="J14" s="19"/>
      <c r="K14" s="19"/>
      <c r="L14" s="19"/>
      <c r="M14" s="19"/>
      <c r="N14" s="43" t="s">
        <v>68</v>
      </c>
      <c r="O14" s="19"/>
      <c r="P14" s="19"/>
      <c r="Q14" s="19"/>
      <c r="R14" s="19"/>
      <c r="S14" s="19"/>
      <c r="T14" s="19"/>
      <c r="U14" s="19"/>
      <c r="V14" s="19"/>
      <c r="W14" s="19"/>
      <c r="X14" s="19"/>
      <c r="Y14" s="19"/>
      <c r="Z14" s="19"/>
      <c r="AA14" s="19"/>
      <c r="AB14" s="19"/>
      <c r="AC14" s="19"/>
    </row>
    <row r="15" spans="1:29" ht="15" customHeight="1" x14ac:dyDescent="0.15">
      <c r="A15" s="22" t="s">
        <v>57</v>
      </c>
      <c r="B15" s="17"/>
      <c r="C15" s="17"/>
      <c r="D15" s="17"/>
      <c r="E15" s="18"/>
      <c r="F15" s="18"/>
      <c r="N15" s="43" t="s">
        <v>13</v>
      </c>
    </row>
    <row r="16" spans="1:29" ht="15" customHeight="1" x14ac:dyDescent="0.15">
      <c r="A16" s="22"/>
      <c r="B16" s="17"/>
      <c r="C16" s="17"/>
      <c r="D16" s="17"/>
      <c r="E16" s="18"/>
      <c r="F16" s="18"/>
      <c r="N16" s="43" t="s">
        <v>69</v>
      </c>
    </row>
    <row r="17" spans="1:14" ht="15" customHeight="1" x14ac:dyDescent="0.15">
      <c r="A17" s="22"/>
      <c r="B17" s="17"/>
      <c r="C17" s="17"/>
      <c r="D17" s="17"/>
      <c r="E17" s="18"/>
      <c r="F17" s="18"/>
      <c r="N17" s="43" t="s">
        <v>70</v>
      </c>
    </row>
    <row r="18" spans="1:14" ht="15" customHeight="1" x14ac:dyDescent="0.15">
      <c r="A18" s="22"/>
      <c r="B18" s="17"/>
      <c r="C18" s="17"/>
      <c r="D18" s="17"/>
      <c r="E18" s="18"/>
      <c r="F18" s="18"/>
      <c r="N18" s="43" t="s">
        <v>71</v>
      </c>
    </row>
    <row r="19" spans="1:14" ht="15" customHeight="1" x14ac:dyDescent="0.15">
      <c r="A19" s="22"/>
      <c r="B19" s="17"/>
      <c r="C19" s="17"/>
      <c r="D19" s="17"/>
      <c r="E19" s="18"/>
      <c r="F19" s="18"/>
      <c r="N19" s="43" t="s">
        <v>72</v>
      </c>
    </row>
    <row r="20" spans="1:14" ht="15" customHeight="1" x14ac:dyDescent="0.15">
      <c r="A20" s="22"/>
      <c r="B20" s="17"/>
      <c r="C20" s="17"/>
      <c r="D20" s="17"/>
      <c r="E20" s="18"/>
      <c r="F20" s="18"/>
      <c r="N20" s="43" t="s">
        <v>17</v>
      </c>
    </row>
    <row r="21" spans="1:14" ht="15" customHeight="1" x14ac:dyDescent="0.15">
      <c r="A21" s="22"/>
      <c r="B21" s="17"/>
      <c r="C21" s="17"/>
      <c r="D21" s="17"/>
      <c r="E21" s="18"/>
      <c r="F21" s="18"/>
      <c r="N21" s="43" t="s">
        <v>73</v>
      </c>
    </row>
    <row r="22" spans="1:14" ht="15" customHeight="1" x14ac:dyDescent="0.15">
      <c r="A22" s="22"/>
      <c r="B22" s="17"/>
      <c r="C22" s="17"/>
      <c r="D22" s="17"/>
      <c r="E22" s="18"/>
      <c r="F22" s="18"/>
      <c r="N22" s="43" t="s">
        <v>74</v>
      </c>
    </row>
    <row r="23" spans="1:14" ht="15" customHeight="1" x14ac:dyDescent="0.15">
      <c r="A23" s="22"/>
      <c r="B23" s="17"/>
      <c r="C23" s="17"/>
      <c r="D23" s="17"/>
      <c r="E23" s="18"/>
      <c r="F23" s="18"/>
      <c r="N23" s="43" t="s">
        <v>14</v>
      </c>
    </row>
    <row r="24" spans="1:14" ht="15" customHeight="1" x14ac:dyDescent="0.15">
      <c r="A24" s="22"/>
      <c r="B24" s="17"/>
      <c r="C24" s="17"/>
      <c r="D24" s="17"/>
      <c r="E24" s="18"/>
      <c r="F24" s="18"/>
      <c r="N24" s="43" t="s">
        <v>75</v>
      </c>
    </row>
    <row r="25" spans="1:14" ht="15" customHeight="1" x14ac:dyDescent="0.15">
      <c r="A25" s="22"/>
      <c r="B25" s="17"/>
      <c r="C25" s="17"/>
      <c r="D25" s="17"/>
      <c r="E25" s="18"/>
      <c r="F25" s="18"/>
      <c r="N25" s="43" t="s">
        <v>76</v>
      </c>
    </row>
    <row r="26" spans="1:14" ht="15" customHeight="1" x14ac:dyDescent="0.15">
      <c r="A26" s="22"/>
      <c r="B26" s="17"/>
      <c r="C26" s="17"/>
      <c r="D26" s="17"/>
      <c r="E26" s="18"/>
      <c r="F26" s="18"/>
      <c r="N26" s="43" t="s">
        <v>57</v>
      </c>
    </row>
    <row r="27" spans="1:14" ht="15" customHeight="1" x14ac:dyDescent="0.15">
      <c r="A27" s="22"/>
      <c r="B27" s="17"/>
      <c r="C27" s="17"/>
      <c r="D27" s="17"/>
      <c r="E27" s="18"/>
      <c r="F27" s="18"/>
      <c r="N27" s="43" t="s">
        <v>77</v>
      </c>
    </row>
    <row r="28" spans="1:14" ht="15" customHeight="1" x14ac:dyDescent="0.15">
      <c r="A28" s="22"/>
      <c r="B28" s="17"/>
      <c r="C28" s="17"/>
      <c r="D28" s="17"/>
      <c r="E28" s="18"/>
      <c r="F28" s="18"/>
      <c r="N28" s="43" t="s">
        <v>78</v>
      </c>
    </row>
    <row r="29" spans="1:14" ht="15" customHeight="1" x14ac:dyDescent="0.15">
      <c r="A29" s="22"/>
      <c r="B29" s="17"/>
      <c r="C29" s="17"/>
      <c r="D29" s="17"/>
      <c r="E29" s="18"/>
      <c r="F29" s="18"/>
      <c r="N29" s="43" t="s">
        <v>79</v>
      </c>
    </row>
    <row r="30" spans="1:14" ht="15" customHeight="1" x14ac:dyDescent="0.15">
      <c r="A30" s="22"/>
      <c r="B30" s="17"/>
      <c r="C30" s="17"/>
      <c r="D30" s="17"/>
      <c r="E30" s="18"/>
      <c r="F30" s="18"/>
      <c r="N30" s="43" t="s">
        <v>80</v>
      </c>
    </row>
    <row r="31" spans="1:14" ht="15" customHeight="1" x14ac:dyDescent="0.15">
      <c r="A31" s="22"/>
      <c r="B31" s="17"/>
      <c r="C31" s="17"/>
      <c r="D31" s="17"/>
      <c r="E31" s="18"/>
      <c r="F31" s="18"/>
      <c r="N31" s="43" t="s">
        <v>81</v>
      </c>
    </row>
    <row r="32" spans="1:14" x14ac:dyDescent="0.15">
      <c r="N32" s="43" t="s">
        <v>82</v>
      </c>
    </row>
    <row r="33" spans="14:14" x14ac:dyDescent="0.15">
      <c r="N33" s="43" t="s">
        <v>83</v>
      </c>
    </row>
    <row r="34" spans="14:14" x14ac:dyDescent="0.15">
      <c r="N34" s="43" t="s">
        <v>84</v>
      </c>
    </row>
    <row r="35" spans="14:14" x14ac:dyDescent="0.15">
      <c r="N35" s="43" t="s">
        <v>85</v>
      </c>
    </row>
    <row r="36" spans="14:14" x14ac:dyDescent="0.15">
      <c r="N36" s="43" t="s">
        <v>86</v>
      </c>
    </row>
    <row r="37" spans="14:14" x14ac:dyDescent="0.15">
      <c r="N37" s="43" t="s">
        <v>87</v>
      </c>
    </row>
    <row r="38" spans="14:14" x14ac:dyDescent="0.15">
      <c r="N38" s="43" t="s">
        <v>88</v>
      </c>
    </row>
  </sheetData>
  <phoneticPr fontId="26" type="noConversion"/>
  <dataValidations count="2">
    <dataValidation type="list" allowBlank="1" showInputMessage="1" showErrorMessage="1" sqref="D2:D31">
      <formula1>$L$3:$L$4</formula1>
    </dataValidation>
    <dataValidation type="list" allowBlank="1" showInputMessage="1" showErrorMessage="1" sqref="A2:A31">
      <formula1>$N$3:$N$40</formula1>
    </dataValidation>
  </dataValidations>
  <pageMargins left="0.7" right="0.7" top="0.75" bottom="0.75" header="0.3" footer="0.3"/>
  <pageSetup paperSize="9" orientation="portrait" horizontalDpi="4294967293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FF0000"/>
  </sheetPr>
  <dimension ref="A5:CR47"/>
  <sheetViews>
    <sheetView showGridLines="0" showZeros="0" tabSelected="1" topLeftCell="A4" zoomScaleNormal="100" workbookViewId="0">
      <selection activeCell="M8" sqref="M8"/>
    </sheetView>
  </sheetViews>
  <sheetFormatPr baseColWidth="10" defaultColWidth="6.42578125" defaultRowHeight="12" customHeight="1" x14ac:dyDescent="0.2"/>
  <cols>
    <col min="1" max="1" width="4.85546875" style="1" customWidth="1"/>
    <col min="2" max="2" width="3" style="1" bestFit="1" customWidth="1"/>
    <col min="3" max="4" width="8.140625" style="15" customWidth="1"/>
    <col min="5" max="5" width="8" style="15" customWidth="1"/>
    <col min="6" max="6" width="8.140625" style="15" customWidth="1"/>
    <col min="7" max="7" width="3" style="1" bestFit="1" customWidth="1"/>
    <col min="8" max="10" width="7.85546875" style="1" customWidth="1"/>
    <col min="11" max="11" width="7.85546875" style="15" customWidth="1"/>
    <col min="12" max="12" width="4.42578125" style="3" bestFit="1" customWidth="1"/>
    <col min="13" max="13" width="3" style="3" bestFit="1" customWidth="1"/>
    <col min="14" max="17" width="8" style="3" customWidth="1"/>
    <col min="18" max="18" width="4.42578125" bestFit="1" customWidth="1"/>
    <col min="19" max="19" width="3" bestFit="1" customWidth="1"/>
    <col min="20" max="23" width="7.85546875" customWidth="1"/>
    <col min="24" max="24" width="4.42578125" bestFit="1" customWidth="1"/>
    <col min="25" max="25" width="3" bestFit="1" customWidth="1"/>
    <col min="26" max="29" width="7.85546875" customWidth="1"/>
    <col min="30" max="30" width="4.42578125" bestFit="1" customWidth="1"/>
    <col min="31" max="31" width="3" bestFit="1" customWidth="1"/>
    <col min="32" max="35" width="8" customWidth="1"/>
    <col min="36" max="36" width="4.42578125" bestFit="1" customWidth="1"/>
    <col min="37" max="37" width="3" bestFit="1" customWidth="1"/>
    <col min="38" max="41" width="7.85546875" customWidth="1"/>
    <col min="42" max="42" width="4.42578125" bestFit="1" customWidth="1"/>
    <col min="43" max="43" width="3" bestFit="1" customWidth="1"/>
    <col min="44" max="44" width="8" customWidth="1"/>
    <col min="45" max="47" width="8" style="3" customWidth="1"/>
    <col min="48" max="48" width="4.42578125" style="3" bestFit="1" customWidth="1"/>
    <col min="49" max="49" width="3" style="1" bestFit="1" customWidth="1"/>
    <col min="50" max="53" width="7.85546875" style="1" customWidth="1"/>
    <col min="54" max="54" width="4.42578125" bestFit="1" customWidth="1"/>
    <col min="55" max="55" width="3" style="1" bestFit="1" customWidth="1"/>
    <col min="56" max="59" width="7.85546875" style="1" customWidth="1"/>
    <col min="60" max="60" width="4.42578125" style="1" bestFit="1" customWidth="1"/>
    <col min="61" max="61" width="3" style="1" bestFit="1" customWidth="1"/>
    <col min="62" max="65" width="7.85546875" style="1" customWidth="1"/>
    <col min="66" max="66" width="4.42578125" style="1" bestFit="1" customWidth="1"/>
    <col min="67" max="67" width="3" style="1" bestFit="1" customWidth="1"/>
    <col min="68" max="71" width="7.85546875" style="1" customWidth="1"/>
    <col min="72" max="95" width="6.42578125" style="1"/>
    <col min="96" max="96" width="10.42578125" style="1" bestFit="1" customWidth="1"/>
    <col min="97" max="16384" width="6.42578125" style="1"/>
  </cols>
  <sheetData>
    <row r="5" spans="1:96" ht="12" customHeight="1" x14ac:dyDescent="0.2">
      <c r="A5" s="1" t="s">
        <v>0</v>
      </c>
      <c r="C5" s="2">
        <v>2018</v>
      </c>
      <c r="D5"/>
      <c r="E5"/>
      <c r="F5"/>
      <c r="K5"/>
      <c r="CR5" s="33" t="s">
        <v>1</v>
      </c>
    </row>
    <row r="6" spans="1:96" s="4" customFormat="1" ht="12" customHeight="1" x14ac:dyDescent="0.2">
      <c r="C6" s="14"/>
      <c r="D6" s="14"/>
      <c r="E6" s="14"/>
      <c r="F6" s="14"/>
      <c r="K6" s="14"/>
      <c r="L6" s="3"/>
      <c r="M6" s="3"/>
      <c r="N6" s="3"/>
      <c r="O6" s="3"/>
      <c r="P6" s="3"/>
      <c r="Q6" s="3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 s="3"/>
      <c r="AT6" s="3"/>
      <c r="AU6" s="3"/>
      <c r="AV6" s="3"/>
      <c r="BB6"/>
      <c r="CR6" s="34">
        <f>ROUND(DATE(C5,4,MOD(234-11*MOD(C5,19),30))/7,0)*7-6</f>
        <v>43191</v>
      </c>
    </row>
    <row r="7" spans="1:96" s="5" customFormat="1" ht="12" customHeight="1" thickBot="1" x14ac:dyDescent="0.2">
      <c r="A7" s="68" t="str">
        <f>PROPER(TEXT(DATE($C$5,B$8,1),"mmmm aa"))</f>
        <v>Janvier 18</v>
      </c>
      <c r="B7" s="68"/>
      <c r="C7" s="68"/>
      <c r="D7" s="23"/>
      <c r="E7" s="23"/>
      <c r="F7" s="23"/>
      <c r="G7" s="68" t="str">
        <f>PROPER(TEXT(DATE($C$5,$G$8,1),"mmmm aa"))</f>
        <v>Février 18</v>
      </c>
      <c r="H7" s="68"/>
      <c r="I7" s="68"/>
      <c r="J7" s="68"/>
      <c r="K7" s="68"/>
      <c r="L7" s="68" t="str">
        <f>PROPER(TEXT(DATE($C$5,M$8,1),"mmmm aa"))</f>
        <v>Mars 18</v>
      </c>
      <c r="M7" s="68"/>
      <c r="N7" s="68"/>
      <c r="O7" s="68"/>
      <c r="P7" s="68"/>
      <c r="Q7" s="68"/>
      <c r="R7" s="68" t="str">
        <f>PROPER(TEXT(DATE($C$5,S$8,1),"mmmm aa"))</f>
        <v>Avril 18</v>
      </c>
      <c r="S7" s="68"/>
      <c r="T7" s="68"/>
      <c r="U7" s="68"/>
      <c r="V7" s="68"/>
      <c r="W7" s="68"/>
      <c r="X7" s="68" t="str">
        <f>PROPER(TEXT(DATE($C$5,Y$8,1),"mmmm aa"))</f>
        <v>Mai 18</v>
      </c>
      <c r="Y7" s="68"/>
      <c r="Z7" s="68"/>
      <c r="AA7" s="68"/>
      <c r="AB7" s="68"/>
      <c r="AC7" s="68"/>
      <c r="AD7" s="68" t="str">
        <f>PROPER(TEXT(DATE($C$5,AE$8,1),"mmmm aa"))</f>
        <v>Juin 18</v>
      </c>
      <c r="AE7" s="68"/>
      <c r="AF7" s="68"/>
      <c r="AG7" s="68"/>
      <c r="AH7" s="68"/>
      <c r="AI7" s="68"/>
      <c r="AJ7" s="68" t="str">
        <f>PROPER(TEXT(DATE($C$5,AK$8,1),"mmmm aa"))</f>
        <v>Juillet 18</v>
      </c>
      <c r="AK7" s="68"/>
      <c r="AL7" s="68"/>
      <c r="AM7" s="68"/>
      <c r="AN7" s="68"/>
      <c r="AO7" s="68"/>
      <c r="AP7" s="68" t="str">
        <f>PROPER(TEXT(DATE($C$5,AQ$8,1),"mmmm aa"))</f>
        <v>Août 18</v>
      </c>
      <c r="AQ7" s="68"/>
      <c r="AR7" s="68"/>
      <c r="AS7" s="68"/>
      <c r="AT7" s="68"/>
      <c r="AU7" s="68"/>
      <c r="AV7" s="68" t="str">
        <f>PROPER(TEXT(DATE($C$5,AW$8,1),"mmmm aa"))</f>
        <v>Septembre 18</v>
      </c>
      <c r="AW7" s="68"/>
      <c r="AX7" s="68"/>
      <c r="AY7" s="68"/>
      <c r="AZ7" s="68"/>
      <c r="BA7" s="68"/>
      <c r="BB7" s="68" t="str">
        <f>PROPER(TEXT(DATE($C$5,BC$8,1),"mmmm aa"))</f>
        <v>Octobre 18</v>
      </c>
      <c r="BC7" s="68"/>
      <c r="BD7" s="68"/>
      <c r="BE7" s="68"/>
      <c r="BF7" s="68"/>
      <c r="BG7" s="68"/>
      <c r="BH7" s="68" t="str">
        <f>PROPER(TEXT(DATE($C$5,BI$8,1),"mmmm aa"))</f>
        <v>Novembre 18</v>
      </c>
      <c r="BI7" s="68"/>
      <c r="BJ7" s="68"/>
      <c r="BK7" s="68"/>
      <c r="BL7" s="68"/>
      <c r="BM7" s="68"/>
      <c r="BN7" s="68" t="str">
        <f>PROPER(TEXT(DATE($C$5,BO$8,1),"mmmm aa"))</f>
        <v>Décembre 18</v>
      </c>
      <c r="BO7" s="68"/>
      <c r="BP7" s="68"/>
      <c r="BQ7" s="68"/>
      <c r="BR7" s="68"/>
      <c r="BS7" s="68"/>
      <c r="CR7" s="35"/>
    </row>
    <row r="8" spans="1:96" ht="34.5" customHeight="1" x14ac:dyDescent="0.15">
      <c r="A8" s="6"/>
      <c r="B8" s="7">
        <v>1</v>
      </c>
      <c r="C8" s="51" t="s">
        <v>13</v>
      </c>
      <c r="D8" s="51" t="s">
        <v>14</v>
      </c>
      <c r="E8" s="52" t="s">
        <v>15</v>
      </c>
      <c r="F8" s="51" t="s">
        <v>17</v>
      </c>
      <c r="G8" s="63">
        <f>B8+1</f>
        <v>2</v>
      </c>
      <c r="H8" s="51" t="s">
        <v>13</v>
      </c>
      <c r="I8" s="51" t="s">
        <v>14</v>
      </c>
      <c r="J8" s="52" t="s">
        <v>15</v>
      </c>
      <c r="K8" s="53" t="s">
        <v>17</v>
      </c>
      <c r="L8" s="54"/>
      <c r="M8" s="55">
        <f>G8+1</f>
        <v>3</v>
      </c>
      <c r="N8" s="51" t="s">
        <v>13</v>
      </c>
      <c r="O8" s="51" t="s">
        <v>14</v>
      </c>
      <c r="P8" s="52" t="s">
        <v>15</v>
      </c>
      <c r="Q8" s="53" t="s">
        <v>17</v>
      </c>
      <c r="R8" s="54"/>
      <c r="S8" s="55">
        <f>M8+1</f>
        <v>4</v>
      </c>
      <c r="T8" s="51" t="s">
        <v>13</v>
      </c>
      <c r="U8" s="51" t="s">
        <v>14</v>
      </c>
      <c r="V8" s="52" t="s">
        <v>15</v>
      </c>
      <c r="W8" s="53" t="s">
        <v>17</v>
      </c>
      <c r="X8" s="54"/>
      <c r="Y8" s="55">
        <f>S8+1</f>
        <v>5</v>
      </c>
      <c r="Z8" s="51" t="s">
        <v>13</v>
      </c>
      <c r="AA8" s="51" t="s">
        <v>14</v>
      </c>
      <c r="AB8" s="52" t="s">
        <v>15</v>
      </c>
      <c r="AC8" s="53" t="s">
        <v>17</v>
      </c>
      <c r="AD8" s="54"/>
      <c r="AE8" s="55">
        <f>Y8+1</f>
        <v>6</v>
      </c>
      <c r="AF8" s="51" t="s">
        <v>13</v>
      </c>
      <c r="AG8" s="51" t="s">
        <v>14</v>
      </c>
      <c r="AH8" s="52" t="s">
        <v>15</v>
      </c>
      <c r="AI8" s="53" t="s">
        <v>17</v>
      </c>
      <c r="AJ8" s="54"/>
      <c r="AK8" s="55">
        <f>AE8+1</f>
        <v>7</v>
      </c>
      <c r="AL8" s="51" t="s">
        <v>13</v>
      </c>
      <c r="AM8" s="51" t="s">
        <v>14</v>
      </c>
      <c r="AN8" s="52" t="s">
        <v>15</v>
      </c>
      <c r="AO8" s="53" t="s">
        <v>17</v>
      </c>
      <c r="AP8" s="54"/>
      <c r="AQ8" s="55">
        <f>AK8+1</f>
        <v>8</v>
      </c>
      <c r="AR8" s="51" t="s">
        <v>13</v>
      </c>
      <c r="AS8" s="51" t="s">
        <v>14</v>
      </c>
      <c r="AT8" s="52" t="s">
        <v>15</v>
      </c>
      <c r="AU8" s="53" t="s">
        <v>17</v>
      </c>
      <c r="AV8" s="54"/>
      <c r="AW8" s="55">
        <f>AQ8+1</f>
        <v>9</v>
      </c>
      <c r="AX8" s="51" t="s">
        <v>28</v>
      </c>
      <c r="AY8" s="51" t="s">
        <v>14</v>
      </c>
      <c r="AZ8" s="52" t="s">
        <v>15</v>
      </c>
      <c r="BA8" s="53" t="s">
        <v>17</v>
      </c>
      <c r="BB8" s="54"/>
      <c r="BC8" s="55">
        <f>AW8+1</f>
        <v>10</v>
      </c>
      <c r="BD8" s="51" t="s">
        <v>28</v>
      </c>
      <c r="BE8" s="51" t="s">
        <v>14</v>
      </c>
      <c r="BF8" s="52" t="s">
        <v>15</v>
      </c>
      <c r="BG8" s="53" t="s">
        <v>17</v>
      </c>
      <c r="BH8" s="54"/>
      <c r="BI8" s="55">
        <f>BC8+1</f>
        <v>11</v>
      </c>
      <c r="BJ8" s="51" t="s">
        <v>29</v>
      </c>
      <c r="BK8" s="51" t="s">
        <v>14</v>
      </c>
      <c r="BL8" s="52" t="s">
        <v>15</v>
      </c>
      <c r="BM8" s="53" t="s">
        <v>17</v>
      </c>
      <c r="BN8" s="54"/>
      <c r="BO8" s="55">
        <f>BI8+1</f>
        <v>12</v>
      </c>
      <c r="BP8" s="51" t="s">
        <v>30</v>
      </c>
      <c r="BQ8" s="51" t="s">
        <v>14</v>
      </c>
      <c r="BR8" s="52" t="s">
        <v>15</v>
      </c>
      <c r="BS8" s="53" t="s">
        <v>17</v>
      </c>
      <c r="BT8" s="56"/>
      <c r="CR8" s="33" t="s">
        <v>2</v>
      </c>
    </row>
    <row r="9" spans="1:96" ht="12" customHeight="1" x14ac:dyDescent="0.15">
      <c r="A9" s="8">
        <f>DATE($C$5,B8,1)</f>
        <v>43101</v>
      </c>
      <c r="B9" s="27">
        <f>DATE($C$5,B8,1)</f>
        <v>43101</v>
      </c>
      <c r="C9" s="30" t="str">
        <f t="array" ref="C9">IF(SUMPRODUCT((B9&gt;=Début)*(B9&lt;=Fin)*(Stage=C$8)*(Etat="Accepte"))&gt;0,INDEX(Stagiaire,MIN(IF((B9&gt;=Début)*(B9&lt;=Fin)*(Stage=C$8),ROW(Stagiaire)))-1),"")</f>
        <v/>
      </c>
      <c r="D9" s="30" t="str">
        <f t="array" ref="D9">IF(SUMPRODUCT((B9&gt;=Début)*(B9&lt;=Fin)*(Stage=D$8)*(Etat="Accepte"))&gt;0,INDEX(Stagiaire,MIN(IF((B9&gt;=Début)*(B9&lt;=Fin)*(Stage=D$8),ROW(Stagiaire)))-1),"")</f>
        <v/>
      </c>
      <c r="E9" s="30" t="str">
        <f t="array" ref="E9">IF(SUMPRODUCT((B9&gt;=Début)*(B9&lt;=Fin)*(Stage=E$8)*(Etat="Accepte"))&gt;0,INDEX(Stagiaire,MIN(IF((B9&gt;=Début)*(B9&lt;=Fin)*(Stage=E$8),ROW(Stagiaire)))-1),"")</f>
        <v/>
      </c>
      <c r="F9" s="24" t="str">
        <f t="array" ref="F9">IF(SUMPRODUCT((B9&gt;=Début)*(B9&lt;=Fin)*(Stage=F$8)*(Etat="Accepte"))&gt;0,INDEX(Stagiaire,MIN(IF((B9&gt;=Début)*(B9&lt;=Fin)*(Stage=F$8),ROW(Stagiaire)))-1),"")</f>
        <v/>
      </c>
      <c r="G9" s="64">
        <f>DATE($C$5,G8,1)</f>
        <v>43132</v>
      </c>
      <c r="H9" s="30" t="str">
        <f t="array" ref="H9">IF(SUMPRODUCT((G9&gt;=Début)*(G9&lt;=Fin)*(Stage=H$8)*(Etat="Accepte"))&gt;0,INDEX(Stagiaire,MIN(IF((G9&gt;=Début)*(G9&lt;=Fin)*(Stage=H$8),ROW(Stagiaire)))-1),"")</f>
        <v/>
      </c>
      <c r="I9" s="30" t="str">
        <f t="array" ref="I9">IF(SUMPRODUCT((G9&gt;=Début)*(G9&lt;=Fin)*(Stage=I$8)*(Etat="Accepte"))&gt;0,INDEX(Stagiaire,MIN(IF((G9&gt;=Début)*(G9&lt;=Fin)*(Stage=I$8),ROW(Stagiaire)))-1),"")</f>
        <v/>
      </c>
      <c r="J9" s="30" t="str">
        <f t="array" ref="J9">IF(SUMPRODUCT((G9&gt;=Début)*(G9&lt;=Fin)*(Stage=J$8)*(Etat="Accepte"))&gt;0,INDEX(Stagiaire,MIN(IF((G9&gt;=Début)*(G9&lt;=Fin)*(Stage=J$8),ROW(Stagiaire)))-1),"")</f>
        <v/>
      </c>
      <c r="K9" s="24" t="str">
        <f t="array" ref="K9">IF(SUMPRODUCT((G9&gt;=Début)*(G9&lt;=Fin)*(Stage=K$8)*(Etat="Accepte"))&gt;0,INDEX(Stagiaire,MIN(IF((G9&gt;=Début)*(G9&lt;=Fin)*(Stage=K$8),ROW(Stagiaire)))-1),"")</f>
        <v/>
      </c>
      <c r="L9" s="8">
        <f>DATE($C$5,M8,1)</f>
        <v>43160</v>
      </c>
      <c r="M9" s="9">
        <f>DATE($C$5,M8,1)</f>
        <v>43160</v>
      </c>
      <c r="N9" s="30" t="str">
        <f t="array" ref="N9">IF(SUMPRODUCT((M9&gt;=Début)*(M9&lt;=Fin)*(Stage=N$8)*(Etat="Accepte"))&gt;0,INDEX(Stagiaire,MIN(IF((M9&gt;=Début)*(M9&lt;=Fin)*(Stage=N$8),ROW(Stagiaire)))-1),"")</f>
        <v/>
      </c>
      <c r="O9" s="30" t="str">
        <f t="array" ref="O9">IF(SUMPRODUCT((M9&gt;=Début)*(M9&lt;=Fin)*(Stage=O$8)*(Etat="Accepte"))&gt;0,INDEX(Stagiaire,MIN(IF((M9&gt;=Début)*(M9&lt;=Fin)*(Stage=O$8),ROW(Stagiaire)))-1),"")</f>
        <v/>
      </c>
      <c r="P9" s="30" t="str">
        <f t="array" ref="P9">IF(SUMPRODUCT((M9&gt;=Début)*(M9&lt;=Fin)*(Stage=P$8)*(Etat="Accepte"))&gt;0,INDEX(Stagiaire,MIN(IF((M9&gt;=Début)*(M9&lt;=Fin)*(Stage=P$8),ROW(Stagiaire)))-1),"")</f>
        <v/>
      </c>
      <c r="Q9" s="24" t="str">
        <f t="array" ref="Q9">IF(SUMPRODUCT((M9&gt;=Début)*(M9&lt;=Fin)*(Stage=Q$8)*(Etat="Accepte"))&gt;0,INDEX(Stagiaire,MIN(IF((M9&gt;=Début)*(M9&lt;=Fin)*(Stage=Q$8),ROW(Stagiaire)))-1),"")</f>
        <v/>
      </c>
      <c r="R9" s="8">
        <f>DATE($C$5,S8,1)</f>
        <v>43191</v>
      </c>
      <c r="S9" s="9">
        <f>DATE($C$5,S8,1)</f>
        <v>43191</v>
      </c>
      <c r="T9" s="30" t="str">
        <f t="array" ref="T9">IF(SUMPRODUCT((S9&gt;=Début)*(S9&lt;=Fin)*(Stage=T$8)*(Etat="Accepte"))&gt;0,INDEX(Stagiaire,MIN(IF((S9&gt;=Début)*(S9&lt;=Fin)*(Stage=T$8),ROW(Stagiaire)))-1),"")</f>
        <v/>
      </c>
      <c r="U9" s="30" t="str">
        <f t="array" ref="U9">IF(SUMPRODUCT((S9&gt;=Début)*(S9&lt;=Fin)*(Stage=U$8)*(Etat="Accepte"))&gt;0,INDEX(Stagiaire,MIN(IF((S9&gt;=Début)*(S9&lt;=Fin)*(Stage=U$8),ROW(Stagiaire)))-1),"")</f>
        <v/>
      </c>
      <c r="V9" s="30" t="str">
        <f t="array" ref="V9">IF(SUMPRODUCT((S9&gt;=Début)*(S9&lt;=Fin)*(Stage=V$8)*(Etat="Accepte"))&gt;0,INDEX(Stagiaire,MIN(IF((S9&gt;=Début)*(S9&lt;=Fin)*(Stage=V$8),ROW(Stagiaire)))-1),"")</f>
        <v/>
      </c>
      <c r="W9" s="24" t="str">
        <f t="array" ref="W9">IF(SUMPRODUCT((S9&gt;=Début)*(S9&lt;=Fin)*(Stage=W$8)*(Etat="Accepte"))&gt;0,INDEX(Stagiaire,MIN(IF((S9&gt;=Début)*(S9&lt;=Fin)*(Stage=W$8),ROW(Stagiaire)))-1),"")</f>
        <v/>
      </c>
      <c r="X9" s="8">
        <f>DATE($C$5,Y8,1)</f>
        <v>43221</v>
      </c>
      <c r="Y9" s="9">
        <f>DATE($C$5,Y8,1)</f>
        <v>43221</v>
      </c>
      <c r="Z9" s="30" t="str">
        <f t="array" ref="Z9">IF(SUMPRODUCT((Y9&gt;=Début)*(Y9&lt;=Fin)*(Stage=Z$8)*(Etat="Accepte"))&gt;0,INDEX(Stagiaire,MIN(IF((Y9&gt;=Début)*(Y9&lt;=Fin)*(Stage=Z$8),ROW(Stagiaire)))-1),"")</f>
        <v/>
      </c>
      <c r="AA9" s="30" t="str">
        <f t="array" ref="AA9">IF(SUMPRODUCT((Y9&gt;=Début)*(Y9&lt;=Fin)*(Stage=AA$8)*(Etat="Accepte"))&gt;0,INDEX(Stagiaire,MIN(IF((Y9&gt;=Début)*(Y9&lt;=Fin)*(Stage=AA$8),ROW(Stagiaire)))-1),"")</f>
        <v/>
      </c>
      <c r="AB9" s="30" t="str">
        <f t="array" ref="AB9">IF(SUMPRODUCT((Y9&gt;=Début)*(Y9&lt;=Fin)*(Stage=AB$8)*(Etat="Accepte"))&gt;0,INDEX(Stagiaire,MIN(IF((Y9&gt;=Début)*(Y9&lt;=Fin)*(Stage=AB$8),ROW(Stagiaire)))-1),"")</f>
        <v/>
      </c>
      <c r="AC9" s="24" t="str">
        <f t="array" ref="AC9">IF(SUMPRODUCT((Y9&gt;=Début)*(Y9&lt;=Fin)*(Stage=AC$8)*(Etat="Accepte"))&gt;0,INDEX(Stagiaire,MIN(IF((Y9&gt;=Début)*(Y9&lt;=Fin)*(Stage=AC$8),ROW(Stagiaire)))-1),"")</f>
        <v/>
      </c>
      <c r="AD9" s="8">
        <f>DATE($C$5,AE8,1)</f>
        <v>43252</v>
      </c>
      <c r="AE9" s="9">
        <f>DATE($C$5,AE8,1)</f>
        <v>43252</v>
      </c>
      <c r="AF9" s="30" t="str">
        <f t="array" ref="AF9">IF(SUMPRODUCT((AE9&gt;=Début)*(AE9&lt;=Fin)*(Stage=AF$8)*(Etat="Accepte"))&gt;0,INDEX(Stagiaire,MIN(IF((AE9&gt;=Début)*(AE9&lt;=Fin)*(Stage=AF$8),ROW(Stagiaire)))-1),"")</f>
        <v/>
      </c>
      <c r="AG9" s="30" t="str">
        <f t="array" ref="AG9">IF(SUMPRODUCT((AE9&gt;=Début)*(AE9&lt;=Fin)*(Stage=AG$8)*(Etat="Accepte"))&gt;0,INDEX(Stagiaire,MIN(IF((AE9&gt;=Début)*(AE9&lt;=Fin)*(Stage=AG$8),ROW(Stagiaire)))-1),"")</f>
        <v/>
      </c>
      <c r="AH9" s="30" t="str">
        <f t="array" ref="AH9">IF(SUMPRODUCT((AE9&gt;=Début)*(AE9&lt;=Fin)*(Stage=AH$8)*(Etat="Accepte"))&gt;0,INDEX(Stagiaire,MIN(IF((AE9&gt;=Début)*(AE9&lt;=Fin)*(Stage=AH$8),ROW(Stagiaire)))-1),"")</f>
        <v/>
      </c>
      <c r="AI9" s="24" t="str">
        <f t="array" ref="AI9">IF(SUMPRODUCT((AE9&gt;=Début)*(AE9&lt;=Fin)*(Stage=AI$8)*(Etat="Accepte"))&gt;0,INDEX(Stagiaire,MIN(IF((AE9&gt;=Début)*(AE9&lt;=Fin)*(Stage=AI$8),ROW(Stagiaire)))-1),"")</f>
        <v/>
      </c>
      <c r="AJ9" s="8">
        <f>DATE($C$5,AK8,1)</f>
        <v>43282</v>
      </c>
      <c r="AK9" s="9">
        <f>DATE($C$5,AK8,1)</f>
        <v>43282</v>
      </c>
      <c r="AL9" s="30" t="str">
        <f t="array" ref="AL9">IF(SUMPRODUCT((AK9&gt;=Début)*(AK9&lt;=Fin)*(Stage=AL$8)*(Etat="Accepte"))&gt;0,INDEX(Stagiaire,MIN(IF((AK9&gt;=Début)*(AK9&lt;=Fin)*(Stage=AL$8),ROW(Stagiaire)))-1),"")</f>
        <v/>
      </c>
      <c r="AM9" s="30" t="str">
        <f t="array" ref="AM9">IF(SUMPRODUCT((AK9&gt;=Début)*(AK9&lt;=Fin)*(Stage=AM$8)*(Etat="Accepte"))&gt;0,INDEX(Stagiaire,MIN(IF((AK9&gt;=Début)*(AK9&lt;=Fin)*(Stage=AM$8),ROW(Stagiaire)))-1),"")</f>
        <v>Paul</v>
      </c>
      <c r="AN9" s="30" t="str">
        <f t="array" ref="AN9">IF(SUMPRODUCT((AK9&gt;=Début)*(AK9&lt;=Fin)*(Stage=AN$8)*(Etat="Accepte"))&gt;0,INDEX(Stagiaire,MIN(IF((AK9&gt;=Début)*(AK9&lt;=Fin)*(Stage=AN$8),ROW(Stagiaire)))-1),"")</f>
        <v/>
      </c>
      <c r="AO9" s="24" t="str">
        <f t="array" ref="AO9">IF(SUMPRODUCT((AK9&gt;=Début)*(AK9&lt;=Fin)*(Stage=AO$8)*(Etat="Accepte"))&gt;0,INDEX(Stagiaire,MIN(IF((AK9&gt;=Début)*(AK9&lt;=Fin)*(Stage=AO$8),ROW(Stagiaire)))-1),"")</f>
        <v/>
      </c>
      <c r="AP9" s="8">
        <f>DATE($C$5,AQ8,1)</f>
        <v>43313</v>
      </c>
      <c r="AQ9" s="9">
        <f>DATE($C$5,AQ8,1)</f>
        <v>43313</v>
      </c>
      <c r="AR9" s="30" t="str">
        <f t="array" ref="AR9">IF(SUMPRODUCT((AQ9&gt;=Début)*(AQ9&lt;=Fin)*(Stage=AR$8)*(Etat="Accepte"))&gt;0,INDEX(Stagiaire,MIN(IF((AQ9&gt;=Début)*(AQ9&lt;=Fin)*(Stage=AR$8),ROW(Stagiaire)))-1),"")</f>
        <v/>
      </c>
      <c r="AS9" s="30" t="str">
        <f t="array" ref="AS9">IF(SUMPRODUCT((AQ9&gt;=Début)*(AQ9&lt;=Fin)*(Stage=AS$8)*(Etat="Accepte"))&gt;0,INDEX(Stagiaire,MIN(IF((AQ9&gt;=Début)*(AQ9&lt;=Fin)*(Stage=AS$8),ROW(Stagiaire)))-1),"")</f>
        <v/>
      </c>
      <c r="AT9" s="30" t="str">
        <f t="array" ref="AT9">IF(SUMPRODUCT((AQ9&gt;=Début)*(AQ9&lt;=Fin)*(Stage=AT$8)*(Etat="Accepte"))&gt;0,INDEX(Stagiaire,MIN(IF((AQ9&gt;=Début)*(AQ9&lt;=Fin)*(Stage=AT$8),ROW(Stagiaire)))-1),"")</f>
        <v/>
      </c>
      <c r="AU9" s="24" t="str">
        <f t="array" ref="AU9">IF(SUMPRODUCT((AQ9&gt;=Début)*(AQ9&lt;=Fin)*(Stage=AU$8)*(Etat="Accepte"))&gt;0,INDEX(Stagiaire,MIN(IF((AQ9&gt;=Début)*(AQ9&lt;=Fin)*(Stage=AU$8),ROW(Stagiaire)))-1),"")</f>
        <v/>
      </c>
      <c r="AV9" s="8">
        <f>DATE($C$5,AW8,1)</f>
        <v>43344</v>
      </c>
      <c r="AW9" s="9">
        <f>DATE($C$5,AW8,1)</f>
        <v>43344</v>
      </c>
      <c r="AX9" s="30" t="str">
        <f t="array" ref="AX9">IF(SUMPRODUCT((AW9&gt;=Début)*(AW9&lt;=Fin)*(Stage=AX$8)*(Etat="Accepte"))&gt;0,INDEX(Stagiaire,MIN(IF((AW9&gt;=Début)*(AW9&lt;=Fin)*(Stage=AX$8),ROW(Stagiaire)))-1),"")</f>
        <v/>
      </c>
      <c r="AY9" s="30" t="str">
        <f t="array" ref="AY9">IF(SUMPRODUCT((AW9&gt;=Début)*(AW9&lt;=Fin)*(Stage=AY$8)*(Etat="Accepte"))&gt;0,INDEX(Stagiaire,MIN(IF((AW9&gt;=Début)*(AW9&lt;=Fin)*(Stage=AY$8),ROW(Stagiaire)))-1),"")</f>
        <v/>
      </c>
      <c r="AZ9" s="30" t="str">
        <f t="array" ref="AZ9">IF(SUMPRODUCT((AW9&gt;=Début)*(AW9&lt;=Fin)*(Stage=AZ$8)*(Etat="Accepte"))&gt;0,INDEX(Stagiaire,MIN(IF((AW9&gt;=Début)*(AW9&lt;=Fin)*(Stage=AZ$8),ROW(Stagiaire)))-1),"")</f>
        <v/>
      </c>
      <c r="BA9" s="24" t="str">
        <f t="array" ref="BA9">IF(SUMPRODUCT((AW9&gt;=Début)*(AW9&lt;=Fin)*(Stage=BA$8)*(Etat="Accepte"))&gt;0,INDEX(Stagiaire,MIN(IF((AW9&gt;=Début)*(AW9&lt;=Fin)*(Stage=BA$8),ROW(Stagiaire)))-1),"")</f>
        <v/>
      </c>
      <c r="BB9" s="8">
        <f>DATE($C$5,BC8,1)</f>
        <v>43374</v>
      </c>
      <c r="BC9" s="9">
        <f>DATE($C$5,BC8,1)</f>
        <v>43374</v>
      </c>
      <c r="BD9" s="30" t="str">
        <f t="array" ref="BD9">IF(SUMPRODUCT((BC9&gt;=Début)*(BC9&lt;=Fin)*(Stage=BD$8)*(Etat="Accepte"))&gt;0,INDEX(Stagiaire,MIN(IF((BC9&gt;=Début)*(BC9&lt;=Fin)*(Stage=BD$8),ROW(Stagiaire)))-1),"")</f>
        <v/>
      </c>
      <c r="BE9" s="30" t="str">
        <f t="array" ref="BE9">IF(SUMPRODUCT((BC9&gt;=Début)*(BC9&lt;=Fin)*(Stage=BE$8)*(Etat="Accepte"))&gt;0,INDEX(Stagiaire,MIN(IF((BC9&gt;=Début)*(BC9&lt;=Fin)*(Stage=BE$8),ROW(Stagiaire)))-1),"")</f>
        <v/>
      </c>
      <c r="BF9" s="30" t="str">
        <f t="array" ref="BF9">IF(SUMPRODUCT((BC9&gt;=Début)*(BC9&lt;=Fin)*(Stage=BF$8)*(Etat="Accepte"))&gt;0,INDEX(Stagiaire,MIN(IF((BC9&gt;=Début)*(BC9&lt;=Fin)*(Stage=BF$8),ROW(Stagiaire)))-1),"")</f>
        <v/>
      </c>
      <c r="BG9" s="24" t="str">
        <f t="array" ref="BG9">IF(SUMPRODUCT((BC9&gt;=Début)*(BC9&lt;=Fin)*(Stage=BG$8)*(Etat="Accepte"))&gt;0,INDEX(Stagiaire,MIN(IF((BC9&gt;=Début)*(BC9&lt;=Fin)*(Stage=BG$8),ROW(Stagiaire)))-1),"")</f>
        <v/>
      </c>
      <c r="BH9" s="8">
        <f>DATE($C$5,BI8,1)</f>
        <v>43405</v>
      </c>
      <c r="BI9" s="9">
        <f>DATE($C$5,BI8,1)</f>
        <v>43405</v>
      </c>
      <c r="BJ9" s="30" t="str">
        <f t="array" ref="BJ9">IF(SUMPRODUCT((BI9&gt;=Début)*(BI9&lt;=Fin)*(Stage=BJ$8)*(Etat="Accepte"))&gt;0,INDEX(Stagiaire,MIN(IF((BI9&gt;=Début)*(BI9&lt;=Fin)*(Stage=BJ$8),ROW(Stagiaire)))-1),"")</f>
        <v/>
      </c>
      <c r="BK9" s="30" t="str">
        <f t="array" ref="BK9">IF(SUMPRODUCT((BI9&gt;=Début)*(BI9&lt;=Fin)*(Stage=BK$8)*(Etat="Accepte"))&gt;0,INDEX(Stagiaire,MIN(IF((BI9&gt;=Début)*(BI9&lt;=Fin)*(Stage=BK$8),ROW(Stagiaire)))-1),"")</f>
        <v/>
      </c>
      <c r="BL9" s="30" t="str">
        <f t="array" ref="BL9">IF(SUMPRODUCT((BI9&gt;=Début)*(BI9&lt;=Fin)*(Stage=BL$8)*(Etat="Accepte"))&gt;0,INDEX(Stagiaire,MIN(IF((BI9&gt;=Début)*(BI9&lt;=Fin)*(Stage=BL$8),ROW(Stagiaire)))-1),"")</f>
        <v/>
      </c>
      <c r="BM9" s="24" t="str">
        <f t="array" ref="BM9">IF(SUMPRODUCT((BI9&gt;=Début)*(BI9&lt;=Fin)*(Stage=BM$8)*(Etat="Accepte"))&gt;0,INDEX(Stagiaire,MIN(IF((BI9&gt;=Début)*(BI9&lt;=Fin)*(Stage=BM$8),ROW(Stagiaire)))-1),"")</f>
        <v/>
      </c>
      <c r="BN9" s="8">
        <f>DATE($C$5,BO8,1)</f>
        <v>43435</v>
      </c>
      <c r="BO9" s="9">
        <f>DATE($C$5,BO8,1)</f>
        <v>43435</v>
      </c>
      <c r="BP9" s="30" t="str">
        <f t="array" ref="BP9">IF(SUMPRODUCT((BO9&gt;=Début)*(BO9&lt;=Fin)*(Stage=BP$8)*(Etat="Accepte"))&gt;0,INDEX(Stagiaire,MIN(IF((BO9&gt;=Début)*(BO9&lt;=Fin)*(Stage=BP$8),ROW(Stagiaire)))-1),"")</f>
        <v/>
      </c>
      <c r="BQ9" s="30" t="str">
        <f t="array" ref="BQ9">IF(SUMPRODUCT((BO9&gt;=Début)*(BO9&lt;=Fin)*(Stage=BQ$8)*(Etat="Accepte"))&gt;0,INDEX(Stagiaire,MIN(IF((BO9&gt;=Début)*(BO9&lt;=Fin)*(Stage=BQ$8),ROW(Stagiaire)))-1),"")</f>
        <v/>
      </c>
      <c r="BR9" s="30" t="str">
        <f t="array" ref="BR9">IF(SUMPRODUCT((BO9&gt;=Début)*(BO9&lt;=Fin)*(Stage=BR$8)*(Etat="Accepte"))&gt;0,INDEX(Stagiaire,MIN(IF((BO9&gt;=Début)*(BO9&lt;=Fin)*(Stage=BR$8),ROW(Stagiaire)))-1),"")</f>
        <v/>
      </c>
      <c r="BS9" s="24" t="str">
        <f t="array" ref="BS9">IF(SUMPRODUCT((BO9&gt;=Début)*(BO9&lt;=Fin)*(Stage=BS$8)*(Etat="Accepte"))&gt;0,INDEX(Stagiaire,MIN(IF((BO9&gt;=Début)*(BO9&lt;=Fin)*(Stage=BS$8),ROW(Stagiaire)))-1),"")</f>
        <v/>
      </c>
      <c r="CR9" s="36">
        <f>DATE(C5,1,1)</f>
        <v>43101</v>
      </c>
    </row>
    <row r="10" spans="1:96" ht="12" customHeight="1" x14ac:dyDescent="0.15">
      <c r="A10" s="10">
        <f t="shared" ref="A10:A39" si="0">IF(MONTH(A9+1)=B$8,A9+1,"")</f>
        <v>43102</v>
      </c>
      <c r="B10" s="28">
        <f t="shared" ref="B10:B39" si="1">B9+1</f>
        <v>43102</v>
      </c>
      <c r="C10" s="31" t="str">
        <f t="array" ref="C10">IF(SUMPRODUCT((B10&gt;=Début)*(B10&lt;=Fin)*(Stage=C$8)*(Etat="Accepte"))&gt;0,INDEX(Stagiaire,MIN(IF((B10&gt;=Début)*(B10&lt;=Fin)*(Stage=C$8),ROW(Stagiaire)))-1),"")</f>
        <v/>
      </c>
      <c r="D10" s="31" t="str">
        <f t="array" ref="D10">IF(SUMPRODUCT((B10&gt;=Début)*(B10&lt;=Fin)*(Stage=D$8)*(Etat="Accepte"))&gt;0,INDEX(Stagiaire,MIN(IF((B10&gt;=Début)*(B10&lt;=Fin)*(Stage=D$8),ROW(Stagiaire)))-1),"")</f>
        <v/>
      </c>
      <c r="E10" s="31" t="str">
        <f t="array" ref="E10">IF(SUMPRODUCT((B10&gt;=Début)*(B10&lt;=Fin)*(Stage=E$8)*(Etat="Accepte"))&gt;0,INDEX(Stagiaire,MIN(IF((B10&gt;=Début)*(B10&lt;=Fin)*(Stage=E$8),ROW(Stagiaire)))-1),"")</f>
        <v/>
      </c>
      <c r="F10" s="25" t="str">
        <f t="array" ref="F10">IF(SUMPRODUCT((B10&gt;=Début)*(B10&lt;=Fin)*(Stage=F$8)*(Etat="Accepte"))&gt;0,INDEX(Stagiaire,MIN(IF((B10&gt;=Début)*(B10&lt;=Fin)*(Stage=F$8),ROW(Stagiaire)))-1),"")</f>
        <v/>
      </c>
      <c r="G10" s="65">
        <f t="shared" ref="G10:G39" si="2">IF(G9="","",IF(MONTH(G9+1)=G$8,G9+1,""))</f>
        <v>43133</v>
      </c>
      <c r="H10" s="31" t="str">
        <f t="array" ref="H10">IF(SUMPRODUCT((G10&gt;=Début)*(G10&lt;=Fin)*(Stage=H$8)*(Etat="Accepte"))&gt;0,INDEX(Stagiaire,MIN(IF((G10&gt;=Début)*(G10&lt;=Fin)*(Stage=H$8),ROW(Stagiaire)))-1),"")</f>
        <v/>
      </c>
      <c r="I10" s="31" t="str">
        <f t="array" ref="I10">IF(SUMPRODUCT((G10&gt;=Début)*(G10&lt;=Fin)*(Stage=I$8)*(Etat="Accepte"))&gt;0,INDEX(Stagiaire,MIN(IF((G10&gt;=Début)*(G10&lt;=Fin)*(Stage=I$8),ROW(Stagiaire)))-1),"")</f>
        <v/>
      </c>
      <c r="J10" s="31" t="str">
        <f t="array" ref="J10">IF(SUMPRODUCT((G10&gt;=Début)*(G10&lt;=Fin)*(Stage=J$8)*(Etat="Accepte"))&gt;0,INDEX(Stagiaire,MIN(IF((G10&gt;=Début)*(G10&lt;=Fin)*(Stage=J$8),ROW(Stagiaire)))-1),"")</f>
        <v/>
      </c>
      <c r="K10" s="25" t="str">
        <f t="array" ref="K10">IF(SUMPRODUCT((G10&gt;=Début)*(G10&lt;=Fin)*(Stage=K$8)*(Etat="Accepte"))&gt;0,INDEX(Stagiaire,MIN(IF((G10&gt;=Début)*(G10&lt;=Fin)*(Stage=K$8),ROW(Stagiaire)))-1),"")</f>
        <v/>
      </c>
      <c r="L10" s="10">
        <f t="shared" ref="L10:L39" si="3">IF(L9="","",IF(MONTH(L9+1)=M$8,L9+1,""))</f>
        <v>43161</v>
      </c>
      <c r="M10" s="11">
        <f t="shared" ref="M10:M39" si="4">IF(M9="","",IF(MONTH(M9+1)=M$8,M9+1,""))</f>
        <v>43161</v>
      </c>
      <c r="N10" s="31" t="str">
        <f t="array" ref="N10">IF(SUMPRODUCT((M10&gt;=Début)*(M10&lt;=Fin)*(Stage=N$8)*(Etat="Accepte"))&gt;0,INDEX(Stagiaire,MIN(IF((M10&gt;=Début)*(M10&lt;=Fin)*(Stage=N$8),ROW(Stagiaire)))-1),"")</f>
        <v/>
      </c>
      <c r="O10" s="31" t="str">
        <f t="array" ref="O10">IF(SUMPRODUCT((M10&gt;=Début)*(M10&lt;=Fin)*(Stage=O$8)*(Etat="Accepte"))&gt;0,INDEX(Stagiaire,MIN(IF((M10&gt;=Début)*(M10&lt;=Fin)*(Stage=O$8),ROW(Stagiaire)))-1),"")</f>
        <v/>
      </c>
      <c r="P10" s="31" t="str">
        <f t="array" ref="P10">IF(SUMPRODUCT((M10&gt;=Début)*(M10&lt;=Fin)*(Stage=P$8)*(Etat="Accepte"))&gt;0,INDEX(Stagiaire,MIN(IF((M10&gt;=Début)*(M10&lt;=Fin)*(Stage=P$8),ROW(Stagiaire)))-1),"")</f>
        <v/>
      </c>
      <c r="Q10" s="25" t="str">
        <f t="array" ref="Q10">IF(SUMPRODUCT((M10&gt;=Début)*(M10&lt;=Fin)*(Stage=Q$8)*(Etat="Accepte"))&gt;0,INDEX(Stagiaire,MIN(IF((M10&gt;=Début)*(M10&lt;=Fin)*(Stage=Q$8),ROW(Stagiaire)))-1),"")</f>
        <v>Martin</v>
      </c>
      <c r="R10" s="10">
        <f t="shared" ref="R10:R39" si="5">IF(R9="","",IF(MONTH(R9+1)=S$8,R9+1,""))</f>
        <v>43192</v>
      </c>
      <c r="S10" s="11">
        <f t="shared" ref="S10:S39" si="6">IF(S9="","",IF(MONTH(S9+1)=S$8,S9+1,""))</f>
        <v>43192</v>
      </c>
      <c r="T10" s="31" t="str">
        <f t="array" ref="T10">IF(SUMPRODUCT((S10&gt;=Début)*(S10&lt;=Fin)*(Stage=T$8)*(Etat="Accepte"))&gt;0,INDEX(Stagiaire,MIN(IF((S10&gt;=Début)*(S10&lt;=Fin)*(Stage=T$8),ROW(Stagiaire)))-1),"")</f>
        <v/>
      </c>
      <c r="U10" s="31" t="str">
        <f t="array" ref="U10">IF(SUMPRODUCT((S10&gt;=Début)*(S10&lt;=Fin)*(Stage=U$8)*(Etat="Accepte"))&gt;0,INDEX(Stagiaire,MIN(IF((S10&gt;=Début)*(S10&lt;=Fin)*(Stage=U$8),ROW(Stagiaire)))-1),"")</f>
        <v>pam</v>
      </c>
      <c r="V10" s="31" t="str">
        <f t="array" ref="V10">IF(SUMPRODUCT((S10&gt;=Début)*(S10&lt;=Fin)*(Stage=V$8)*(Etat="Accepte"))&gt;0,INDEX(Stagiaire,MIN(IF((S10&gt;=Début)*(S10&lt;=Fin)*(Stage=V$8),ROW(Stagiaire)))-1),"")</f>
        <v/>
      </c>
      <c r="W10" s="25" t="str">
        <f t="array" ref="W10">IF(SUMPRODUCT((S10&gt;=Début)*(S10&lt;=Fin)*(Stage=W$8)*(Etat="Accepte"))&gt;0,INDEX(Stagiaire,MIN(IF((S10&gt;=Début)*(S10&lt;=Fin)*(Stage=W$8),ROW(Stagiaire)))-1),"")</f>
        <v/>
      </c>
      <c r="X10" s="10">
        <f t="shared" ref="X10:X39" si="7">IF(X9="","",IF(MONTH(X9+1)=Y$8,X9+1,""))</f>
        <v>43222</v>
      </c>
      <c r="Y10" s="11">
        <f t="shared" ref="Y10:Y39" si="8">IF(Y9="","",IF(MONTH(Y9+1)=Y$8,Y9+1,""))</f>
        <v>43222</v>
      </c>
      <c r="Z10" s="31" t="str">
        <f t="array" ref="Z10">IF(SUMPRODUCT((Y10&gt;=Début)*(Y10&lt;=Fin)*(Stage=Z$8)*(Etat="Accepte"))&gt;0,INDEX(Stagiaire,MIN(IF((Y10&gt;=Début)*(Y10&lt;=Fin)*(Stage=Z$8),ROW(Stagiaire)))-1),"")</f>
        <v/>
      </c>
      <c r="AA10" s="31" t="str">
        <f t="array" ref="AA10">IF(SUMPRODUCT((Y10&gt;=Début)*(Y10&lt;=Fin)*(Stage=AA$8)*(Etat="Accepte"))&gt;0,INDEX(Stagiaire,MIN(IF((Y10&gt;=Début)*(Y10&lt;=Fin)*(Stage=AA$8),ROW(Stagiaire)))-1),"")</f>
        <v/>
      </c>
      <c r="AB10" s="31" t="str">
        <f t="array" ref="AB10">IF(SUMPRODUCT((Y10&gt;=Début)*(Y10&lt;=Fin)*(Stage=AB$8)*(Etat="Accepte"))&gt;0,INDEX(Stagiaire,MIN(IF((Y10&gt;=Début)*(Y10&lt;=Fin)*(Stage=AB$8),ROW(Stagiaire)))-1),"")</f>
        <v/>
      </c>
      <c r="AC10" s="25" t="str">
        <f t="array" ref="AC10">IF(SUMPRODUCT((Y10&gt;=Début)*(Y10&lt;=Fin)*(Stage=AC$8)*(Etat="Accepte"))&gt;0,INDEX(Stagiaire,MIN(IF((Y10&gt;=Début)*(Y10&lt;=Fin)*(Stage=AC$8),ROW(Stagiaire)))-1),"")</f>
        <v/>
      </c>
      <c r="AD10" s="10">
        <f t="shared" ref="AD10:AD39" si="9">IF(AD9="","",IF(MONTH(AD9+1)=AE$8,AD9+1,""))</f>
        <v>43253</v>
      </c>
      <c r="AE10" s="11">
        <f t="shared" ref="AE10:AE39" si="10">IF(AE9="","",IF(MONTH(AE9+1)=AE$8,AE9+1,""))</f>
        <v>43253</v>
      </c>
      <c r="AF10" s="31" t="str">
        <f t="array" ref="AF10">IF(SUMPRODUCT((AE10&gt;=Début)*(AE10&lt;=Fin)*(Stage=AF$8)*(Etat="Accepte"))&gt;0,INDEX(Stagiaire,MIN(IF((AE10&gt;=Début)*(AE10&lt;=Fin)*(Stage=AF$8),ROW(Stagiaire)))-1),"")</f>
        <v/>
      </c>
      <c r="AG10" s="31" t="str">
        <f t="array" ref="AG10">IF(SUMPRODUCT((AE10&gt;=Début)*(AE10&lt;=Fin)*(Stage=AG$8)*(Etat="Accepte"))&gt;0,INDEX(Stagiaire,MIN(IF((AE10&gt;=Début)*(AE10&lt;=Fin)*(Stage=AG$8),ROW(Stagiaire)))-1),"")</f>
        <v/>
      </c>
      <c r="AH10" s="31" t="str">
        <f t="array" ref="AH10">IF(SUMPRODUCT((AE10&gt;=Début)*(AE10&lt;=Fin)*(Stage=AH$8)*(Etat="Accepte"))&gt;0,INDEX(Stagiaire,MIN(IF((AE10&gt;=Début)*(AE10&lt;=Fin)*(Stage=AH$8),ROW(Stagiaire)))-1),"")</f>
        <v/>
      </c>
      <c r="AI10" s="25" t="str">
        <f t="array" ref="AI10">IF(SUMPRODUCT((AE10&gt;=Début)*(AE10&lt;=Fin)*(Stage=AI$8)*(Etat="Accepte"))&gt;0,INDEX(Stagiaire,MIN(IF((AE10&gt;=Début)*(AE10&lt;=Fin)*(Stage=AI$8),ROW(Stagiaire)))-1),"")</f>
        <v/>
      </c>
      <c r="AJ10" s="10">
        <f t="shared" ref="AJ10:AJ39" si="11">IF(AJ9="","",IF(MONTH(AJ9+1)=AK$8,AJ9+1,""))</f>
        <v>43283</v>
      </c>
      <c r="AK10" s="11">
        <f t="shared" ref="AK10:AK39" si="12">IF(AK9="","",IF(MONTH(AK9+1)=AK$8,AK9+1,""))</f>
        <v>43283</v>
      </c>
      <c r="AL10" s="31" t="str">
        <f t="array" ref="AL10">IF(SUMPRODUCT((AK10&gt;=Début)*(AK10&lt;=Fin)*(Stage=AL$8)*(Etat="Accepte"))&gt;0,INDEX(Stagiaire,MIN(IF((AK10&gt;=Début)*(AK10&lt;=Fin)*(Stage=AL$8),ROW(Stagiaire)))-1),"")</f>
        <v/>
      </c>
      <c r="AM10" s="31" t="str">
        <f t="array" ref="AM10">IF(SUMPRODUCT((AK10&gt;=Début)*(AK10&lt;=Fin)*(Stage=AM$8)*(Etat="Accepte"))&gt;0,INDEX(Stagiaire,MIN(IF((AK10&gt;=Début)*(AK10&lt;=Fin)*(Stage=AM$8),ROW(Stagiaire)))-1),"")</f>
        <v>Paul</v>
      </c>
      <c r="AN10" s="31" t="str">
        <f t="array" ref="AN10">IF(SUMPRODUCT((AK10&gt;=Début)*(AK10&lt;=Fin)*(Stage=AN$8)*(Etat="Accepte"))&gt;0,INDEX(Stagiaire,MIN(IF((AK10&gt;=Début)*(AK10&lt;=Fin)*(Stage=AN$8),ROW(Stagiaire)))-1),"")</f>
        <v/>
      </c>
      <c r="AO10" s="25" t="str">
        <f t="array" ref="AO10">IF(SUMPRODUCT((AK10&gt;=Début)*(AK10&lt;=Fin)*(Stage=AO$8)*(Etat="Accepte"))&gt;0,INDEX(Stagiaire,MIN(IF((AK10&gt;=Début)*(AK10&lt;=Fin)*(Stage=AO$8),ROW(Stagiaire)))-1),"")</f>
        <v/>
      </c>
      <c r="AP10" s="10">
        <f t="shared" ref="AP10:AP39" si="13">IF(AP9="","",IF(MONTH(AP9+1)=AQ$8,AP9+1,""))</f>
        <v>43314</v>
      </c>
      <c r="AQ10" s="11">
        <f t="shared" ref="AQ10:AQ39" si="14">IF(AQ9="","",IF(MONTH(AQ9+1)=AQ$8,AQ9+1,""))</f>
        <v>43314</v>
      </c>
      <c r="AR10" s="31" t="str">
        <f t="array" ref="AR10">IF(SUMPRODUCT((AQ10&gt;=Début)*(AQ10&lt;=Fin)*(Stage=AR$8)*(Etat="Accepte"))&gt;0,INDEX(Stagiaire,MIN(IF((AQ10&gt;=Début)*(AQ10&lt;=Fin)*(Stage=AR$8),ROW(Stagiaire)))-1),"")</f>
        <v/>
      </c>
      <c r="AS10" s="31" t="str">
        <f t="array" ref="AS10">IF(SUMPRODUCT((AQ10&gt;=Début)*(AQ10&lt;=Fin)*(Stage=AS$8)*(Etat="Accepte"))&gt;0,INDEX(Stagiaire,MIN(IF((AQ10&gt;=Début)*(AQ10&lt;=Fin)*(Stage=AS$8),ROW(Stagiaire)))-1),"")</f>
        <v/>
      </c>
      <c r="AT10" s="31" t="str">
        <f t="array" ref="AT10">IF(SUMPRODUCT((AQ10&gt;=Début)*(AQ10&lt;=Fin)*(Stage=AT$8)*(Etat="Accepte"))&gt;0,INDEX(Stagiaire,MIN(IF((AQ10&gt;=Début)*(AQ10&lt;=Fin)*(Stage=AT$8),ROW(Stagiaire)))-1),"")</f>
        <v/>
      </c>
      <c r="AU10" s="25" t="str">
        <f t="array" ref="AU10">IF(SUMPRODUCT((AQ10&gt;=Début)*(AQ10&lt;=Fin)*(Stage=AU$8)*(Etat="Accepte"))&gt;0,INDEX(Stagiaire,MIN(IF((AQ10&gt;=Début)*(AQ10&lt;=Fin)*(Stage=AU$8),ROW(Stagiaire)))-1),"")</f>
        <v/>
      </c>
      <c r="AV10" s="10">
        <f t="shared" ref="AV10:AV39" si="15">IF(AV9="","",IF(MONTH(AV9+1)=AW$8,AV9+1,""))</f>
        <v>43345</v>
      </c>
      <c r="AW10" s="11">
        <f t="shared" ref="AW10:AW39" si="16">IF(AW9="","",IF(MONTH(AW9+1)=AW$8,AW9+1,""))</f>
        <v>43345</v>
      </c>
      <c r="AX10" s="31" t="str">
        <f t="array" ref="AX10">IF(SUMPRODUCT((AW10&gt;=Début)*(AW10&lt;=Fin)*(Stage=AX$8)*(Etat="Accepte"))&gt;0,INDEX(Stagiaire,MIN(IF((AW10&gt;=Début)*(AW10&lt;=Fin)*(Stage=AX$8),ROW(Stagiaire)))-1),"")</f>
        <v/>
      </c>
      <c r="AY10" s="31" t="str">
        <f t="array" ref="AY10">IF(SUMPRODUCT((AW10&gt;=Début)*(AW10&lt;=Fin)*(Stage=AY$8)*(Etat="Accepte"))&gt;0,INDEX(Stagiaire,MIN(IF((AW10&gt;=Début)*(AW10&lt;=Fin)*(Stage=AY$8),ROW(Stagiaire)))-1),"")</f>
        <v/>
      </c>
      <c r="AZ10" s="31" t="str">
        <f t="array" ref="AZ10">IF(SUMPRODUCT((AW10&gt;=Début)*(AW10&lt;=Fin)*(Stage=AZ$8)*(Etat="Accepte"))&gt;0,INDEX(Stagiaire,MIN(IF((AW10&gt;=Début)*(AW10&lt;=Fin)*(Stage=AZ$8),ROW(Stagiaire)))-1),"")</f>
        <v/>
      </c>
      <c r="BA10" s="25" t="str">
        <f t="array" ref="BA10">IF(SUMPRODUCT((AW10&gt;=Début)*(AW10&lt;=Fin)*(Stage=BA$8)*(Etat="Accepte"))&gt;0,INDEX(Stagiaire,MIN(IF((AW10&gt;=Début)*(AW10&lt;=Fin)*(Stage=BA$8),ROW(Stagiaire)))-1),"")</f>
        <v/>
      </c>
      <c r="BB10" s="10">
        <f t="shared" ref="BB10:BB39" si="17">IF(BB9="","",IF(MONTH(BB9+1)=BC$8,BB9+1,""))</f>
        <v>43375</v>
      </c>
      <c r="BC10" s="11">
        <f t="shared" ref="BC10:BC39" si="18">IF(BC9="","",IF(MONTH(BC9+1)=BC$8,BC9+1,""))</f>
        <v>43375</v>
      </c>
      <c r="BD10" s="31" t="str">
        <f t="array" ref="BD10">IF(SUMPRODUCT((BC10&gt;=Début)*(BC10&lt;=Fin)*(Stage=BD$8)*(Etat="Accepte"))&gt;0,INDEX(Stagiaire,MIN(IF((BC10&gt;=Début)*(BC10&lt;=Fin)*(Stage=BD$8),ROW(Stagiaire)))-1),"")</f>
        <v/>
      </c>
      <c r="BE10" s="31" t="str">
        <f t="array" ref="BE10">IF(SUMPRODUCT((BC10&gt;=Début)*(BC10&lt;=Fin)*(Stage=BE$8)*(Etat="Accepte"))&gt;0,INDEX(Stagiaire,MIN(IF((BC10&gt;=Début)*(BC10&lt;=Fin)*(Stage=BE$8),ROW(Stagiaire)))-1),"")</f>
        <v/>
      </c>
      <c r="BF10" s="31" t="str">
        <f t="array" ref="BF10">IF(SUMPRODUCT((BC10&gt;=Début)*(BC10&lt;=Fin)*(Stage=BF$8)*(Etat="Accepte"))&gt;0,INDEX(Stagiaire,MIN(IF((BC10&gt;=Début)*(BC10&lt;=Fin)*(Stage=BF$8),ROW(Stagiaire)))-1),"")</f>
        <v/>
      </c>
      <c r="BG10" s="25" t="str">
        <f t="array" ref="BG10">IF(SUMPRODUCT((BC10&gt;=Début)*(BC10&lt;=Fin)*(Stage=BG$8)*(Etat="Accepte"))&gt;0,INDEX(Stagiaire,MIN(IF((BC10&gt;=Début)*(BC10&lt;=Fin)*(Stage=BG$8),ROW(Stagiaire)))-1),"")</f>
        <v/>
      </c>
      <c r="BH10" s="10">
        <f t="shared" ref="BH10:BH39" si="19">IF(BH9="","",IF(MONTH(BH9+1)=BI$8,BH9+1,""))</f>
        <v>43406</v>
      </c>
      <c r="BI10" s="11">
        <f t="shared" ref="BI10:BI39" si="20">IF(BI9="","",IF(MONTH(BI9+1)=BI$8,BI9+1,""))</f>
        <v>43406</v>
      </c>
      <c r="BJ10" s="31" t="str">
        <f t="array" ref="BJ10">IF(SUMPRODUCT((BI10&gt;=Début)*(BI10&lt;=Fin)*(Stage=BJ$8)*(Etat="Accepte"))&gt;0,INDEX(Stagiaire,MIN(IF((BI10&gt;=Début)*(BI10&lt;=Fin)*(Stage=BJ$8),ROW(Stagiaire)))-1),"")</f>
        <v/>
      </c>
      <c r="BK10" s="31" t="str">
        <f t="array" ref="BK10">IF(SUMPRODUCT((BI10&gt;=Début)*(BI10&lt;=Fin)*(Stage=BK$8)*(Etat="Accepte"))&gt;0,INDEX(Stagiaire,MIN(IF((BI10&gt;=Début)*(BI10&lt;=Fin)*(Stage=BK$8),ROW(Stagiaire)))-1),"")</f>
        <v/>
      </c>
      <c r="BL10" s="31" t="str">
        <f t="array" ref="BL10">IF(SUMPRODUCT((BI10&gt;=Début)*(BI10&lt;=Fin)*(Stage=BL$8)*(Etat="Accepte"))&gt;0,INDEX(Stagiaire,MIN(IF((BI10&gt;=Début)*(BI10&lt;=Fin)*(Stage=BL$8),ROW(Stagiaire)))-1),"")</f>
        <v/>
      </c>
      <c r="BM10" s="25" t="str">
        <f t="array" ref="BM10">IF(SUMPRODUCT((BI10&gt;=Début)*(BI10&lt;=Fin)*(Stage=BM$8)*(Etat="Accepte"))&gt;0,INDEX(Stagiaire,MIN(IF((BI10&gt;=Début)*(BI10&lt;=Fin)*(Stage=BM$8),ROW(Stagiaire)))-1),"")</f>
        <v/>
      </c>
      <c r="BN10" s="10">
        <f t="shared" ref="BN10:BN39" si="21">IF(BN9="","",IF(MONTH(BN9+1)=BO$8,BN9+1,""))</f>
        <v>43436</v>
      </c>
      <c r="BO10" s="11">
        <f t="shared" ref="BO10:BO39" si="22">IF(BO9="","",IF(MONTH(BO9+1)=BO$8,BO9+1,""))</f>
        <v>43436</v>
      </c>
      <c r="BP10" s="31" t="str">
        <f t="array" ref="BP10">IF(SUMPRODUCT((BO10&gt;=Début)*(BO10&lt;=Fin)*(Stage=BP$8)*(Etat="Accepte"))&gt;0,INDEX(Stagiaire,MIN(IF((BO10&gt;=Début)*(BO10&lt;=Fin)*(Stage=BP$8),ROW(Stagiaire)))-1),"")</f>
        <v/>
      </c>
      <c r="BQ10" s="31" t="str">
        <f t="array" ref="BQ10">IF(SUMPRODUCT((BO10&gt;=Début)*(BO10&lt;=Fin)*(Stage=BQ$8)*(Etat="Accepte"))&gt;0,INDEX(Stagiaire,MIN(IF((BO10&gt;=Début)*(BO10&lt;=Fin)*(Stage=BQ$8),ROW(Stagiaire)))-1),"")</f>
        <v/>
      </c>
      <c r="BR10" s="31" t="str">
        <f t="array" ref="BR10">IF(SUMPRODUCT((BO10&gt;=Début)*(BO10&lt;=Fin)*(Stage=BR$8)*(Etat="Accepte"))&gt;0,INDEX(Stagiaire,MIN(IF((BO10&gt;=Début)*(BO10&lt;=Fin)*(Stage=BR$8),ROW(Stagiaire)))-1),"")</f>
        <v/>
      </c>
      <c r="BS10" s="25" t="str">
        <f t="array" ref="BS10">IF(SUMPRODUCT((BO10&gt;=Début)*(BO10&lt;=Fin)*(Stage=BS$8)*(Etat="Accepte"))&gt;0,INDEX(Stagiaire,MIN(IF((BO10&gt;=Début)*(BO10&lt;=Fin)*(Stage=BS$8),ROW(Stagiaire)))-1),"")</f>
        <v/>
      </c>
      <c r="CR10" s="37">
        <f>DATE(C5,5,1)</f>
        <v>43221</v>
      </c>
    </row>
    <row r="11" spans="1:96" ht="12" customHeight="1" x14ac:dyDescent="0.15">
      <c r="A11" s="10">
        <f t="shared" si="0"/>
        <v>43103</v>
      </c>
      <c r="B11" s="28">
        <f t="shared" si="1"/>
        <v>43103</v>
      </c>
      <c r="C11" s="31" t="str">
        <f t="array" ref="C11">IF(SUMPRODUCT((B11&gt;=Début)*(B11&lt;=Fin)*(Stage=C$8)*(Etat="Accepte"))&gt;0,INDEX(Stagiaire,MIN(IF((B11&gt;=Début)*(B11&lt;=Fin)*(Stage=C$8),ROW(Stagiaire)))-1),"")</f>
        <v/>
      </c>
      <c r="D11" s="31" t="str">
        <f t="array" ref="D11">IF(SUMPRODUCT((B11&gt;=Début)*(B11&lt;=Fin)*(Stage=D$8)*(Etat="Accepte"))&gt;0,INDEX(Stagiaire,MIN(IF((B11&gt;=Début)*(B11&lt;=Fin)*(Stage=D$8),ROW(Stagiaire)))-1),"")</f>
        <v/>
      </c>
      <c r="E11" s="31" t="str">
        <f t="array" ref="E11">IF(SUMPRODUCT((B11&gt;=Début)*(B11&lt;=Fin)*(Stage=E$8)*(Etat="Accepte"))&gt;0,INDEX(Stagiaire,MIN(IF((B11&gt;=Début)*(B11&lt;=Fin)*(Stage=E$8),ROW(Stagiaire)))-1),"")</f>
        <v/>
      </c>
      <c r="F11" s="25" t="str">
        <f t="array" ref="F11">IF(SUMPRODUCT((B11&gt;=Début)*(B11&lt;=Fin)*(Stage=F$8)*(Etat="Accepte"))&gt;0,INDEX(Stagiaire,MIN(IF((B11&gt;=Début)*(B11&lt;=Fin)*(Stage=F$8),ROW(Stagiaire)))-1),"")</f>
        <v/>
      </c>
      <c r="G11" s="65">
        <f t="shared" si="2"/>
        <v>43134</v>
      </c>
      <c r="H11" s="31" t="str">
        <f t="array" ref="H11">IF(SUMPRODUCT((G11&gt;=Début)*(G11&lt;=Fin)*(Stage=H$8)*(Etat="Accepte"))&gt;0,INDEX(Stagiaire,MIN(IF((G11&gt;=Début)*(G11&lt;=Fin)*(Stage=H$8),ROW(Stagiaire)))-1),"")</f>
        <v/>
      </c>
      <c r="I11" s="31" t="str">
        <f t="array" ref="I11">IF(SUMPRODUCT((G11&gt;=Début)*(G11&lt;=Fin)*(Stage=I$8)*(Etat="Accepte"))&gt;0,INDEX(Stagiaire,MIN(IF((G11&gt;=Début)*(G11&lt;=Fin)*(Stage=I$8),ROW(Stagiaire)))-1),"")</f>
        <v/>
      </c>
      <c r="J11" s="31" t="str">
        <f t="array" ref="J11">IF(SUMPRODUCT((G11&gt;=Début)*(G11&lt;=Fin)*(Stage=J$8)*(Etat="Accepte"))&gt;0,INDEX(Stagiaire,MIN(IF((G11&gt;=Début)*(G11&lt;=Fin)*(Stage=J$8),ROW(Stagiaire)))-1),"")</f>
        <v/>
      </c>
      <c r="K11" s="25" t="str">
        <f t="array" ref="K11">IF(SUMPRODUCT((G11&gt;=Début)*(G11&lt;=Fin)*(Stage=K$8)*(Etat="Accepte"))&gt;0,INDEX(Stagiaire,MIN(IF((G11&gt;=Début)*(G11&lt;=Fin)*(Stage=K$8),ROW(Stagiaire)))-1),"")</f>
        <v/>
      </c>
      <c r="L11" s="10">
        <f t="shared" si="3"/>
        <v>43162</v>
      </c>
      <c r="M11" s="11">
        <f t="shared" si="4"/>
        <v>43162</v>
      </c>
      <c r="N11" s="31" t="str">
        <f t="array" ref="N11">IF(SUMPRODUCT((M11&gt;=Début)*(M11&lt;=Fin)*(Stage=N$8)*(Etat="Accepte"))&gt;0,INDEX(Stagiaire,MIN(IF((M11&gt;=Début)*(M11&lt;=Fin)*(Stage=N$8),ROW(Stagiaire)))-1),"")</f>
        <v/>
      </c>
      <c r="O11" s="31" t="str">
        <f t="array" ref="O11">IF(SUMPRODUCT((M11&gt;=Début)*(M11&lt;=Fin)*(Stage=O$8)*(Etat="Accepte"))&gt;0,INDEX(Stagiaire,MIN(IF((M11&gt;=Début)*(M11&lt;=Fin)*(Stage=O$8),ROW(Stagiaire)))-1),"")</f>
        <v/>
      </c>
      <c r="P11" s="31" t="str">
        <f t="array" ref="P11">IF(SUMPRODUCT((M11&gt;=Début)*(M11&lt;=Fin)*(Stage=P$8)*(Etat="Accepte"))&gt;0,INDEX(Stagiaire,MIN(IF((M11&gt;=Début)*(M11&lt;=Fin)*(Stage=P$8),ROW(Stagiaire)))-1),"")</f>
        <v/>
      </c>
      <c r="Q11" s="25" t="str">
        <f t="array" ref="Q11">IF(SUMPRODUCT((M11&gt;=Début)*(M11&lt;=Fin)*(Stage=Q$8)*(Etat="Accepte"))&gt;0,INDEX(Stagiaire,MIN(IF((M11&gt;=Début)*(M11&lt;=Fin)*(Stage=Q$8),ROW(Stagiaire)))-1),"")</f>
        <v>Martin</v>
      </c>
      <c r="R11" s="10">
        <f t="shared" si="5"/>
        <v>43193</v>
      </c>
      <c r="S11" s="11">
        <f t="shared" si="6"/>
        <v>43193</v>
      </c>
      <c r="T11" s="31" t="str">
        <f t="array" ref="T11">IF(SUMPRODUCT((S11&gt;=Début)*(S11&lt;=Fin)*(Stage=T$8)*(Etat="Accepte"))&gt;0,INDEX(Stagiaire,MIN(IF((S11&gt;=Début)*(S11&lt;=Fin)*(Stage=T$8),ROW(Stagiaire)))-1),"")</f>
        <v/>
      </c>
      <c r="U11" s="31" t="str">
        <f t="array" ref="U11">IF(SUMPRODUCT((S11&gt;=Début)*(S11&lt;=Fin)*(Stage=U$8)*(Etat="Accepte"))&gt;0,INDEX(Stagiaire,MIN(IF((S11&gt;=Début)*(S11&lt;=Fin)*(Stage=U$8),ROW(Stagiaire)))-1),"")</f>
        <v>pam</v>
      </c>
      <c r="V11" s="31" t="str">
        <f t="array" ref="V11">IF(SUMPRODUCT((S11&gt;=Début)*(S11&lt;=Fin)*(Stage=V$8)*(Etat="Accepte"))&gt;0,INDEX(Stagiaire,MIN(IF((S11&gt;=Début)*(S11&lt;=Fin)*(Stage=V$8),ROW(Stagiaire)))-1),"")</f>
        <v/>
      </c>
      <c r="W11" s="25" t="str">
        <f t="array" ref="W11">IF(SUMPRODUCT((S11&gt;=Début)*(S11&lt;=Fin)*(Stage=W$8)*(Etat="Accepte"))&gt;0,INDEX(Stagiaire,MIN(IF((S11&gt;=Début)*(S11&lt;=Fin)*(Stage=W$8),ROW(Stagiaire)))-1),"")</f>
        <v/>
      </c>
      <c r="X11" s="10">
        <f t="shared" si="7"/>
        <v>43223</v>
      </c>
      <c r="Y11" s="11">
        <f t="shared" si="8"/>
        <v>43223</v>
      </c>
      <c r="Z11" s="31" t="str">
        <f t="array" ref="Z11">IF(SUMPRODUCT((Y11&gt;=Début)*(Y11&lt;=Fin)*(Stage=Z$8)*(Etat="Accepte"))&gt;0,INDEX(Stagiaire,MIN(IF((Y11&gt;=Début)*(Y11&lt;=Fin)*(Stage=Z$8),ROW(Stagiaire)))-1),"")</f>
        <v/>
      </c>
      <c r="AA11" s="31" t="str">
        <f t="array" ref="AA11">IF(SUMPRODUCT((Y11&gt;=Début)*(Y11&lt;=Fin)*(Stage=AA$8)*(Etat="Accepte"))&gt;0,INDEX(Stagiaire,MIN(IF((Y11&gt;=Début)*(Y11&lt;=Fin)*(Stage=AA$8),ROW(Stagiaire)))-1),"")</f>
        <v/>
      </c>
      <c r="AB11" s="31" t="str">
        <f t="array" ref="AB11">IF(SUMPRODUCT((Y11&gt;=Début)*(Y11&lt;=Fin)*(Stage=AB$8)*(Etat="Accepte"))&gt;0,INDEX(Stagiaire,MIN(IF((Y11&gt;=Début)*(Y11&lt;=Fin)*(Stage=AB$8),ROW(Stagiaire)))-1),"")</f>
        <v/>
      </c>
      <c r="AC11" s="25" t="str">
        <f t="array" ref="AC11">IF(SUMPRODUCT((Y11&gt;=Début)*(Y11&lt;=Fin)*(Stage=AC$8)*(Etat="Accepte"))&gt;0,INDEX(Stagiaire,MIN(IF((Y11&gt;=Début)*(Y11&lt;=Fin)*(Stage=AC$8),ROW(Stagiaire)))-1),"")</f>
        <v/>
      </c>
      <c r="AD11" s="10">
        <f t="shared" si="9"/>
        <v>43254</v>
      </c>
      <c r="AE11" s="11">
        <f t="shared" si="10"/>
        <v>43254</v>
      </c>
      <c r="AF11" s="31" t="str">
        <f t="array" ref="AF11">IF(SUMPRODUCT((AE11&gt;=Début)*(AE11&lt;=Fin)*(Stage=AF$8)*(Etat="Accepte"))&gt;0,INDEX(Stagiaire,MIN(IF((AE11&gt;=Début)*(AE11&lt;=Fin)*(Stage=AF$8),ROW(Stagiaire)))-1),"")</f>
        <v>Zoe</v>
      </c>
      <c r="AG11" s="31" t="str">
        <f t="array" ref="AG11">IF(SUMPRODUCT((AE11&gt;=Début)*(AE11&lt;=Fin)*(Stage=AG$8)*(Etat="Accepte"))&gt;0,INDEX(Stagiaire,MIN(IF((AE11&gt;=Début)*(AE11&lt;=Fin)*(Stage=AG$8),ROW(Stagiaire)))-1),"")</f>
        <v/>
      </c>
      <c r="AH11" s="31" t="str">
        <f t="array" ref="AH11">IF(SUMPRODUCT((AE11&gt;=Début)*(AE11&lt;=Fin)*(Stage=AH$8)*(Etat="Accepte"))&gt;0,INDEX(Stagiaire,MIN(IF((AE11&gt;=Début)*(AE11&lt;=Fin)*(Stage=AH$8),ROW(Stagiaire)))-1),"")</f>
        <v/>
      </c>
      <c r="AI11" s="25" t="str">
        <f t="array" ref="AI11">IF(SUMPRODUCT((AE11&gt;=Début)*(AE11&lt;=Fin)*(Stage=AI$8)*(Etat="Accepte"))&gt;0,INDEX(Stagiaire,MIN(IF((AE11&gt;=Début)*(AE11&lt;=Fin)*(Stage=AI$8),ROW(Stagiaire)))-1),"")</f>
        <v/>
      </c>
      <c r="AJ11" s="10">
        <f t="shared" si="11"/>
        <v>43284</v>
      </c>
      <c r="AK11" s="11">
        <f t="shared" si="12"/>
        <v>43284</v>
      </c>
      <c r="AL11" s="31" t="str">
        <f t="array" ref="AL11">IF(SUMPRODUCT((AK11&gt;=Début)*(AK11&lt;=Fin)*(Stage=AL$8)*(Etat="Accepte"))&gt;0,INDEX(Stagiaire,MIN(IF((AK11&gt;=Début)*(AK11&lt;=Fin)*(Stage=AL$8),ROW(Stagiaire)))-1),"")</f>
        <v/>
      </c>
      <c r="AM11" s="31" t="str">
        <f t="array" ref="AM11">IF(SUMPRODUCT((AK11&gt;=Début)*(AK11&lt;=Fin)*(Stage=AM$8)*(Etat="Accepte"))&gt;0,INDEX(Stagiaire,MIN(IF((AK11&gt;=Début)*(AK11&lt;=Fin)*(Stage=AM$8),ROW(Stagiaire)))-1),"")</f>
        <v>Paul</v>
      </c>
      <c r="AN11" s="31" t="str">
        <f t="array" ref="AN11">IF(SUMPRODUCT((AK11&gt;=Début)*(AK11&lt;=Fin)*(Stage=AN$8)*(Etat="Accepte"))&gt;0,INDEX(Stagiaire,MIN(IF((AK11&gt;=Début)*(AK11&lt;=Fin)*(Stage=AN$8),ROW(Stagiaire)))-1),"")</f>
        <v/>
      </c>
      <c r="AO11" s="25" t="str">
        <f t="array" ref="AO11">IF(SUMPRODUCT((AK11&gt;=Début)*(AK11&lt;=Fin)*(Stage=AO$8)*(Etat="Accepte"))&gt;0,INDEX(Stagiaire,MIN(IF((AK11&gt;=Début)*(AK11&lt;=Fin)*(Stage=AO$8),ROW(Stagiaire)))-1),"")</f>
        <v/>
      </c>
      <c r="AP11" s="10">
        <f t="shared" si="13"/>
        <v>43315</v>
      </c>
      <c r="AQ11" s="11">
        <f t="shared" si="14"/>
        <v>43315</v>
      </c>
      <c r="AR11" s="31" t="str">
        <f t="array" ref="AR11">IF(SUMPRODUCT((AQ11&gt;=Début)*(AQ11&lt;=Fin)*(Stage=AR$8)*(Etat="Accepte"))&gt;0,INDEX(Stagiaire,MIN(IF((AQ11&gt;=Début)*(AQ11&lt;=Fin)*(Stage=AR$8),ROW(Stagiaire)))-1),"")</f>
        <v/>
      </c>
      <c r="AS11" s="31" t="str">
        <f t="array" ref="AS11">IF(SUMPRODUCT((AQ11&gt;=Début)*(AQ11&lt;=Fin)*(Stage=AS$8)*(Etat="Accepte"))&gt;0,INDEX(Stagiaire,MIN(IF((AQ11&gt;=Début)*(AQ11&lt;=Fin)*(Stage=AS$8),ROW(Stagiaire)))-1),"")</f>
        <v/>
      </c>
      <c r="AT11" s="31" t="str">
        <f t="array" ref="AT11">IF(SUMPRODUCT((AQ11&gt;=Début)*(AQ11&lt;=Fin)*(Stage=AT$8)*(Etat="Accepte"))&gt;0,INDEX(Stagiaire,MIN(IF((AQ11&gt;=Début)*(AQ11&lt;=Fin)*(Stage=AT$8),ROW(Stagiaire)))-1),"")</f>
        <v/>
      </c>
      <c r="AU11" s="25" t="str">
        <f t="array" ref="AU11">IF(SUMPRODUCT((AQ11&gt;=Début)*(AQ11&lt;=Fin)*(Stage=AU$8)*(Etat="Accepte"))&gt;0,INDEX(Stagiaire,MIN(IF((AQ11&gt;=Début)*(AQ11&lt;=Fin)*(Stage=AU$8),ROW(Stagiaire)))-1),"")</f>
        <v/>
      </c>
      <c r="AV11" s="10">
        <f t="shared" si="15"/>
        <v>43346</v>
      </c>
      <c r="AW11" s="11">
        <f t="shared" si="16"/>
        <v>43346</v>
      </c>
      <c r="AX11" s="31" t="str">
        <f t="array" ref="AX11">IF(SUMPRODUCT((AW11&gt;=Début)*(AW11&lt;=Fin)*(Stage=AX$8)*(Etat="Accepte"))&gt;0,INDEX(Stagiaire,MIN(IF((AW11&gt;=Début)*(AW11&lt;=Fin)*(Stage=AX$8),ROW(Stagiaire)))-1),"")</f>
        <v/>
      </c>
      <c r="AY11" s="31" t="str">
        <f t="array" ref="AY11">IF(SUMPRODUCT((AW11&gt;=Début)*(AW11&lt;=Fin)*(Stage=AY$8)*(Etat="Accepte"))&gt;0,INDEX(Stagiaire,MIN(IF((AW11&gt;=Début)*(AW11&lt;=Fin)*(Stage=AY$8),ROW(Stagiaire)))-1),"")</f>
        <v/>
      </c>
      <c r="AZ11" s="31" t="str">
        <f t="array" ref="AZ11">IF(SUMPRODUCT((AW11&gt;=Début)*(AW11&lt;=Fin)*(Stage=AZ$8)*(Etat="Accepte"))&gt;0,INDEX(Stagiaire,MIN(IF((AW11&gt;=Début)*(AW11&lt;=Fin)*(Stage=AZ$8),ROW(Stagiaire)))-1),"")</f>
        <v/>
      </c>
      <c r="BA11" s="25" t="str">
        <f t="array" ref="BA11">IF(SUMPRODUCT((AW11&gt;=Début)*(AW11&lt;=Fin)*(Stage=BA$8)*(Etat="Accepte"))&gt;0,INDEX(Stagiaire,MIN(IF((AW11&gt;=Début)*(AW11&lt;=Fin)*(Stage=BA$8),ROW(Stagiaire)))-1),"")</f>
        <v/>
      </c>
      <c r="BB11" s="10">
        <f t="shared" si="17"/>
        <v>43376</v>
      </c>
      <c r="BC11" s="11">
        <f t="shared" si="18"/>
        <v>43376</v>
      </c>
      <c r="BD11" s="31" t="str">
        <f t="array" ref="BD11">IF(SUMPRODUCT((BC11&gt;=Début)*(BC11&lt;=Fin)*(Stage=BD$8)*(Etat="Accepte"))&gt;0,INDEX(Stagiaire,MIN(IF((BC11&gt;=Début)*(BC11&lt;=Fin)*(Stage=BD$8),ROW(Stagiaire)))-1),"")</f>
        <v/>
      </c>
      <c r="BE11" s="31" t="str">
        <f t="array" ref="BE11">IF(SUMPRODUCT((BC11&gt;=Début)*(BC11&lt;=Fin)*(Stage=BE$8)*(Etat="Accepte"))&gt;0,INDEX(Stagiaire,MIN(IF((BC11&gt;=Début)*(BC11&lt;=Fin)*(Stage=BE$8),ROW(Stagiaire)))-1),"")</f>
        <v/>
      </c>
      <c r="BF11" s="31" t="str">
        <f t="array" ref="BF11">IF(SUMPRODUCT((BC11&gt;=Début)*(BC11&lt;=Fin)*(Stage=BF$8)*(Etat="Accepte"))&gt;0,INDEX(Stagiaire,MIN(IF((BC11&gt;=Début)*(BC11&lt;=Fin)*(Stage=BF$8),ROW(Stagiaire)))-1),"")</f>
        <v/>
      </c>
      <c r="BG11" s="25" t="str">
        <f t="array" ref="BG11">IF(SUMPRODUCT((BC11&gt;=Début)*(BC11&lt;=Fin)*(Stage=BG$8)*(Etat="Accepte"))&gt;0,INDEX(Stagiaire,MIN(IF((BC11&gt;=Début)*(BC11&lt;=Fin)*(Stage=BG$8),ROW(Stagiaire)))-1),"")</f>
        <v/>
      </c>
      <c r="BH11" s="10">
        <f t="shared" si="19"/>
        <v>43407</v>
      </c>
      <c r="BI11" s="11">
        <f t="shared" si="20"/>
        <v>43407</v>
      </c>
      <c r="BJ11" s="31" t="str">
        <f t="array" ref="BJ11">IF(SUMPRODUCT((BI11&gt;=Début)*(BI11&lt;=Fin)*(Stage=BJ$8)*(Etat="Accepte"))&gt;0,INDEX(Stagiaire,MIN(IF((BI11&gt;=Début)*(BI11&lt;=Fin)*(Stage=BJ$8),ROW(Stagiaire)))-1),"")</f>
        <v/>
      </c>
      <c r="BK11" s="31" t="str">
        <f t="array" ref="BK11">IF(SUMPRODUCT((BI11&gt;=Début)*(BI11&lt;=Fin)*(Stage=BK$8)*(Etat="Accepte"))&gt;0,INDEX(Stagiaire,MIN(IF((BI11&gt;=Début)*(BI11&lt;=Fin)*(Stage=BK$8),ROW(Stagiaire)))-1),"")</f>
        <v/>
      </c>
      <c r="BL11" s="31" t="str">
        <f t="array" ref="BL11">IF(SUMPRODUCT((BI11&gt;=Début)*(BI11&lt;=Fin)*(Stage=BL$8)*(Etat="Accepte"))&gt;0,INDEX(Stagiaire,MIN(IF((BI11&gt;=Début)*(BI11&lt;=Fin)*(Stage=BL$8),ROW(Stagiaire)))-1),"")</f>
        <v/>
      </c>
      <c r="BM11" s="25" t="str">
        <f t="array" ref="BM11">IF(SUMPRODUCT((BI11&gt;=Début)*(BI11&lt;=Fin)*(Stage=BM$8)*(Etat="Accepte"))&gt;0,INDEX(Stagiaire,MIN(IF((BI11&gt;=Début)*(BI11&lt;=Fin)*(Stage=BM$8),ROW(Stagiaire)))-1),"")</f>
        <v/>
      </c>
      <c r="BN11" s="10">
        <f t="shared" si="21"/>
        <v>43437</v>
      </c>
      <c r="BO11" s="11">
        <f t="shared" si="22"/>
        <v>43437</v>
      </c>
      <c r="BP11" s="31" t="str">
        <f t="array" ref="BP11">IF(SUMPRODUCT((BO11&gt;=Début)*(BO11&lt;=Fin)*(Stage=BP$8)*(Etat="Accepte"))&gt;0,INDEX(Stagiaire,MIN(IF((BO11&gt;=Début)*(BO11&lt;=Fin)*(Stage=BP$8),ROW(Stagiaire)))-1),"")</f>
        <v/>
      </c>
      <c r="BQ11" s="31" t="str">
        <f t="array" ref="BQ11">IF(SUMPRODUCT((BO11&gt;=Début)*(BO11&lt;=Fin)*(Stage=BQ$8)*(Etat="Accepte"))&gt;0,INDEX(Stagiaire,MIN(IF((BO11&gt;=Début)*(BO11&lt;=Fin)*(Stage=BQ$8),ROW(Stagiaire)))-1),"")</f>
        <v/>
      </c>
      <c r="BR11" s="31" t="str">
        <f t="array" ref="BR11">IF(SUMPRODUCT((BO11&gt;=Début)*(BO11&lt;=Fin)*(Stage=BR$8)*(Etat="Accepte"))&gt;0,INDEX(Stagiaire,MIN(IF((BO11&gt;=Début)*(BO11&lt;=Fin)*(Stage=BR$8),ROW(Stagiaire)))-1),"")</f>
        <v/>
      </c>
      <c r="BS11" s="25" t="str">
        <f t="array" ref="BS11">IF(SUMPRODUCT((BO11&gt;=Début)*(BO11&lt;=Fin)*(Stage=BS$8)*(Etat="Accepte"))&gt;0,INDEX(Stagiaire,MIN(IF((BO11&gt;=Début)*(BO11&lt;=Fin)*(Stage=BS$8),ROW(Stagiaire)))-1),"")</f>
        <v/>
      </c>
      <c r="CR11" s="37">
        <f>DATE(C5,5,8)</f>
        <v>43228</v>
      </c>
    </row>
    <row r="12" spans="1:96" ht="12" customHeight="1" x14ac:dyDescent="0.15">
      <c r="A12" s="10">
        <f t="shared" si="0"/>
        <v>43104</v>
      </c>
      <c r="B12" s="28">
        <f t="shared" si="1"/>
        <v>43104</v>
      </c>
      <c r="C12" s="31" t="str">
        <f t="array" ref="C12">IF(SUMPRODUCT((B12&gt;=Début)*(B12&lt;=Fin)*(Stage=C$8)*(Etat="Accepte"))&gt;0,INDEX(Stagiaire,MIN(IF((B12&gt;=Début)*(B12&lt;=Fin)*(Stage=C$8),ROW(Stagiaire)))-1),"")</f>
        <v/>
      </c>
      <c r="D12" s="31" t="str">
        <f t="array" ref="D12">IF(SUMPRODUCT((B12&gt;=Début)*(B12&lt;=Fin)*(Stage=D$8)*(Etat="Accepte"))&gt;0,INDEX(Stagiaire,MIN(IF((B12&gt;=Début)*(B12&lt;=Fin)*(Stage=D$8),ROW(Stagiaire)))-1),"")</f>
        <v/>
      </c>
      <c r="E12" s="31" t="str">
        <f t="array" ref="E12">IF(SUMPRODUCT((B12&gt;=Début)*(B12&lt;=Fin)*(Stage=E$8)*(Etat="Accepte"))&gt;0,INDEX(Stagiaire,MIN(IF((B12&gt;=Début)*(B12&lt;=Fin)*(Stage=E$8),ROW(Stagiaire)))-1),"")</f>
        <v/>
      </c>
      <c r="F12" s="25" t="str">
        <f t="array" ref="F12">IF(SUMPRODUCT((B12&gt;=Début)*(B12&lt;=Fin)*(Stage=F$8)*(Etat="Accepte"))&gt;0,INDEX(Stagiaire,MIN(IF((B12&gt;=Début)*(B12&lt;=Fin)*(Stage=F$8),ROW(Stagiaire)))-1),"")</f>
        <v/>
      </c>
      <c r="G12" s="65">
        <f t="shared" si="2"/>
        <v>43135</v>
      </c>
      <c r="H12" s="31" t="str">
        <f t="array" ref="H12">IF(SUMPRODUCT((G12&gt;=Début)*(G12&lt;=Fin)*(Stage=H$8)*(Etat="Accepte"))&gt;0,INDEX(Stagiaire,MIN(IF((G12&gt;=Début)*(G12&lt;=Fin)*(Stage=H$8),ROW(Stagiaire)))-1),"")</f>
        <v/>
      </c>
      <c r="I12" s="31" t="str">
        <f t="array" ref="I12">IF(SUMPRODUCT((G12&gt;=Début)*(G12&lt;=Fin)*(Stage=I$8)*(Etat="Accepte"))&gt;0,INDEX(Stagiaire,MIN(IF((G12&gt;=Début)*(G12&lt;=Fin)*(Stage=I$8),ROW(Stagiaire)))-1),"")</f>
        <v/>
      </c>
      <c r="J12" s="31" t="str">
        <f t="array" ref="J12">IF(SUMPRODUCT((G12&gt;=Début)*(G12&lt;=Fin)*(Stage=J$8)*(Etat="Accepte"))&gt;0,INDEX(Stagiaire,MIN(IF((G12&gt;=Début)*(G12&lt;=Fin)*(Stage=J$8),ROW(Stagiaire)))-1),"")</f>
        <v/>
      </c>
      <c r="K12" s="25" t="str">
        <f t="array" ref="K12">IF(SUMPRODUCT((G12&gt;=Début)*(G12&lt;=Fin)*(Stage=K$8)*(Etat="Accepte"))&gt;0,INDEX(Stagiaire,MIN(IF((G12&gt;=Début)*(G12&lt;=Fin)*(Stage=K$8),ROW(Stagiaire)))-1),"")</f>
        <v/>
      </c>
      <c r="L12" s="10">
        <f t="shared" si="3"/>
        <v>43163</v>
      </c>
      <c r="M12" s="11">
        <f t="shared" si="4"/>
        <v>43163</v>
      </c>
      <c r="N12" s="31" t="str">
        <f t="array" ref="N12">IF(SUMPRODUCT((M12&gt;=Début)*(M12&lt;=Fin)*(Stage=N$8)*(Etat="Accepte"))&gt;0,INDEX(Stagiaire,MIN(IF((M12&gt;=Début)*(M12&lt;=Fin)*(Stage=N$8),ROW(Stagiaire)))-1),"")</f>
        <v/>
      </c>
      <c r="O12" s="31" t="str">
        <f t="array" ref="O12">IF(SUMPRODUCT((M12&gt;=Début)*(M12&lt;=Fin)*(Stage=O$8)*(Etat="Accepte"))&gt;0,INDEX(Stagiaire,MIN(IF((M12&gt;=Début)*(M12&lt;=Fin)*(Stage=O$8),ROW(Stagiaire)))-1),"")</f>
        <v/>
      </c>
      <c r="P12" s="31" t="str">
        <f t="array" ref="P12">IF(SUMPRODUCT((M12&gt;=Début)*(M12&lt;=Fin)*(Stage=P$8)*(Etat="Accepte"))&gt;0,INDEX(Stagiaire,MIN(IF((M12&gt;=Début)*(M12&lt;=Fin)*(Stage=P$8),ROW(Stagiaire)))-1),"")</f>
        <v/>
      </c>
      <c r="Q12" s="25" t="str">
        <f t="array" ref="Q12">IF(SUMPRODUCT((M12&gt;=Début)*(M12&lt;=Fin)*(Stage=Q$8)*(Etat="Accepte"))&gt;0,INDEX(Stagiaire,MIN(IF((M12&gt;=Début)*(M12&lt;=Fin)*(Stage=Q$8),ROW(Stagiaire)))-1),"")</f>
        <v>Martin</v>
      </c>
      <c r="R12" s="10">
        <f t="shared" si="5"/>
        <v>43194</v>
      </c>
      <c r="S12" s="11">
        <f t="shared" si="6"/>
        <v>43194</v>
      </c>
      <c r="T12" s="31" t="str">
        <f t="array" ref="T12">IF(SUMPRODUCT((S12&gt;=Début)*(S12&lt;=Fin)*(Stage=T$8)*(Etat="Accepte"))&gt;0,INDEX(Stagiaire,MIN(IF((S12&gt;=Début)*(S12&lt;=Fin)*(Stage=T$8),ROW(Stagiaire)))-1),"")</f>
        <v/>
      </c>
      <c r="U12" s="31" t="str">
        <f t="array" ref="U12">IF(SUMPRODUCT((S12&gt;=Début)*(S12&lt;=Fin)*(Stage=U$8)*(Etat="Accepte"))&gt;0,INDEX(Stagiaire,MIN(IF((S12&gt;=Début)*(S12&lt;=Fin)*(Stage=U$8),ROW(Stagiaire)))-1),"")</f>
        <v>pam</v>
      </c>
      <c r="V12" s="31" t="str">
        <f t="array" ref="V12">IF(SUMPRODUCT((S12&gt;=Début)*(S12&lt;=Fin)*(Stage=V$8)*(Etat="Accepte"))&gt;0,INDEX(Stagiaire,MIN(IF((S12&gt;=Début)*(S12&lt;=Fin)*(Stage=V$8),ROW(Stagiaire)))-1),"")</f>
        <v/>
      </c>
      <c r="W12" s="25" t="str">
        <f t="array" ref="W12">IF(SUMPRODUCT((S12&gt;=Début)*(S12&lt;=Fin)*(Stage=W$8)*(Etat="Accepte"))&gt;0,INDEX(Stagiaire,MIN(IF((S12&gt;=Début)*(S12&lt;=Fin)*(Stage=W$8),ROW(Stagiaire)))-1),"")</f>
        <v/>
      </c>
      <c r="X12" s="10">
        <f t="shared" si="7"/>
        <v>43224</v>
      </c>
      <c r="Y12" s="11">
        <f t="shared" si="8"/>
        <v>43224</v>
      </c>
      <c r="Z12" s="31" t="str">
        <f t="array" ref="Z12">IF(SUMPRODUCT((Y12&gt;=Début)*(Y12&lt;=Fin)*(Stage=Z$8)*(Etat="Accepte"))&gt;0,INDEX(Stagiaire,MIN(IF((Y12&gt;=Début)*(Y12&lt;=Fin)*(Stage=Z$8),ROW(Stagiaire)))-1),"")</f>
        <v/>
      </c>
      <c r="AA12" s="31" t="str">
        <f t="array" ref="AA12">IF(SUMPRODUCT((Y12&gt;=Début)*(Y12&lt;=Fin)*(Stage=AA$8)*(Etat="Accepte"))&gt;0,INDEX(Stagiaire,MIN(IF((Y12&gt;=Début)*(Y12&lt;=Fin)*(Stage=AA$8),ROW(Stagiaire)))-1),"")</f>
        <v/>
      </c>
      <c r="AB12" s="31" t="str">
        <f t="array" ref="AB12">IF(SUMPRODUCT((Y12&gt;=Début)*(Y12&lt;=Fin)*(Stage=AB$8)*(Etat="Accepte"))&gt;0,INDEX(Stagiaire,MIN(IF((Y12&gt;=Début)*(Y12&lt;=Fin)*(Stage=AB$8),ROW(Stagiaire)))-1),"")</f>
        <v/>
      </c>
      <c r="AC12" s="25" t="str">
        <f t="array" ref="AC12">IF(SUMPRODUCT((Y12&gt;=Début)*(Y12&lt;=Fin)*(Stage=AC$8)*(Etat="Accepte"))&gt;0,INDEX(Stagiaire,MIN(IF((Y12&gt;=Début)*(Y12&lt;=Fin)*(Stage=AC$8),ROW(Stagiaire)))-1),"")</f>
        <v/>
      </c>
      <c r="AD12" s="10">
        <f t="shared" si="9"/>
        <v>43255</v>
      </c>
      <c r="AE12" s="11">
        <f t="shared" si="10"/>
        <v>43255</v>
      </c>
      <c r="AF12" s="31" t="str">
        <f t="array" ref="AF12">IF(SUMPRODUCT((AE12&gt;=Début)*(AE12&lt;=Fin)*(Stage=AF$8)*(Etat="Accepte"))&gt;0,INDEX(Stagiaire,MIN(IF((AE12&gt;=Début)*(AE12&lt;=Fin)*(Stage=AF$8),ROW(Stagiaire)))-1),"")</f>
        <v>Zoe</v>
      </c>
      <c r="AG12" s="31" t="str">
        <f t="array" ref="AG12">IF(SUMPRODUCT((AE12&gt;=Début)*(AE12&lt;=Fin)*(Stage=AG$8)*(Etat="Accepte"))&gt;0,INDEX(Stagiaire,MIN(IF((AE12&gt;=Début)*(AE12&lt;=Fin)*(Stage=AG$8),ROW(Stagiaire)))-1),"")</f>
        <v/>
      </c>
      <c r="AH12" s="31" t="str">
        <f t="array" ref="AH12">IF(SUMPRODUCT((AE12&gt;=Début)*(AE12&lt;=Fin)*(Stage=AH$8)*(Etat="Accepte"))&gt;0,INDEX(Stagiaire,MIN(IF((AE12&gt;=Début)*(AE12&lt;=Fin)*(Stage=AH$8),ROW(Stagiaire)))-1),"")</f>
        <v/>
      </c>
      <c r="AI12" s="25" t="str">
        <f t="array" ref="AI12">IF(SUMPRODUCT((AE12&gt;=Début)*(AE12&lt;=Fin)*(Stage=AI$8)*(Etat="Accepte"))&gt;0,INDEX(Stagiaire,MIN(IF((AE12&gt;=Début)*(AE12&lt;=Fin)*(Stage=AI$8),ROW(Stagiaire)))-1),"")</f>
        <v/>
      </c>
      <c r="AJ12" s="10">
        <f t="shared" si="11"/>
        <v>43285</v>
      </c>
      <c r="AK12" s="11">
        <f t="shared" si="12"/>
        <v>43285</v>
      </c>
      <c r="AL12" s="31" t="str">
        <f t="array" ref="AL12">IF(SUMPRODUCT((AK12&gt;=Début)*(AK12&lt;=Fin)*(Stage=AL$8)*(Etat="Accepte"))&gt;0,INDEX(Stagiaire,MIN(IF((AK12&gt;=Début)*(AK12&lt;=Fin)*(Stage=AL$8),ROW(Stagiaire)))-1),"")</f>
        <v/>
      </c>
      <c r="AM12" s="31" t="str">
        <f t="array" ref="AM12">IF(SUMPRODUCT((AK12&gt;=Début)*(AK12&lt;=Fin)*(Stage=AM$8)*(Etat="Accepte"))&gt;0,INDEX(Stagiaire,MIN(IF((AK12&gt;=Début)*(AK12&lt;=Fin)*(Stage=AM$8),ROW(Stagiaire)))-1),"")</f>
        <v/>
      </c>
      <c r="AN12" s="31" t="str">
        <f t="array" ref="AN12">IF(SUMPRODUCT((AK12&gt;=Début)*(AK12&lt;=Fin)*(Stage=AN$8)*(Etat="Accepte"))&gt;0,INDEX(Stagiaire,MIN(IF((AK12&gt;=Début)*(AK12&lt;=Fin)*(Stage=AN$8),ROW(Stagiaire)))-1),"")</f>
        <v/>
      </c>
      <c r="AO12" s="25" t="str">
        <f t="array" ref="AO12">IF(SUMPRODUCT((AK12&gt;=Début)*(AK12&lt;=Fin)*(Stage=AO$8)*(Etat="Accepte"))&gt;0,INDEX(Stagiaire,MIN(IF((AK12&gt;=Début)*(AK12&lt;=Fin)*(Stage=AO$8),ROW(Stagiaire)))-1),"")</f>
        <v/>
      </c>
      <c r="AP12" s="10">
        <f t="shared" si="13"/>
        <v>43316</v>
      </c>
      <c r="AQ12" s="11">
        <f t="shared" si="14"/>
        <v>43316</v>
      </c>
      <c r="AR12" s="31" t="str">
        <f t="array" ref="AR12">IF(SUMPRODUCT((AQ12&gt;=Début)*(AQ12&lt;=Fin)*(Stage=AR$8)*(Etat="Accepte"))&gt;0,INDEX(Stagiaire,MIN(IF((AQ12&gt;=Début)*(AQ12&lt;=Fin)*(Stage=AR$8),ROW(Stagiaire)))-1),"")</f>
        <v/>
      </c>
      <c r="AS12" s="31" t="str">
        <f t="array" ref="AS12">IF(SUMPRODUCT((AQ12&gt;=Début)*(AQ12&lt;=Fin)*(Stage=AS$8)*(Etat="Accepte"))&gt;0,INDEX(Stagiaire,MIN(IF((AQ12&gt;=Début)*(AQ12&lt;=Fin)*(Stage=AS$8),ROW(Stagiaire)))-1),"")</f>
        <v/>
      </c>
      <c r="AT12" s="31" t="str">
        <f t="array" ref="AT12">IF(SUMPRODUCT((AQ12&gt;=Début)*(AQ12&lt;=Fin)*(Stage=AT$8)*(Etat="Accepte"))&gt;0,INDEX(Stagiaire,MIN(IF((AQ12&gt;=Début)*(AQ12&lt;=Fin)*(Stage=AT$8),ROW(Stagiaire)))-1),"")</f>
        <v/>
      </c>
      <c r="AU12" s="25" t="str">
        <f t="array" ref="AU12">IF(SUMPRODUCT((AQ12&gt;=Début)*(AQ12&lt;=Fin)*(Stage=AU$8)*(Etat="Accepte"))&gt;0,INDEX(Stagiaire,MIN(IF((AQ12&gt;=Début)*(AQ12&lt;=Fin)*(Stage=AU$8),ROW(Stagiaire)))-1),"")</f>
        <v/>
      </c>
      <c r="AV12" s="10">
        <f t="shared" si="15"/>
        <v>43347</v>
      </c>
      <c r="AW12" s="11">
        <f t="shared" si="16"/>
        <v>43347</v>
      </c>
      <c r="AX12" s="31" t="str">
        <f t="array" ref="AX12">IF(SUMPRODUCT((AW12&gt;=Début)*(AW12&lt;=Fin)*(Stage=AX$8)*(Etat="Accepte"))&gt;0,INDEX(Stagiaire,MIN(IF((AW12&gt;=Début)*(AW12&lt;=Fin)*(Stage=AX$8),ROW(Stagiaire)))-1),"")</f>
        <v/>
      </c>
      <c r="AY12" s="31" t="str">
        <f t="array" ref="AY12">IF(SUMPRODUCT((AW12&gt;=Début)*(AW12&lt;=Fin)*(Stage=AY$8)*(Etat="Accepte"))&gt;0,INDEX(Stagiaire,MIN(IF((AW12&gt;=Début)*(AW12&lt;=Fin)*(Stage=AY$8),ROW(Stagiaire)))-1),"")</f>
        <v/>
      </c>
      <c r="AZ12" s="31" t="str">
        <f t="array" ref="AZ12">IF(SUMPRODUCT((AW12&gt;=Début)*(AW12&lt;=Fin)*(Stage=AZ$8)*(Etat="Accepte"))&gt;0,INDEX(Stagiaire,MIN(IF((AW12&gt;=Début)*(AW12&lt;=Fin)*(Stage=AZ$8),ROW(Stagiaire)))-1),"")</f>
        <v/>
      </c>
      <c r="BA12" s="25" t="str">
        <f t="array" ref="BA12">IF(SUMPRODUCT((AW12&gt;=Début)*(AW12&lt;=Fin)*(Stage=BA$8)*(Etat="Accepte"))&gt;0,INDEX(Stagiaire,MIN(IF((AW12&gt;=Début)*(AW12&lt;=Fin)*(Stage=BA$8),ROW(Stagiaire)))-1),"")</f>
        <v/>
      </c>
      <c r="BB12" s="10">
        <f t="shared" si="17"/>
        <v>43377</v>
      </c>
      <c r="BC12" s="11">
        <f t="shared" si="18"/>
        <v>43377</v>
      </c>
      <c r="BD12" s="31" t="str">
        <f t="array" ref="BD12">IF(SUMPRODUCT((BC12&gt;=Début)*(BC12&lt;=Fin)*(Stage=BD$8)*(Etat="Accepte"))&gt;0,INDEX(Stagiaire,MIN(IF((BC12&gt;=Début)*(BC12&lt;=Fin)*(Stage=BD$8),ROW(Stagiaire)))-1),"")</f>
        <v/>
      </c>
      <c r="BE12" s="31" t="str">
        <f t="array" ref="BE12">IF(SUMPRODUCT((BC12&gt;=Début)*(BC12&lt;=Fin)*(Stage=BE$8)*(Etat="Accepte"))&gt;0,INDEX(Stagiaire,MIN(IF((BC12&gt;=Début)*(BC12&lt;=Fin)*(Stage=BE$8),ROW(Stagiaire)))-1),"")</f>
        <v/>
      </c>
      <c r="BF12" s="31" t="str">
        <f t="array" ref="BF12">IF(SUMPRODUCT((BC12&gt;=Début)*(BC12&lt;=Fin)*(Stage=BF$8)*(Etat="Accepte"))&gt;0,INDEX(Stagiaire,MIN(IF((BC12&gt;=Début)*(BC12&lt;=Fin)*(Stage=BF$8),ROW(Stagiaire)))-1),"")</f>
        <v/>
      </c>
      <c r="BG12" s="25" t="str">
        <f t="array" ref="BG12">IF(SUMPRODUCT((BC12&gt;=Début)*(BC12&lt;=Fin)*(Stage=BG$8)*(Etat="Accepte"))&gt;0,INDEX(Stagiaire,MIN(IF((BC12&gt;=Début)*(BC12&lt;=Fin)*(Stage=BG$8),ROW(Stagiaire)))-1),"")</f>
        <v/>
      </c>
      <c r="BH12" s="10">
        <f t="shared" si="19"/>
        <v>43408</v>
      </c>
      <c r="BI12" s="11">
        <f t="shared" si="20"/>
        <v>43408</v>
      </c>
      <c r="BJ12" s="31" t="str">
        <f t="array" ref="BJ12">IF(SUMPRODUCT((BI12&gt;=Début)*(BI12&lt;=Fin)*(Stage=BJ$8)*(Etat="Accepte"))&gt;0,INDEX(Stagiaire,MIN(IF((BI12&gt;=Début)*(BI12&lt;=Fin)*(Stage=BJ$8),ROW(Stagiaire)))-1),"")</f>
        <v/>
      </c>
      <c r="BK12" s="31" t="str">
        <f t="array" ref="BK12">IF(SUMPRODUCT((BI12&gt;=Début)*(BI12&lt;=Fin)*(Stage=BK$8)*(Etat="Accepte"))&gt;0,INDEX(Stagiaire,MIN(IF((BI12&gt;=Début)*(BI12&lt;=Fin)*(Stage=BK$8),ROW(Stagiaire)))-1),"")</f>
        <v/>
      </c>
      <c r="BL12" s="31" t="str">
        <f t="array" ref="BL12">IF(SUMPRODUCT((BI12&gt;=Début)*(BI12&lt;=Fin)*(Stage=BL$8)*(Etat="Accepte"))&gt;0,INDEX(Stagiaire,MIN(IF((BI12&gt;=Début)*(BI12&lt;=Fin)*(Stage=BL$8),ROW(Stagiaire)))-1),"")</f>
        <v/>
      </c>
      <c r="BM12" s="25" t="str">
        <f t="array" ref="BM12">IF(SUMPRODUCT((BI12&gt;=Début)*(BI12&lt;=Fin)*(Stage=BM$8)*(Etat="Accepte"))&gt;0,INDEX(Stagiaire,MIN(IF((BI12&gt;=Début)*(BI12&lt;=Fin)*(Stage=BM$8),ROW(Stagiaire)))-1),"")</f>
        <v/>
      </c>
      <c r="BN12" s="10">
        <f t="shared" si="21"/>
        <v>43438</v>
      </c>
      <c r="BO12" s="11">
        <f t="shared" si="22"/>
        <v>43438</v>
      </c>
      <c r="BP12" s="31" t="str">
        <f t="array" ref="BP12">IF(SUMPRODUCT((BO12&gt;=Début)*(BO12&lt;=Fin)*(Stage=BP$8)*(Etat="Accepte"))&gt;0,INDEX(Stagiaire,MIN(IF((BO12&gt;=Début)*(BO12&lt;=Fin)*(Stage=BP$8),ROW(Stagiaire)))-1),"")</f>
        <v/>
      </c>
      <c r="BQ12" s="31" t="str">
        <f t="array" ref="BQ12">IF(SUMPRODUCT((BO12&gt;=Début)*(BO12&lt;=Fin)*(Stage=BQ$8)*(Etat="Accepte"))&gt;0,INDEX(Stagiaire,MIN(IF((BO12&gt;=Début)*(BO12&lt;=Fin)*(Stage=BQ$8),ROW(Stagiaire)))-1),"")</f>
        <v/>
      </c>
      <c r="BR12" s="31" t="str">
        <f t="array" ref="BR12">IF(SUMPRODUCT((BO12&gt;=Début)*(BO12&lt;=Fin)*(Stage=BR$8)*(Etat="Accepte"))&gt;0,INDEX(Stagiaire,MIN(IF((BO12&gt;=Début)*(BO12&lt;=Fin)*(Stage=BR$8),ROW(Stagiaire)))-1),"")</f>
        <v/>
      </c>
      <c r="BS12" s="25" t="str">
        <f t="array" ref="BS12">IF(SUMPRODUCT((BO12&gt;=Début)*(BO12&lt;=Fin)*(Stage=BS$8)*(Etat="Accepte"))&gt;0,INDEX(Stagiaire,MIN(IF((BO12&gt;=Début)*(BO12&lt;=Fin)*(Stage=BS$8),ROW(Stagiaire)))-1),"")</f>
        <v/>
      </c>
      <c r="CR12" s="37">
        <f>DATE(C5,7,14)</f>
        <v>43295</v>
      </c>
    </row>
    <row r="13" spans="1:96" ht="12" customHeight="1" x14ac:dyDescent="0.15">
      <c r="A13" s="10">
        <f t="shared" si="0"/>
        <v>43105</v>
      </c>
      <c r="B13" s="28">
        <f t="shared" si="1"/>
        <v>43105</v>
      </c>
      <c r="C13" s="31" t="str">
        <f t="array" ref="C13">IF(SUMPRODUCT((B13&gt;=Début)*(B13&lt;=Fin)*(Stage=C$8)*(Etat="Accepte"))&gt;0,INDEX(Stagiaire,MIN(IF((B13&gt;=Début)*(B13&lt;=Fin)*(Stage=C$8),ROW(Stagiaire)))-1),"")</f>
        <v/>
      </c>
      <c r="D13" s="31" t="str">
        <f t="array" ref="D13">IF(SUMPRODUCT((B13&gt;=Début)*(B13&lt;=Fin)*(Stage=D$8)*(Etat="Accepte"))&gt;0,INDEX(Stagiaire,MIN(IF((B13&gt;=Début)*(B13&lt;=Fin)*(Stage=D$8),ROW(Stagiaire)))-1),"")</f>
        <v/>
      </c>
      <c r="E13" s="31" t="str">
        <f t="array" ref="E13">IF(SUMPRODUCT((B13&gt;=Début)*(B13&lt;=Fin)*(Stage=E$8)*(Etat="Accepte"))&gt;0,INDEX(Stagiaire,MIN(IF((B13&gt;=Début)*(B13&lt;=Fin)*(Stage=E$8),ROW(Stagiaire)))-1),"")</f>
        <v>Toto</v>
      </c>
      <c r="F13" s="25" t="str">
        <f t="array" ref="F13">IF(SUMPRODUCT((B13&gt;=Début)*(B13&lt;=Fin)*(Stage=F$8)*(Etat="Accepte"))&gt;0,INDEX(Stagiaire,MIN(IF((B13&gt;=Début)*(B13&lt;=Fin)*(Stage=F$8),ROW(Stagiaire)))-1),"")</f>
        <v/>
      </c>
      <c r="G13" s="65">
        <f t="shared" si="2"/>
        <v>43136</v>
      </c>
      <c r="H13" s="31" t="str">
        <f t="array" ref="H13">IF(SUMPRODUCT((G13&gt;=Début)*(G13&lt;=Fin)*(Stage=H$8)*(Etat="Accepte"))&gt;0,INDEX(Stagiaire,MIN(IF((G13&gt;=Début)*(G13&lt;=Fin)*(Stage=H$8),ROW(Stagiaire)))-1),"")</f>
        <v/>
      </c>
      <c r="I13" s="31" t="str">
        <f t="array" ref="I13">IF(SUMPRODUCT((G13&gt;=Début)*(G13&lt;=Fin)*(Stage=I$8)*(Etat="Accepte"))&gt;0,INDEX(Stagiaire,MIN(IF((G13&gt;=Début)*(G13&lt;=Fin)*(Stage=I$8),ROW(Stagiaire)))-1),"")</f>
        <v/>
      </c>
      <c r="J13" s="31" t="str">
        <f t="array" ref="J13">IF(SUMPRODUCT((G13&gt;=Début)*(G13&lt;=Fin)*(Stage=J$8)*(Etat="Accepte"))&gt;0,INDEX(Stagiaire,MIN(IF((G13&gt;=Début)*(G13&lt;=Fin)*(Stage=J$8),ROW(Stagiaire)))-1),"")</f>
        <v/>
      </c>
      <c r="K13" s="25" t="str">
        <f t="array" ref="K13">IF(SUMPRODUCT((G13&gt;=Début)*(G13&lt;=Fin)*(Stage=K$8)*(Etat="Accepte"))&gt;0,INDEX(Stagiaire,MIN(IF((G13&gt;=Début)*(G13&lt;=Fin)*(Stage=K$8),ROW(Stagiaire)))-1),"")</f>
        <v/>
      </c>
      <c r="L13" s="10">
        <f t="shared" si="3"/>
        <v>43164</v>
      </c>
      <c r="M13" s="11">
        <f t="shared" si="4"/>
        <v>43164</v>
      </c>
      <c r="N13" s="31" t="str">
        <f t="array" ref="N13">IF(SUMPRODUCT((M13&gt;=Début)*(M13&lt;=Fin)*(Stage=N$8)*(Etat="Accepte"))&gt;0,INDEX(Stagiaire,MIN(IF((M13&gt;=Début)*(M13&lt;=Fin)*(Stage=N$8),ROW(Stagiaire)))-1),"")</f>
        <v/>
      </c>
      <c r="O13" s="31" t="str">
        <f t="array" ref="O13">IF(SUMPRODUCT((M13&gt;=Début)*(M13&lt;=Fin)*(Stage=O$8)*(Etat="Accepte"))&gt;0,INDEX(Stagiaire,MIN(IF((M13&gt;=Début)*(M13&lt;=Fin)*(Stage=O$8),ROW(Stagiaire)))-1),"")</f>
        <v/>
      </c>
      <c r="P13" s="31" t="str">
        <f t="array" ref="P13">IF(SUMPRODUCT((M13&gt;=Début)*(M13&lt;=Fin)*(Stage=P$8)*(Etat="Accepte"))&gt;0,INDEX(Stagiaire,MIN(IF((M13&gt;=Début)*(M13&lt;=Fin)*(Stage=P$8),ROW(Stagiaire)))-1),"")</f>
        <v/>
      </c>
      <c r="Q13" s="25" t="str">
        <f t="array" ref="Q13">IF(SUMPRODUCT((M13&gt;=Début)*(M13&lt;=Fin)*(Stage=Q$8)*(Etat="Accepte"))&gt;0,INDEX(Stagiaire,MIN(IF((M13&gt;=Début)*(M13&lt;=Fin)*(Stage=Q$8),ROW(Stagiaire)))-1),"")</f>
        <v>Martin</v>
      </c>
      <c r="R13" s="10">
        <f t="shared" si="5"/>
        <v>43195</v>
      </c>
      <c r="S13" s="11">
        <f t="shared" si="6"/>
        <v>43195</v>
      </c>
      <c r="T13" s="31" t="str">
        <f t="array" ref="T13">IF(SUMPRODUCT((S13&gt;=Début)*(S13&lt;=Fin)*(Stage=T$8)*(Etat="Accepte"))&gt;0,INDEX(Stagiaire,MIN(IF((S13&gt;=Début)*(S13&lt;=Fin)*(Stage=T$8),ROW(Stagiaire)))-1),"")</f>
        <v/>
      </c>
      <c r="U13" s="31" t="str">
        <f t="array" ref="U13">IF(SUMPRODUCT((S13&gt;=Début)*(S13&lt;=Fin)*(Stage=U$8)*(Etat="Accepte"))&gt;0,INDEX(Stagiaire,MIN(IF((S13&gt;=Début)*(S13&lt;=Fin)*(Stage=U$8),ROW(Stagiaire)))-1),"")</f>
        <v>pam</v>
      </c>
      <c r="V13" s="31" t="str">
        <f t="array" ref="V13">IF(SUMPRODUCT((S13&gt;=Début)*(S13&lt;=Fin)*(Stage=V$8)*(Etat="Accepte"))&gt;0,INDEX(Stagiaire,MIN(IF((S13&gt;=Début)*(S13&lt;=Fin)*(Stage=V$8),ROW(Stagiaire)))-1),"")</f>
        <v/>
      </c>
      <c r="W13" s="25" t="str">
        <f t="array" ref="W13">IF(SUMPRODUCT((S13&gt;=Début)*(S13&lt;=Fin)*(Stage=W$8)*(Etat="Accepte"))&gt;0,INDEX(Stagiaire,MIN(IF((S13&gt;=Début)*(S13&lt;=Fin)*(Stage=W$8),ROW(Stagiaire)))-1),"")</f>
        <v/>
      </c>
      <c r="X13" s="10">
        <f t="shared" si="7"/>
        <v>43225</v>
      </c>
      <c r="Y13" s="11">
        <f t="shared" si="8"/>
        <v>43225</v>
      </c>
      <c r="Z13" s="31" t="str">
        <f t="array" ref="Z13">IF(SUMPRODUCT((Y13&gt;=Début)*(Y13&lt;=Fin)*(Stage=Z$8)*(Etat="Accepte"))&gt;0,INDEX(Stagiaire,MIN(IF((Y13&gt;=Début)*(Y13&lt;=Fin)*(Stage=Z$8),ROW(Stagiaire)))-1),"")</f>
        <v/>
      </c>
      <c r="AA13" s="31" t="str">
        <f t="array" ref="AA13">IF(SUMPRODUCT((Y13&gt;=Début)*(Y13&lt;=Fin)*(Stage=AA$8)*(Etat="Accepte"))&gt;0,INDEX(Stagiaire,MIN(IF((Y13&gt;=Début)*(Y13&lt;=Fin)*(Stage=AA$8),ROW(Stagiaire)))-1),"")</f>
        <v/>
      </c>
      <c r="AB13" s="31" t="str">
        <f t="array" ref="AB13">IF(SUMPRODUCT((Y13&gt;=Début)*(Y13&lt;=Fin)*(Stage=AB$8)*(Etat="Accepte"))&gt;0,INDEX(Stagiaire,MIN(IF((Y13&gt;=Début)*(Y13&lt;=Fin)*(Stage=AB$8),ROW(Stagiaire)))-1),"")</f>
        <v/>
      </c>
      <c r="AC13" s="25" t="str">
        <f t="array" ref="AC13">IF(SUMPRODUCT((Y13&gt;=Début)*(Y13&lt;=Fin)*(Stage=AC$8)*(Etat="Accepte"))&gt;0,INDEX(Stagiaire,MIN(IF((Y13&gt;=Début)*(Y13&lt;=Fin)*(Stage=AC$8),ROW(Stagiaire)))-1),"")</f>
        <v/>
      </c>
      <c r="AD13" s="10">
        <f t="shared" si="9"/>
        <v>43256</v>
      </c>
      <c r="AE13" s="11">
        <f t="shared" si="10"/>
        <v>43256</v>
      </c>
      <c r="AF13" s="31" t="str">
        <f t="array" ref="AF13">IF(SUMPRODUCT((AE13&gt;=Début)*(AE13&lt;=Fin)*(Stage=AF$8)*(Etat="Accepte"))&gt;0,INDEX(Stagiaire,MIN(IF((AE13&gt;=Début)*(AE13&lt;=Fin)*(Stage=AF$8),ROW(Stagiaire)))-1),"")</f>
        <v>Zoe</v>
      </c>
      <c r="AG13" s="31" t="str">
        <f t="array" ref="AG13">IF(SUMPRODUCT((AE13&gt;=Début)*(AE13&lt;=Fin)*(Stage=AG$8)*(Etat="Accepte"))&gt;0,INDEX(Stagiaire,MIN(IF((AE13&gt;=Début)*(AE13&lt;=Fin)*(Stage=AG$8),ROW(Stagiaire)))-1),"")</f>
        <v/>
      </c>
      <c r="AH13" s="31" t="str">
        <f t="array" ref="AH13">IF(SUMPRODUCT((AE13&gt;=Début)*(AE13&lt;=Fin)*(Stage=AH$8)*(Etat="Accepte"))&gt;0,INDEX(Stagiaire,MIN(IF((AE13&gt;=Début)*(AE13&lt;=Fin)*(Stage=AH$8),ROW(Stagiaire)))-1),"")</f>
        <v/>
      </c>
      <c r="AI13" s="25" t="str">
        <f t="array" ref="AI13">IF(SUMPRODUCT((AE13&gt;=Début)*(AE13&lt;=Fin)*(Stage=AI$8)*(Etat="Accepte"))&gt;0,INDEX(Stagiaire,MIN(IF((AE13&gt;=Début)*(AE13&lt;=Fin)*(Stage=AI$8),ROW(Stagiaire)))-1),"")</f>
        <v/>
      </c>
      <c r="AJ13" s="10">
        <f t="shared" si="11"/>
        <v>43286</v>
      </c>
      <c r="AK13" s="11">
        <f t="shared" si="12"/>
        <v>43286</v>
      </c>
      <c r="AL13" s="31" t="str">
        <f t="array" ref="AL13">IF(SUMPRODUCT((AK13&gt;=Début)*(AK13&lt;=Fin)*(Stage=AL$8)*(Etat="Accepte"))&gt;0,INDEX(Stagiaire,MIN(IF((AK13&gt;=Début)*(AK13&lt;=Fin)*(Stage=AL$8),ROW(Stagiaire)))-1),"")</f>
        <v/>
      </c>
      <c r="AM13" s="31" t="str">
        <f t="array" ref="AM13">IF(SUMPRODUCT((AK13&gt;=Début)*(AK13&lt;=Fin)*(Stage=AM$8)*(Etat="Accepte"))&gt;0,INDEX(Stagiaire,MIN(IF((AK13&gt;=Début)*(AK13&lt;=Fin)*(Stage=AM$8),ROW(Stagiaire)))-1),"")</f>
        <v/>
      </c>
      <c r="AN13" s="31" t="str">
        <f t="array" ref="AN13">IF(SUMPRODUCT((AK13&gt;=Début)*(AK13&lt;=Fin)*(Stage=AN$8)*(Etat="Accepte"))&gt;0,INDEX(Stagiaire,MIN(IF((AK13&gt;=Début)*(AK13&lt;=Fin)*(Stage=AN$8),ROW(Stagiaire)))-1),"")</f>
        <v/>
      </c>
      <c r="AO13" s="25" t="str">
        <f t="array" ref="AO13">IF(SUMPRODUCT((AK13&gt;=Début)*(AK13&lt;=Fin)*(Stage=AO$8)*(Etat="Accepte"))&gt;0,INDEX(Stagiaire,MIN(IF((AK13&gt;=Début)*(AK13&lt;=Fin)*(Stage=AO$8),ROW(Stagiaire)))-1),"")</f>
        <v/>
      </c>
      <c r="AP13" s="10">
        <f t="shared" si="13"/>
        <v>43317</v>
      </c>
      <c r="AQ13" s="11">
        <f t="shared" si="14"/>
        <v>43317</v>
      </c>
      <c r="AR13" s="31" t="str">
        <f t="array" ref="AR13">IF(SUMPRODUCT((AQ13&gt;=Début)*(AQ13&lt;=Fin)*(Stage=AR$8)*(Etat="Accepte"))&gt;0,INDEX(Stagiaire,MIN(IF((AQ13&gt;=Début)*(AQ13&lt;=Fin)*(Stage=AR$8),ROW(Stagiaire)))-1),"")</f>
        <v/>
      </c>
      <c r="AS13" s="31" t="str">
        <f t="array" ref="AS13">IF(SUMPRODUCT((AQ13&gt;=Début)*(AQ13&lt;=Fin)*(Stage=AS$8)*(Etat="Accepte"))&gt;0,INDEX(Stagiaire,MIN(IF((AQ13&gt;=Début)*(AQ13&lt;=Fin)*(Stage=AS$8),ROW(Stagiaire)))-1),"")</f>
        <v/>
      </c>
      <c r="AT13" s="31" t="str">
        <f t="array" ref="AT13">IF(SUMPRODUCT((AQ13&gt;=Début)*(AQ13&lt;=Fin)*(Stage=AT$8)*(Etat="Accepte"))&gt;0,INDEX(Stagiaire,MIN(IF((AQ13&gt;=Début)*(AQ13&lt;=Fin)*(Stage=AT$8),ROW(Stagiaire)))-1),"")</f>
        <v/>
      </c>
      <c r="AU13" s="25" t="str">
        <f t="array" ref="AU13">IF(SUMPRODUCT((AQ13&gt;=Début)*(AQ13&lt;=Fin)*(Stage=AU$8)*(Etat="Accepte"))&gt;0,INDEX(Stagiaire,MIN(IF((AQ13&gt;=Début)*(AQ13&lt;=Fin)*(Stage=AU$8),ROW(Stagiaire)))-1),"")</f>
        <v/>
      </c>
      <c r="AV13" s="10">
        <f t="shared" si="15"/>
        <v>43348</v>
      </c>
      <c r="AW13" s="11">
        <f t="shared" si="16"/>
        <v>43348</v>
      </c>
      <c r="AX13" s="31" t="str">
        <f t="array" ref="AX13">IF(SUMPRODUCT((AW13&gt;=Début)*(AW13&lt;=Fin)*(Stage=AX$8)*(Etat="Accepte"))&gt;0,INDEX(Stagiaire,MIN(IF((AW13&gt;=Début)*(AW13&lt;=Fin)*(Stage=AX$8),ROW(Stagiaire)))-1),"")</f>
        <v/>
      </c>
      <c r="AY13" s="31" t="str">
        <f t="array" ref="AY13">IF(SUMPRODUCT((AW13&gt;=Début)*(AW13&lt;=Fin)*(Stage=AY$8)*(Etat="Accepte"))&gt;0,INDEX(Stagiaire,MIN(IF((AW13&gt;=Début)*(AW13&lt;=Fin)*(Stage=AY$8),ROW(Stagiaire)))-1),"")</f>
        <v/>
      </c>
      <c r="AZ13" s="31" t="str">
        <f t="array" ref="AZ13">IF(SUMPRODUCT((AW13&gt;=Début)*(AW13&lt;=Fin)*(Stage=AZ$8)*(Etat="Accepte"))&gt;0,INDEX(Stagiaire,MIN(IF((AW13&gt;=Début)*(AW13&lt;=Fin)*(Stage=AZ$8),ROW(Stagiaire)))-1),"")</f>
        <v/>
      </c>
      <c r="BA13" s="25" t="str">
        <f t="array" ref="BA13">IF(SUMPRODUCT((AW13&gt;=Début)*(AW13&lt;=Fin)*(Stage=BA$8)*(Etat="Accepte"))&gt;0,INDEX(Stagiaire,MIN(IF((AW13&gt;=Début)*(AW13&lt;=Fin)*(Stage=BA$8),ROW(Stagiaire)))-1),"")</f>
        <v/>
      </c>
      <c r="BB13" s="10">
        <f t="shared" si="17"/>
        <v>43378</v>
      </c>
      <c r="BC13" s="11">
        <f t="shared" si="18"/>
        <v>43378</v>
      </c>
      <c r="BD13" s="31" t="str">
        <f t="array" ref="BD13">IF(SUMPRODUCT((BC13&gt;=Début)*(BC13&lt;=Fin)*(Stage=BD$8)*(Etat="Accepte"))&gt;0,INDEX(Stagiaire,MIN(IF((BC13&gt;=Début)*(BC13&lt;=Fin)*(Stage=BD$8),ROW(Stagiaire)))-1),"")</f>
        <v/>
      </c>
      <c r="BE13" s="31" t="str">
        <f t="array" ref="BE13">IF(SUMPRODUCT((BC13&gt;=Début)*(BC13&lt;=Fin)*(Stage=BE$8)*(Etat="Accepte"))&gt;0,INDEX(Stagiaire,MIN(IF((BC13&gt;=Début)*(BC13&lt;=Fin)*(Stage=BE$8),ROW(Stagiaire)))-1),"")</f>
        <v/>
      </c>
      <c r="BF13" s="31" t="str">
        <f t="array" ref="BF13">IF(SUMPRODUCT((BC13&gt;=Début)*(BC13&lt;=Fin)*(Stage=BF$8)*(Etat="Accepte"))&gt;0,INDEX(Stagiaire,MIN(IF((BC13&gt;=Début)*(BC13&lt;=Fin)*(Stage=BF$8),ROW(Stagiaire)))-1),"")</f>
        <v/>
      </c>
      <c r="BG13" s="25" t="str">
        <f t="array" ref="BG13">IF(SUMPRODUCT((BC13&gt;=Début)*(BC13&lt;=Fin)*(Stage=BG$8)*(Etat="Accepte"))&gt;0,INDEX(Stagiaire,MIN(IF((BC13&gt;=Début)*(BC13&lt;=Fin)*(Stage=BG$8),ROW(Stagiaire)))-1),"")</f>
        <v/>
      </c>
      <c r="BH13" s="10">
        <f t="shared" si="19"/>
        <v>43409</v>
      </c>
      <c r="BI13" s="11">
        <f t="shared" si="20"/>
        <v>43409</v>
      </c>
      <c r="BJ13" s="31" t="str">
        <f t="array" ref="BJ13">IF(SUMPRODUCT((BI13&gt;=Début)*(BI13&lt;=Fin)*(Stage=BJ$8)*(Etat="Accepte"))&gt;0,INDEX(Stagiaire,MIN(IF((BI13&gt;=Début)*(BI13&lt;=Fin)*(Stage=BJ$8),ROW(Stagiaire)))-1),"")</f>
        <v/>
      </c>
      <c r="BK13" s="31" t="str">
        <f t="array" ref="BK13">IF(SUMPRODUCT((BI13&gt;=Début)*(BI13&lt;=Fin)*(Stage=BK$8)*(Etat="Accepte"))&gt;0,INDEX(Stagiaire,MIN(IF((BI13&gt;=Début)*(BI13&lt;=Fin)*(Stage=BK$8),ROW(Stagiaire)))-1),"")</f>
        <v/>
      </c>
      <c r="BL13" s="31" t="str">
        <f t="array" ref="BL13">IF(SUMPRODUCT((BI13&gt;=Début)*(BI13&lt;=Fin)*(Stage=BL$8)*(Etat="Accepte"))&gt;0,INDEX(Stagiaire,MIN(IF((BI13&gt;=Début)*(BI13&lt;=Fin)*(Stage=BL$8),ROW(Stagiaire)))-1),"")</f>
        <v/>
      </c>
      <c r="BM13" s="25" t="str">
        <f t="array" ref="BM13">IF(SUMPRODUCT((BI13&gt;=Début)*(BI13&lt;=Fin)*(Stage=BM$8)*(Etat="Accepte"))&gt;0,INDEX(Stagiaire,MIN(IF((BI13&gt;=Début)*(BI13&lt;=Fin)*(Stage=BM$8),ROW(Stagiaire)))-1),"")</f>
        <v/>
      </c>
      <c r="BN13" s="10">
        <f t="shared" si="21"/>
        <v>43439</v>
      </c>
      <c r="BO13" s="11">
        <f t="shared" si="22"/>
        <v>43439</v>
      </c>
      <c r="BP13" s="31" t="str">
        <f t="array" ref="BP13">IF(SUMPRODUCT((BO13&gt;=Début)*(BO13&lt;=Fin)*(Stage=BP$8)*(Etat="Accepte"))&gt;0,INDEX(Stagiaire,MIN(IF((BO13&gt;=Début)*(BO13&lt;=Fin)*(Stage=BP$8),ROW(Stagiaire)))-1),"")</f>
        <v/>
      </c>
      <c r="BQ13" s="31" t="str">
        <f t="array" ref="BQ13">IF(SUMPRODUCT((BO13&gt;=Début)*(BO13&lt;=Fin)*(Stage=BQ$8)*(Etat="Accepte"))&gt;0,INDEX(Stagiaire,MIN(IF((BO13&gt;=Début)*(BO13&lt;=Fin)*(Stage=BQ$8),ROW(Stagiaire)))-1),"")</f>
        <v/>
      </c>
      <c r="BR13" s="31" t="str">
        <f t="array" ref="BR13">IF(SUMPRODUCT((BO13&gt;=Début)*(BO13&lt;=Fin)*(Stage=BR$8)*(Etat="Accepte"))&gt;0,INDEX(Stagiaire,MIN(IF((BO13&gt;=Début)*(BO13&lt;=Fin)*(Stage=BR$8),ROW(Stagiaire)))-1),"")</f>
        <v/>
      </c>
      <c r="BS13" s="25" t="str">
        <f t="array" ref="BS13">IF(SUMPRODUCT((BO13&gt;=Début)*(BO13&lt;=Fin)*(Stage=BS$8)*(Etat="Accepte"))&gt;0,INDEX(Stagiaire,MIN(IF((BO13&gt;=Début)*(BO13&lt;=Fin)*(Stage=BS$8),ROW(Stagiaire)))-1),"")</f>
        <v/>
      </c>
      <c r="CR13" s="37">
        <f>DATE(C5,8,15)</f>
        <v>43327</v>
      </c>
    </row>
    <row r="14" spans="1:96" ht="12" customHeight="1" x14ac:dyDescent="0.15">
      <c r="A14" s="10">
        <f t="shared" si="0"/>
        <v>43106</v>
      </c>
      <c r="B14" s="28">
        <f t="shared" si="1"/>
        <v>43106</v>
      </c>
      <c r="C14" s="31" t="str">
        <f t="array" ref="C14">IF(SUMPRODUCT((B14&gt;=Début)*(B14&lt;=Fin)*(Stage=C$8)*(Etat="Accepte"))&gt;0,INDEX(Stagiaire,MIN(IF((B14&gt;=Début)*(B14&lt;=Fin)*(Stage=C$8),ROW(Stagiaire)))-1),"")</f>
        <v/>
      </c>
      <c r="D14" s="31" t="str">
        <f t="array" ref="D14">IF(SUMPRODUCT((B14&gt;=Début)*(B14&lt;=Fin)*(Stage=D$8)*(Etat="Accepte"))&gt;0,INDEX(Stagiaire,MIN(IF((B14&gt;=Début)*(B14&lt;=Fin)*(Stage=D$8),ROW(Stagiaire)))-1),"")</f>
        <v/>
      </c>
      <c r="E14" s="31" t="str">
        <f t="array" ref="E14">IF(SUMPRODUCT((B14&gt;=Début)*(B14&lt;=Fin)*(Stage=E$8)*(Etat="Accepte"))&gt;0,INDEX(Stagiaire,MIN(IF((B14&gt;=Début)*(B14&lt;=Fin)*(Stage=E$8),ROW(Stagiaire)))-1),"")</f>
        <v>Toto</v>
      </c>
      <c r="F14" s="25" t="str">
        <f t="array" ref="F14">IF(SUMPRODUCT((B14&gt;=Début)*(B14&lt;=Fin)*(Stage=F$8)*(Etat="Accepte"))&gt;0,INDEX(Stagiaire,MIN(IF((B14&gt;=Début)*(B14&lt;=Fin)*(Stage=F$8),ROW(Stagiaire)))-1),"")</f>
        <v/>
      </c>
      <c r="G14" s="65">
        <f t="shared" si="2"/>
        <v>43137</v>
      </c>
      <c r="H14" s="31" t="str">
        <f t="array" ref="H14">IF(SUMPRODUCT((G14&gt;=Début)*(G14&lt;=Fin)*(Stage=H$8)*(Etat="Accepte"))&gt;0,INDEX(Stagiaire,MIN(IF((G14&gt;=Début)*(G14&lt;=Fin)*(Stage=H$8),ROW(Stagiaire)))-1),"")</f>
        <v/>
      </c>
      <c r="I14" s="31" t="str">
        <f t="array" ref="I14">IF(SUMPRODUCT((G14&gt;=Début)*(G14&lt;=Fin)*(Stage=I$8)*(Etat="Accepte"))&gt;0,INDEX(Stagiaire,MIN(IF((G14&gt;=Début)*(G14&lt;=Fin)*(Stage=I$8),ROW(Stagiaire)))-1),"")</f>
        <v/>
      </c>
      <c r="J14" s="31" t="str">
        <f t="array" ref="J14">IF(SUMPRODUCT((G14&gt;=Début)*(G14&lt;=Fin)*(Stage=J$8)*(Etat="Accepte"))&gt;0,INDEX(Stagiaire,MIN(IF((G14&gt;=Début)*(G14&lt;=Fin)*(Stage=J$8),ROW(Stagiaire)))-1),"")</f>
        <v/>
      </c>
      <c r="K14" s="25" t="str">
        <f t="array" ref="K14">IF(SUMPRODUCT((G14&gt;=Début)*(G14&lt;=Fin)*(Stage=K$8)*(Etat="Accepte"))&gt;0,INDEX(Stagiaire,MIN(IF((G14&gt;=Début)*(G14&lt;=Fin)*(Stage=K$8),ROW(Stagiaire)))-1),"")</f>
        <v/>
      </c>
      <c r="L14" s="10">
        <f t="shared" si="3"/>
        <v>43165</v>
      </c>
      <c r="M14" s="11">
        <f t="shared" si="4"/>
        <v>43165</v>
      </c>
      <c r="N14" s="31" t="str">
        <f t="array" ref="N14">IF(SUMPRODUCT((M14&gt;=Début)*(M14&lt;=Fin)*(Stage=N$8)*(Etat="Accepte"))&gt;0,INDEX(Stagiaire,MIN(IF((M14&gt;=Début)*(M14&lt;=Fin)*(Stage=N$8),ROW(Stagiaire)))-1),"")</f>
        <v/>
      </c>
      <c r="O14" s="31" t="str">
        <f t="array" ref="O14">IF(SUMPRODUCT((M14&gt;=Début)*(M14&lt;=Fin)*(Stage=O$8)*(Etat="Accepte"))&gt;0,INDEX(Stagiaire,MIN(IF((M14&gt;=Début)*(M14&lt;=Fin)*(Stage=O$8),ROW(Stagiaire)))-1),"")</f>
        <v/>
      </c>
      <c r="P14" s="31" t="str">
        <f t="array" ref="P14">IF(SUMPRODUCT((M14&gt;=Début)*(M14&lt;=Fin)*(Stage=P$8)*(Etat="Accepte"))&gt;0,INDEX(Stagiaire,MIN(IF((M14&gt;=Début)*(M14&lt;=Fin)*(Stage=P$8),ROW(Stagiaire)))-1),"")</f>
        <v/>
      </c>
      <c r="Q14" s="25" t="str">
        <f t="array" ref="Q14">IF(SUMPRODUCT((M14&gt;=Début)*(M14&lt;=Fin)*(Stage=Q$8)*(Etat="Accepte"))&gt;0,INDEX(Stagiaire,MIN(IF((M14&gt;=Début)*(M14&lt;=Fin)*(Stage=Q$8),ROW(Stagiaire)))-1),"")</f>
        <v>Martin</v>
      </c>
      <c r="R14" s="10">
        <f t="shared" si="5"/>
        <v>43196</v>
      </c>
      <c r="S14" s="11">
        <f t="shared" si="6"/>
        <v>43196</v>
      </c>
      <c r="T14" s="31" t="str">
        <f t="array" ref="T14">IF(SUMPRODUCT((S14&gt;=Début)*(S14&lt;=Fin)*(Stage=T$8)*(Etat="Accepte"))&gt;0,INDEX(Stagiaire,MIN(IF((S14&gt;=Début)*(S14&lt;=Fin)*(Stage=T$8),ROW(Stagiaire)))-1),"")</f>
        <v/>
      </c>
      <c r="U14" s="31" t="str">
        <f t="array" ref="U14">IF(SUMPRODUCT((S14&gt;=Début)*(S14&lt;=Fin)*(Stage=U$8)*(Etat="Accepte"))&gt;0,INDEX(Stagiaire,MIN(IF((S14&gt;=Début)*(S14&lt;=Fin)*(Stage=U$8),ROW(Stagiaire)))-1),"")</f>
        <v>pam</v>
      </c>
      <c r="V14" s="31" t="str">
        <f t="array" ref="V14">IF(SUMPRODUCT((S14&gt;=Début)*(S14&lt;=Fin)*(Stage=V$8)*(Etat="Accepte"))&gt;0,INDEX(Stagiaire,MIN(IF((S14&gt;=Début)*(S14&lt;=Fin)*(Stage=V$8),ROW(Stagiaire)))-1),"")</f>
        <v/>
      </c>
      <c r="W14" s="25" t="str">
        <f t="array" ref="W14">IF(SUMPRODUCT((S14&gt;=Début)*(S14&lt;=Fin)*(Stage=W$8)*(Etat="Accepte"))&gt;0,INDEX(Stagiaire,MIN(IF((S14&gt;=Début)*(S14&lt;=Fin)*(Stage=W$8),ROW(Stagiaire)))-1),"")</f>
        <v/>
      </c>
      <c r="X14" s="10">
        <f t="shared" si="7"/>
        <v>43226</v>
      </c>
      <c r="Y14" s="11">
        <f t="shared" si="8"/>
        <v>43226</v>
      </c>
      <c r="Z14" s="31" t="str">
        <f t="array" ref="Z14">IF(SUMPRODUCT((Y14&gt;=Début)*(Y14&lt;=Fin)*(Stage=Z$8)*(Etat="Accepte"))&gt;0,INDEX(Stagiaire,MIN(IF((Y14&gt;=Début)*(Y14&lt;=Fin)*(Stage=Z$8),ROW(Stagiaire)))-1),"")</f>
        <v/>
      </c>
      <c r="AA14" s="31" t="str">
        <f t="array" ref="AA14">IF(SUMPRODUCT((Y14&gt;=Début)*(Y14&lt;=Fin)*(Stage=AA$8)*(Etat="Accepte"))&gt;0,INDEX(Stagiaire,MIN(IF((Y14&gt;=Début)*(Y14&lt;=Fin)*(Stage=AA$8),ROW(Stagiaire)))-1),"")</f>
        <v/>
      </c>
      <c r="AB14" s="31" t="str">
        <f t="array" ref="AB14">IF(SUMPRODUCT((Y14&gt;=Début)*(Y14&lt;=Fin)*(Stage=AB$8)*(Etat="Accepte"))&gt;0,INDEX(Stagiaire,MIN(IF((Y14&gt;=Début)*(Y14&lt;=Fin)*(Stage=AB$8),ROW(Stagiaire)))-1),"")</f>
        <v/>
      </c>
      <c r="AC14" s="25" t="str">
        <f t="array" ref="AC14">IF(SUMPRODUCT((Y14&gt;=Début)*(Y14&lt;=Fin)*(Stage=AC$8)*(Etat="Accepte"))&gt;0,INDEX(Stagiaire,MIN(IF((Y14&gt;=Début)*(Y14&lt;=Fin)*(Stage=AC$8),ROW(Stagiaire)))-1),"")</f>
        <v/>
      </c>
      <c r="AD14" s="10">
        <f t="shared" si="9"/>
        <v>43257</v>
      </c>
      <c r="AE14" s="11">
        <f t="shared" si="10"/>
        <v>43257</v>
      </c>
      <c r="AF14" s="31" t="str">
        <f t="array" ref="AF14">IF(SUMPRODUCT((AE14&gt;=Début)*(AE14&lt;=Fin)*(Stage=AF$8)*(Etat="Accepte"))&gt;0,INDEX(Stagiaire,MIN(IF((AE14&gt;=Début)*(AE14&lt;=Fin)*(Stage=AF$8),ROW(Stagiaire)))-1),"")</f>
        <v/>
      </c>
      <c r="AG14" s="31" t="str">
        <f t="array" ref="AG14">IF(SUMPRODUCT((AE14&gt;=Début)*(AE14&lt;=Fin)*(Stage=AG$8)*(Etat="Accepte"))&gt;0,INDEX(Stagiaire,MIN(IF((AE14&gt;=Début)*(AE14&lt;=Fin)*(Stage=AG$8),ROW(Stagiaire)))-1),"")</f>
        <v/>
      </c>
      <c r="AH14" s="31" t="str">
        <f t="array" ref="AH14">IF(SUMPRODUCT((AE14&gt;=Début)*(AE14&lt;=Fin)*(Stage=AH$8)*(Etat="Accepte"))&gt;0,INDEX(Stagiaire,MIN(IF((AE14&gt;=Début)*(AE14&lt;=Fin)*(Stage=AH$8),ROW(Stagiaire)))-1),"")</f>
        <v/>
      </c>
      <c r="AI14" s="25" t="str">
        <f t="array" ref="AI14">IF(SUMPRODUCT((AE14&gt;=Début)*(AE14&lt;=Fin)*(Stage=AI$8)*(Etat="Accepte"))&gt;0,INDEX(Stagiaire,MIN(IF((AE14&gt;=Début)*(AE14&lt;=Fin)*(Stage=AI$8),ROW(Stagiaire)))-1),"")</f>
        <v/>
      </c>
      <c r="AJ14" s="10">
        <f t="shared" si="11"/>
        <v>43287</v>
      </c>
      <c r="AK14" s="11">
        <f t="shared" si="12"/>
        <v>43287</v>
      </c>
      <c r="AL14" s="31" t="str">
        <f t="array" ref="AL14">IF(SUMPRODUCT((AK14&gt;=Début)*(AK14&lt;=Fin)*(Stage=AL$8)*(Etat="Accepte"))&gt;0,INDEX(Stagiaire,MIN(IF((AK14&gt;=Début)*(AK14&lt;=Fin)*(Stage=AL$8),ROW(Stagiaire)))-1),"")</f>
        <v/>
      </c>
      <c r="AM14" s="31" t="str">
        <f t="array" ref="AM14">IF(SUMPRODUCT((AK14&gt;=Début)*(AK14&lt;=Fin)*(Stage=AM$8)*(Etat="Accepte"))&gt;0,INDEX(Stagiaire,MIN(IF((AK14&gt;=Début)*(AK14&lt;=Fin)*(Stage=AM$8),ROW(Stagiaire)))-1),"")</f>
        <v/>
      </c>
      <c r="AN14" s="31" t="str">
        <f t="array" ref="AN14">IF(SUMPRODUCT((AK14&gt;=Début)*(AK14&lt;=Fin)*(Stage=AN$8)*(Etat="Accepte"))&gt;0,INDEX(Stagiaire,MIN(IF((AK14&gt;=Début)*(AK14&lt;=Fin)*(Stage=AN$8),ROW(Stagiaire)))-1),"")</f>
        <v/>
      </c>
      <c r="AO14" s="25" t="str">
        <f t="array" ref="AO14">IF(SUMPRODUCT((AK14&gt;=Début)*(AK14&lt;=Fin)*(Stage=AO$8)*(Etat="Accepte"))&gt;0,INDEX(Stagiaire,MIN(IF((AK14&gt;=Début)*(AK14&lt;=Fin)*(Stage=AO$8),ROW(Stagiaire)))-1),"")</f>
        <v/>
      </c>
      <c r="AP14" s="10">
        <f t="shared" si="13"/>
        <v>43318</v>
      </c>
      <c r="AQ14" s="11">
        <f t="shared" si="14"/>
        <v>43318</v>
      </c>
      <c r="AR14" s="31" t="str">
        <f t="array" ref="AR14">IF(SUMPRODUCT((AQ14&gt;=Début)*(AQ14&lt;=Fin)*(Stage=AR$8)*(Etat="Accepte"))&gt;0,INDEX(Stagiaire,MIN(IF((AQ14&gt;=Début)*(AQ14&lt;=Fin)*(Stage=AR$8),ROW(Stagiaire)))-1),"")</f>
        <v/>
      </c>
      <c r="AS14" s="31" t="str">
        <f t="array" ref="AS14">IF(SUMPRODUCT((AQ14&gt;=Début)*(AQ14&lt;=Fin)*(Stage=AS$8)*(Etat="Accepte"))&gt;0,INDEX(Stagiaire,MIN(IF((AQ14&gt;=Début)*(AQ14&lt;=Fin)*(Stage=AS$8),ROW(Stagiaire)))-1),"")</f>
        <v/>
      </c>
      <c r="AT14" s="31" t="str">
        <f t="array" ref="AT14">IF(SUMPRODUCT((AQ14&gt;=Début)*(AQ14&lt;=Fin)*(Stage=AT$8)*(Etat="Accepte"))&gt;0,INDEX(Stagiaire,MIN(IF((AQ14&gt;=Début)*(AQ14&lt;=Fin)*(Stage=AT$8),ROW(Stagiaire)))-1),"")</f>
        <v/>
      </c>
      <c r="AU14" s="25" t="str">
        <f t="array" ref="AU14">IF(SUMPRODUCT((AQ14&gt;=Début)*(AQ14&lt;=Fin)*(Stage=AU$8)*(Etat="Accepte"))&gt;0,INDEX(Stagiaire,MIN(IF((AQ14&gt;=Début)*(AQ14&lt;=Fin)*(Stage=AU$8),ROW(Stagiaire)))-1),"")</f>
        <v/>
      </c>
      <c r="AV14" s="10">
        <f t="shared" si="15"/>
        <v>43349</v>
      </c>
      <c r="AW14" s="11">
        <f t="shared" si="16"/>
        <v>43349</v>
      </c>
      <c r="AX14" s="31" t="str">
        <f t="array" ref="AX14">IF(SUMPRODUCT((AW14&gt;=Début)*(AW14&lt;=Fin)*(Stage=AX$8)*(Etat="Accepte"))&gt;0,INDEX(Stagiaire,MIN(IF((AW14&gt;=Début)*(AW14&lt;=Fin)*(Stage=AX$8),ROW(Stagiaire)))-1),"")</f>
        <v/>
      </c>
      <c r="AY14" s="31" t="str">
        <f t="array" ref="AY14">IF(SUMPRODUCT((AW14&gt;=Début)*(AW14&lt;=Fin)*(Stage=AY$8)*(Etat="Accepte"))&gt;0,INDEX(Stagiaire,MIN(IF((AW14&gt;=Début)*(AW14&lt;=Fin)*(Stage=AY$8),ROW(Stagiaire)))-1),"")</f>
        <v/>
      </c>
      <c r="AZ14" s="31" t="str">
        <f t="array" ref="AZ14">IF(SUMPRODUCT((AW14&gt;=Début)*(AW14&lt;=Fin)*(Stage=AZ$8)*(Etat="Accepte"))&gt;0,INDEX(Stagiaire,MIN(IF((AW14&gt;=Début)*(AW14&lt;=Fin)*(Stage=AZ$8),ROW(Stagiaire)))-1),"")</f>
        <v/>
      </c>
      <c r="BA14" s="25" t="str">
        <f t="array" ref="BA14">IF(SUMPRODUCT((AW14&gt;=Début)*(AW14&lt;=Fin)*(Stage=BA$8)*(Etat="Accepte"))&gt;0,INDEX(Stagiaire,MIN(IF((AW14&gt;=Début)*(AW14&lt;=Fin)*(Stage=BA$8),ROW(Stagiaire)))-1),"")</f>
        <v/>
      </c>
      <c r="BB14" s="10">
        <f t="shared" si="17"/>
        <v>43379</v>
      </c>
      <c r="BC14" s="11">
        <f t="shared" si="18"/>
        <v>43379</v>
      </c>
      <c r="BD14" s="31" t="str">
        <f t="array" ref="BD14">IF(SUMPRODUCT((BC14&gt;=Début)*(BC14&lt;=Fin)*(Stage=BD$8)*(Etat="Accepte"))&gt;0,INDEX(Stagiaire,MIN(IF((BC14&gt;=Début)*(BC14&lt;=Fin)*(Stage=BD$8),ROW(Stagiaire)))-1),"")</f>
        <v/>
      </c>
      <c r="BE14" s="31" t="str">
        <f t="array" ref="BE14">IF(SUMPRODUCT((BC14&gt;=Début)*(BC14&lt;=Fin)*(Stage=BE$8)*(Etat="Accepte"))&gt;0,INDEX(Stagiaire,MIN(IF((BC14&gt;=Début)*(BC14&lt;=Fin)*(Stage=BE$8),ROW(Stagiaire)))-1),"")</f>
        <v/>
      </c>
      <c r="BF14" s="31" t="str">
        <f t="array" ref="BF14">IF(SUMPRODUCT((BC14&gt;=Début)*(BC14&lt;=Fin)*(Stage=BF$8)*(Etat="Accepte"))&gt;0,INDEX(Stagiaire,MIN(IF((BC14&gt;=Début)*(BC14&lt;=Fin)*(Stage=BF$8),ROW(Stagiaire)))-1),"")</f>
        <v/>
      </c>
      <c r="BG14" s="25" t="str">
        <f t="array" ref="BG14">IF(SUMPRODUCT((BC14&gt;=Début)*(BC14&lt;=Fin)*(Stage=BG$8)*(Etat="Accepte"))&gt;0,INDEX(Stagiaire,MIN(IF((BC14&gt;=Début)*(BC14&lt;=Fin)*(Stage=BG$8),ROW(Stagiaire)))-1),"")</f>
        <v/>
      </c>
      <c r="BH14" s="10">
        <f t="shared" si="19"/>
        <v>43410</v>
      </c>
      <c r="BI14" s="11">
        <f t="shared" si="20"/>
        <v>43410</v>
      </c>
      <c r="BJ14" s="31" t="str">
        <f t="array" ref="BJ14">IF(SUMPRODUCT((BI14&gt;=Début)*(BI14&lt;=Fin)*(Stage=BJ$8)*(Etat="Accepte"))&gt;0,INDEX(Stagiaire,MIN(IF((BI14&gt;=Début)*(BI14&lt;=Fin)*(Stage=BJ$8),ROW(Stagiaire)))-1),"")</f>
        <v/>
      </c>
      <c r="BK14" s="31" t="str">
        <f t="array" ref="BK14">IF(SUMPRODUCT((BI14&gt;=Début)*(BI14&lt;=Fin)*(Stage=BK$8)*(Etat="Accepte"))&gt;0,INDEX(Stagiaire,MIN(IF((BI14&gt;=Début)*(BI14&lt;=Fin)*(Stage=BK$8),ROW(Stagiaire)))-1),"")</f>
        <v/>
      </c>
      <c r="BL14" s="31" t="str">
        <f t="array" ref="BL14">IF(SUMPRODUCT((BI14&gt;=Début)*(BI14&lt;=Fin)*(Stage=BL$8)*(Etat="Accepte"))&gt;0,INDEX(Stagiaire,MIN(IF((BI14&gt;=Début)*(BI14&lt;=Fin)*(Stage=BL$8),ROW(Stagiaire)))-1),"")</f>
        <v/>
      </c>
      <c r="BM14" s="25" t="str">
        <f t="array" ref="BM14">IF(SUMPRODUCT((BI14&gt;=Début)*(BI14&lt;=Fin)*(Stage=BM$8)*(Etat="Accepte"))&gt;0,INDEX(Stagiaire,MIN(IF((BI14&gt;=Début)*(BI14&lt;=Fin)*(Stage=BM$8),ROW(Stagiaire)))-1),"")</f>
        <v/>
      </c>
      <c r="BN14" s="10">
        <f t="shared" si="21"/>
        <v>43440</v>
      </c>
      <c r="BO14" s="11">
        <f t="shared" si="22"/>
        <v>43440</v>
      </c>
      <c r="BP14" s="31" t="str">
        <f t="array" ref="BP14">IF(SUMPRODUCT((BO14&gt;=Début)*(BO14&lt;=Fin)*(Stage=BP$8)*(Etat="Accepte"))&gt;0,INDEX(Stagiaire,MIN(IF((BO14&gt;=Début)*(BO14&lt;=Fin)*(Stage=BP$8),ROW(Stagiaire)))-1),"")</f>
        <v/>
      </c>
      <c r="BQ14" s="31" t="str">
        <f t="array" ref="BQ14">IF(SUMPRODUCT((BO14&gt;=Début)*(BO14&lt;=Fin)*(Stage=BQ$8)*(Etat="Accepte"))&gt;0,INDEX(Stagiaire,MIN(IF((BO14&gt;=Début)*(BO14&lt;=Fin)*(Stage=BQ$8),ROW(Stagiaire)))-1),"")</f>
        <v/>
      </c>
      <c r="BR14" s="31" t="str">
        <f t="array" ref="BR14">IF(SUMPRODUCT((BO14&gt;=Début)*(BO14&lt;=Fin)*(Stage=BR$8)*(Etat="Accepte"))&gt;0,INDEX(Stagiaire,MIN(IF((BO14&gt;=Début)*(BO14&lt;=Fin)*(Stage=BR$8),ROW(Stagiaire)))-1),"")</f>
        <v/>
      </c>
      <c r="BS14" s="25" t="str">
        <f t="array" ref="BS14">IF(SUMPRODUCT((BO14&gt;=Début)*(BO14&lt;=Fin)*(Stage=BS$8)*(Etat="Accepte"))&gt;0,INDEX(Stagiaire,MIN(IF((BO14&gt;=Début)*(BO14&lt;=Fin)*(Stage=BS$8),ROW(Stagiaire)))-1),"")</f>
        <v/>
      </c>
      <c r="CR14" s="37">
        <f>DATE(C5,11,1)</f>
        <v>43405</v>
      </c>
    </row>
    <row r="15" spans="1:96" ht="12" customHeight="1" x14ac:dyDescent="0.15">
      <c r="A15" s="10">
        <f t="shared" si="0"/>
        <v>43107</v>
      </c>
      <c r="B15" s="28">
        <f t="shared" si="1"/>
        <v>43107</v>
      </c>
      <c r="C15" s="31" t="str">
        <f t="array" ref="C15">IF(SUMPRODUCT((B15&gt;=Début)*(B15&lt;=Fin)*(Stage=C$8)*(Etat="Accepte"))&gt;0,INDEX(Stagiaire,MIN(IF((B15&gt;=Début)*(B15&lt;=Fin)*(Stage=C$8),ROW(Stagiaire)))-1),"")</f>
        <v/>
      </c>
      <c r="D15" s="31" t="str">
        <f t="array" ref="D15">IF(SUMPRODUCT((B15&gt;=Début)*(B15&lt;=Fin)*(Stage=D$8)*(Etat="Accepte"))&gt;0,INDEX(Stagiaire,MIN(IF((B15&gt;=Début)*(B15&lt;=Fin)*(Stage=D$8),ROW(Stagiaire)))-1),"")</f>
        <v/>
      </c>
      <c r="E15" s="31" t="str">
        <f t="array" ref="E15">IF(SUMPRODUCT((B15&gt;=Début)*(B15&lt;=Fin)*(Stage=E$8)*(Etat="Accepte"))&gt;0,INDEX(Stagiaire,MIN(IF((B15&gt;=Début)*(B15&lt;=Fin)*(Stage=E$8),ROW(Stagiaire)))-1),"")</f>
        <v>Toto</v>
      </c>
      <c r="F15" s="25" t="str">
        <f t="array" ref="F15">IF(SUMPRODUCT((B15&gt;=Début)*(B15&lt;=Fin)*(Stage=F$8)*(Etat="Accepte"))&gt;0,INDEX(Stagiaire,MIN(IF((B15&gt;=Début)*(B15&lt;=Fin)*(Stage=F$8),ROW(Stagiaire)))-1),"")</f>
        <v/>
      </c>
      <c r="G15" s="65">
        <f t="shared" si="2"/>
        <v>43138</v>
      </c>
      <c r="H15" s="31" t="str">
        <f t="array" ref="H15">IF(SUMPRODUCT((G15&gt;=Début)*(G15&lt;=Fin)*(Stage=H$8)*(Etat="Accepte"))&gt;0,INDEX(Stagiaire,MIN(IF((G15&gt;=Début)*(G15&lt;=Fin)*(Stage=H$8),ROW(Stagiaire)))-1),"")</f>
        <v/>
      </c>
      <c r="I15" s="31" t="str">
        <f t="array" ref="I15">IF(SUMPRODUCT((G15&gt;=Début)*(G15&lt;=Fin)*(Stage=I$8)*(Etat="Accepte"))&gt;0,INDEX(Stagiaire,MIN(IF((G15&gt;=Début)*(G15&lt;=Fin)*(Stage=I$8),ROW(Stagiaire)))-1),"")</f>
        <v/>
      </c>
      <c r="J15" s="31" t="str">
        <f t="array" ref="J15">IF(SUMPRODUCT((G15&gt;=Début)*(G15&lt;=Fin)*(Stage=J$8)*(Etat="Accepte"))&gt;0,INDEX(Stagiaire,MIN(IF((G15&gt;=Début)*(G15&lt;=Fin)*(Stage=J$8),ROW(Stagiaire)))-1),"")</f>
        <v/>
      </c>
      <c r="K15" s="25" t="str">
        <f t="array" ref="K15">IF(SUMPRODUCT((G15&gt;=Début)*(G15&lt;=Fin)*(Stage=K$8)*(Etat="Accepte"))&gt;0,INDEX(Stagiaire,MIN(IF((G15&gt;=Début)*(G15&lt;=Fin)*(Stage=K$8),ROW(Stagiaire)))-1),"")</f>
        <v/>
      </c>
      <c r="L15" s="10">
        <f t="shared" si="3"/>
        <v>43166</v>
      </c>
      <c r="M15" s="11">
        <f t="shared" si="4"/>
        <v>43166</v>
      </c>
      <c r="N15" s="31" t="str">
        <f t="array" ref="N15">IF(SUMPRODUCT((M15&gt;=Début)*(M15&lt;=Fin)*(Stage=N$8)*(Etat="Accepte"))&gt;0,INDEX(Stagiaire,MIN(IF((M15&gt;=Début)*(M15&lt;=Fin)*(Stage=N$8),ROW(Stagiaire)))-1),"")</f>
        <v/>
      </c>
      <c r="O15" s="31" t="str">
        <f t="array" ref="O15">IF(SUMPRODUCT((M15&gt;=Début)*(M15&lt;=Fin)*(Stage=O$8)*(Etat="Accepte"))&gt;0,INDEX(Stagiaire,MIN(IF((M15&gt;=Début)*(M15&lt;=Fin)*(Stage=O$8),ROW(Stagiaire)))-1),"")</f>
        <v/>
      </c>
      <c r="P15" s="31" t="str">
        <f t="array" ref="P15">IF(SUMPRODUCT((M15&gt;=Début)*(M15&lt;=Fin)*(Stage=P$8)*(Etat="Accepte"))&gt;0,INDEX(Stagiaire,MIN(IF((M15&gt;=Début)*(M15&lt;=Fin)*(Stage=P$8),ROW(Stagiaire)))-1),"")</f>
        <v/>
      </c>
      <c r="Q15" s="25" t="str">
        <f t="array" ref="Q15">IF(SUMPRODUCT((M15&gt;=Début)*(M15&lt;=Fin)*(Stage=Q$8)*(Etat="Accepte"))&gt;0,INDEX(Stagiaire,MIN(IF((M15&gt;=Début)*(M15&lt;=Fin)*(Stage=Q$8),ROW(Stagiaire)))-1),"")</f>
        <v/>
      </c>
      <c r="R15" s="10">
        <f t="shared" si="5"/>
        <v>43197</v>
      </c>
      <c r="S15" s="11">
        <f t="shared" si="6"/>
        <v>43197</v>
      </c>
      <c r="T15" s="31" t="str">
        <f t="array" ref="T15">IF(SUMPRODUCT((S15&gt;=Début)*(S15&lt;=Fin)*(Stage=T$8)*(Etat="Accepte"))&gt;0,INDEX(Stagiaire,MIN(IF((S15&gt;=Début)*(S15&lt;=Fin)*(Stage=T$8),ROW(Stagiaire)))-1),"")</f>
        <v/>
      </c>
      <c r="U15" s="31" t="str">
        <f t="array" ref="U15">IF(SUMPRODUCT((S15&gt;=Début)*(S15&lt;=Fin)*(Stage=U$8)*(Etat="Accepte"))&gt;0,INDEX(Stagiaire,MIN(IF((S15&gt;=Début)*(S15&lt;=Fin)*(Stage=U$8),ROW(Stagiaire)))-1),"")</f>
        <v>pam</v>
      </c>
      <c r="V15" s="31" t="str">
        <f t="array" ref="V15">IF(SUMPRODUCT((S15&gt;=Début)*(S15&lt;=Fin)*(Stage=V$8)*(Etat="Accepte"))&gt;0,INDEX(Stagiaire,MIN(IF((S15&gt;=Début)*(S15&lt;=Fin)*(Stage=V$8),ROW(Stagiaire)))-1),"")</f>
        <v/>
      </c>
      <c r="W15" s="25" t="str">
        <f t="array" ref="W15">IF(SUMPRODUCT((S15&gt;=Début)*(S15&lt;=Fin)*(Stage=W$8)*(Etat="Accepte"))&gt;0,INDEX(Stagiaire,MIN(IF((S15&gt;=Début)*(S15&lt;=Fin)*(Stage=W$8),ROW(Stagiaire)))-1),"")</f>
        <v/>
      </c>
      <c r="X15" s="10">
        <f t="shared" si="7"/>
        <v>43227</v>
      </c>
      <c r="Y15" s="11">
        <f t="shared" si="8"/>
        <v>43227</v>
      </c>
      <c r="Z15" s="31" t="str">
        <f t="array" ref="Z15">IF(SUMPRODUCT((Y15&gt;=Début)*(Y15&lt;=Fin)*(Stage=Z$8)*(Etat="Accepte"))&gt;0,INDEX(Stagiaire,MIN(IF((Y15&gt;=Début)*(Y15&lt;=Fin)*(Stage=Z$8),ROW(Stagiaire)))-1),"")</f>
        <v/>
      </c>
      <c r="AA15" s="31" t="str">
        <f t="array" ref="AA15">IF(SUMPRODUCT((Y15&gt;=Début)*(Y15&lt;=Fin)*(Stage=AA$8)*(Etat="Accepte"))&gt;0,INDEX(Stagiaire,MIN(IF((Y15&gt;=Début)*(Y15&lt;=Fin)*(Stage=AA$8),ROW(Stagiaire)))-1),"")</f>
        <v/>
      </c>
      <c r="AB15" s="31" t="str">
        <f t="array" ref="AB15">IF(SUMPRODUCT((Y15&gt;=Début)*(Y15&lt;=Fin)*(Stage=AB$8)*(Etat="Accepte"))&gt;0,INDEX(Stagiaire,MIN(IF((Y15&gt;=Début)*(Y15&lt;=Fin)*(Stage=AB$8),ROW(Stagiaire)))-1),"")</f>
        <v/>
      </c>
      <c r="AC15" s="25" t="str">
        <f t="array" ref="AC15">IF(SUMPRODUCT((Y15&gt;=Début)*(Y15&lt;=Fin)*(Stage=AC$8)*(Etat="Accepte"))&gt;0,INDEX(Stagiaire,MIN(IF((Y15&gt;=Début)*(Y15&lt;=Fin)*(Stage=AC$8),ROW(Stagiaire)))-1),"")</f>
        <v/>
      </c>
      <c r="AD15" s="10">
        <f t="shared" si="9"/>
        <v>43258</v>
      </c>
      <c r="AE15" s="11">
        <f t="shared" si="10"/>
        <v>43258</v>
      </c>
      <c r="AF15" s="31" t="str">
        <f t="array" ref="AF15">IF(SUMPRODUCT((AE15&gt;=Début)*(AE15&lt;=Fin)*(Stage=AF$8)*(Etat="Accepte"))&gt;0,INDEX(Stagiaire,MIN(IF((AE15&gt;=Début)*(AE15&lt;=Fin)*(Stage=AF$8),ROW(Stagiaire)))-1),"")</f>
        <v/>
      </c>
      <c r="AG15" s="31" t="str">
        <f t="array" ref="AG15">IF(SUMPRODUCT((AE15&gt;=Début)*(AE15&lt;=Fin)*(Stage=AG$8)*(Etat="Accepte"))&gt;0,INDEX(Stagiaire,MIN(IF((AE15&gt;=Début)*(AE15&lt;=Fin)*(Stage=AG$8),ROW(Stagiaire)))-1),"")</f>
        <v/>
      </c>
      <c r="AH15" s="31" t="str">
        <f t="array" ref="AH15">IF(SUMPRODUCT((AE15&gt;=Début)*(AE15&lt;=Fin)*(Stage=AH$8)*(Etat="Accepte"))&gt;0,INDEX(Stagiaire,MIN(IF((AE15&gt;=Début)*(AE15&lt;=Fin)*(Stage=AH$8),ROW(Stagiaire)))-1),"")</f>
        <v/>
      </c>
      <c r="AI15" s="25" t="str">
        <f t="array" ref="AI15">IF(SUMPRODUCT((AE15&gt;=Début)*(AE15&lt;=Fin)*(Stage=AI$8)*(Etat="Accepte"))&gt;0,INDEX(Stagiaire,MIN(IF((AE15&gt;=Début)*(AE15&lt;=Fin)*(Stage=AI$8),ROW(Stagiaire)))-1),"")</f>
        <v/>
      </c>
      <c r="AJ15" s="10">
        <f t="shared" si="11"/>
        <v>43288</v>
      </c>
      <c r="AK15" s="11">
        <f t="shared" si="12"/>
        <v>43288</v>
      </c>
      <c r="AL15" s="31" t="str">
        <f t="array" ref="AL15">IF(SUMPRODUCT((AK15&gt;=Début)*(AK15&lt;=Fin)*(Stage=AL$8)*(Etat="Accepte"))&gt;0,INDEX(Stagiaire,MIN(IF((AK15&gt;=Début)*(AK15&lt;=Fin)*(Stage=AL$8),ROW(Stagiaire)))-1),"")</f>
        <v/>
      </c>
      <c r="AM15" s="31" t="str">
        <f t="array" ref="AM15">IF(SUMPRODUCT((AK15&gt;=Début)*(AK15&lt;=Fin)*(Stage=AM$8)*(Etat="Accepte"))&gt;0,INDEX(Stagiaire,MIN(IF((AK15&gt;=Début)*(AK15&lt;=Fin)*(Stage=AM$8),ROW(Stagiaire)))-1),"")</f>
        <v/>
      </c>
      <c r="AN15" s="31" t="str">
        <f t="array" ref="AN15">IF(SUMPRODUCT((AK15&gt;=Début)*(AK15&lt;=Fin)*(Stage=AN$8)*(Etat="Accepte"))&gt;0,INDEX(Stagiaire,MIN(IF((AK15&gt;=Début)*(AK15&lt;=Fin)*(Stage=AN$8),ROW(Stagiaire)))-1),"")</f>
        <v/>
      </c>
      <c r="AO15" s="25" t="str">
        <f t="array" ref="AO15">IF(SUMPRODUCT((AK15&gt;=Début)*(AK15&lt;=Fin)*(Stage=AO$8)*(Etat="Accepte"))&gt;0,INDEX(Stagiaire,MIN(IF((AK15&gt;=Début)*(AK15&lt;=Fin)*(Stage=AO$8),ROW(Stagiaire)))-1),"")</f>
        <v/>
      </c>
      <c r="AP15" s="10">
        <f t="shared" si="13"/>
        <v>43319</v>
      </c>
      <c r="AQ15" s="11">
        <f t="shared" si="14"/>
        <v>43319</v>
      </c>
      <c r="AR15" s="31" t="str">
        <f t="array" ref="AR15">IF(SUMPRODUCT((AQ15&gt;=Début)*(AQ15&lt;=Fin)*(Stage=AR$8)*(Etat="Accepte"))&gt;0,INDEX(Stagiaire,MIN(IF((AQ15&gt;=Début)*(AQ15&lt;=Fin)*(Stage=AR$8),ROW(Stagiaire)))-1),"")</f>
        <v/>
      </c>
      <c r="AS15" s="31" t="str">
        <f t="array" ref="AS15">IF(SUMPRODUCT((AQ15&gt;=Début)*(AQ15&lt;=Fin)*(Stage=AS$8)*(Etat="Accepte"))&gt;0,INDEX(Stagiaire,MIN(IF((AQ15&gt;=Début)*(AQ15&lt;=Fin)*(Stage=AS$8),ROW(Stagiaire)))-1),"")</f>
        <v/>
      </c>
      <c r="AT15" s="31" t="str">
        <f t="array" ref="AT15">IF(SUMPRODUCT((AQ15&gt;=Début)*(AQ15&lt;=Fin)*(Stage=AT$8)*(Etat="Accepte"))&gt;0,INDEX(Stagiaire,MIN(IF((AQ15&gt;=Début)*(AQ15&lt;=Fin)*(Stage=AT$8),ROW(Stagiaire)))-1),"")</f>
        <v/>
      </c>
      <c r="AU15" s="25" t="str">
        <f t="array" ref="AU15">IF(SUMPRODUCT((AQ15&gt;=Début)*(AQ15&lt;=Fin)*(Stage=AU$8)*(Etat="Accepte"))&gt;0,INDEX(Stagiaire,MIN(IF((AQ15&gt;=Début)*(AQ15&lt;=Fin)*(Stage=AU$8),ROW(Stagiaire)))-1),"")</f>
        <v/>
      </c>
      <c r="AV15" s="10">
        <f t="shared" si="15"/>
        <v>43350</v>
      </c>
      <c r="AW15" s="11">
        <f t="shared" si="16"/>
        <v>43350</v>
      </c>
      <c r="AX15" s="31" t="str">
        <f t="array" ref="AX15">IF(SUMPRODUCT((AW15&gt;=Début)*(AW15&lt;=Fin)*(Stage=AX$8)*(Etat="Accepte"))&gt;0,INDEX(Stagiaire,MIN(IF((AW15&gt;=Début)*(AW15&lt;=Fin)*(Stage=AX$8),ROW(Stagiaire)))-1),"")</f>
        <v/>
      </c>
      <c r="AY15" s="31" t="str">
        <f t="array" ref="AY15">IF(SUMPRODUCT((AW15&gt;=Début)*(AW15&lt;=Fin)*(Stage=AY$8)*(Etat="Accepte"))&gt;0,INDEX(Stagiaire,MIN(IF((AW15&gt;=Début)*(AW15&lt;=Fin)*(Stage=AY$8),ROW(Stagiaire)))-1),"")</f>
        <v/>
      </c>
      <c r="AZ15" s="31" t="str">
        <f t="array" ref="AZ15">IF(SUMPRODUCT((AW15&gt;=Début)*(AW15&lt;=Fin)*(Stage=AZ$8)*(Etat="Accepte"))&gt;0,INDEX(Stagiaire,MIN(IF((AW15&gt;=Début)*(AW15&lt;=Fin)*(Stage=AZ$8),ROW(Stagiaire)))-1),"")</f>
        <v/>
      </c>
      <c r="BA15" s="25" t="str">
        <f t="array" ref="BA15">IF(SUMPRODUCT((AW15&gt;=Début)*(AW15&lt;=Fin)*(Stage=BA$8)*(Etat="Accepte"))&gt;0,INDEX(Stagiaire,MIN(IF((AW15&gt;=Début)*(AW15&lt;=Fin)*(Stage=BA$8),ROW(Stagiaire)))-1),"")</f>
        <v/>
      </c>
      <c r="BB15" s="10">
        <f t="shared" si="17"/>
        <v>43380</v>
      </c>
      <c r="BC15" s="11">
        <f t="shared" si="18"/>
        <v>43380</v>
      </c>
      <c r="BD15" s="31" t="str">
        <f t="array" ref="BD15">IF(SUMPRODUCT((BC15&gt;=Début)*(BC15&lt;=Fin)*(Stage=BD$8)*(Etat="Accepte"))&gt;0,INDEX(Stagiaire,MIN(IF((BC15&gt;=Début)*(BC15&lt;=Fin)*(Stage=BD$8),ROW(Stagiaire)))-1),"")</f>
        <v/>
      </c>
      <c r="BE15" s="31" t="str">
        <f t="array" ref="BE15">IF(SUMPRODUCT((BC15&gt;=Début)*(BC15&lt;=Fin)*(Stage=BE$8)*(Etat="Accepte"))&gt;0,INDEX(Stagiaire,MIN(IF((BC15&gt;=Début)*(BC15&lt;=Fin)*(Stage=BE$8),ROW(Stagiaire)))-1),"")</f>
        <v/>
      </c>
      <c r="BF15" s="31" t="str">
        <f t="array" ref="BF15">IF(SUMPRODUCT((BC15&gt;=Début)*(BC15&lt;=Fin)*(Stage=BF$8)*(Etat="Accepte"))&gt;0,INDEX(Stagiaire,MIN(IF((BC15&gt;=Début)*(BC15&lt;=Fin)*(Stage=BF$8),ROW(Stagiaire)))-1),"")</f>
        <v/>
      </c>
      <c r="BG15" s="25" t="str">
        <f t="array" ref="BG15">IF(SUMPRODUCT((BC15&gt;=Début)*(BC15&lt;=Fin)*(Stage=BG$8)*(Etat="Accepte"))&gt;0,INDEX(Stagiaire,MIN(IF((BC15&gt;=Début)*(BC15&lt;=Fin)*(Stage=BG$8),ROW(Stagiaire)))-1),"")</f>
        <v/>
      </c>
      <c r="BH15" s="10">
        <f t="shared" si="19"/>
        <v>43411</v>
      </c>
      <c r="BI15" s="11">
        <f t="shared" si="20"/>
        <v>43411</v>
      </c>
      <c r="BJ15" s="31" t="str">
        <f t="array" ref="BJ15">IF(SUMPRODUCT((BI15&gt;=Début)*(BI15&lt;=Fin)*(Stage=BJ$8)*(Etat="Accepte"))&gt;0,INDEX(Stagiaire,MIN(IF((BI15&gt;=Début)*(BI15&lt;=Fin)*(Stage=BJ$8),ROW(Stagiaire)))-1),"")</f>
        <v/>
      </c>
      <c r="BK15" s="31" t="str">
        <f t="array" ref="BK15">IF(SUMPRODUCT((BI15&gt;=Début)*(BI15&lt;=Fin)*(Stage=BK$8)*(Etat="Accepte"))&gt;0,INDEX(Stagiaire,MIN(IF((BI15&gt;=Début)*(BI15&lt;=Fin)*(Stage=BK$8),ROW(Stagiaire)))-1),"")</f>
        <v/>
      </c>
      <c r="BL15" s="31" t="str">
        <f t="array" ref="BL15">IF(SUMPRODUCT((BI15&gt;=Début)*(BI15&lt;=Fin)*(Stage=BL$8)*(Etat="Accepte"))&gt;0,INDEX(Stagiaire,MIN(IF((BI15&gt;=Début)*(BI15&lt;=Fin)*(Stage=BL$8),ROW(Stagiaire)))-1),"")</f>
        <v/>
      </c>
      <c r="BM15" s="25" t="str">
        <f t="array" ref="BM15">IF(SUMPRODUCT((BI15&gt;=Début)*(BI15&lt;=Fin)*(Stage=BM$8)*(Etat="Accepte"))&gt;0,INDEX(Stagiaire,MIN(IF((BI15&gt;=Début)*(BI15&lt;=Fin)*(Stage=BM$8),ROW(Stagiaire)))-1),"")</f>
        <v/>
      </c>
      <c r="BN15" s="10">
        <f t="shared" si="21"/>
        <v>43441</v>
      </c>
      <c r="BO15" s="11">
        <f t="shared" si="22"/>
        <v>43441</v>
      </c>
      <c r="BP15" s="31" t="str">
        <f t="array" ref="BP15">IF(SUMPRODUCT((BO15&gt;=Début)*(BO15&lt;=Fin)*(Stage=BP$8)*(Etat="Accepte"))&gt;0,INDEX(Stagiaire,MIN(IF((BO15&gt;=Début)*(BO15&lt;=Fin)*(Stage=BP$8),ROW(Stagiaire)))-1),"")</f>
        <v/>
      </c>
      <c r="BQ15" s="31" t="str">
        <f t="array" ref="BQ15">IF(SUMPRODUCT((BO15&gt;=Début)*(BO15&lt;=Fin)*(Stage=BQ$8)*(Etat="Accepte"))&gt;0,INDEX(Stagiaire,MIN(IF((BO15&gt;=Début)*(BO15&lt;=Fin)*(Stage=BQ$8),ROW(Stagiaire)))-1),"")</f>
        <v/>
      </c>
      <c r="BR15" s="31" t="str">
        <f t="array" ref="BR15">IF(SUMPRODUCT((BO15&gt;=Début)*(BO15&lt;=Fin)*(Stage=BR$8)*(Etat="Accepte"))&gt;0,INDEX(Stagiaire,MIN(IF((BO15&gt;=Début)*(BO15&lt;=Fin)*(Stage=BR$8),ROW(Stagiaire)))-1),"")</f>
        <v/>
      </c>
      <c r="BS15" s="25" t="str">
        <f t="array" ref="BS15">IF(SUMPRODUCT((BO15&gt;=Début)*(BO15&lt;=Fin)*(Stage=BS$8)*(Etat="Accepte"))&gt;0,INDEX(Stagiaire,MIN(IF((BO15&gt;=Début)*(BO15&lt;=Fin)*(Stage=BS$8),ROW(Stagiaire)))-1),"")</f>
        <v/>
      </c>
      <c r="CR15" s="37">
        <f>DATE(C5,11,11)</f>
        <v>43415</v>
      </c>
    </row>
    <row r="16" spans="1:96" ht="12" customHeight="1" x14ac:dyDescent="0.15">
      <c r="A16" s="10">
        <f t="shared" si="0"/>
        <v>43108</v>
      </c>
      <c r="B16" s="28">
        <f t="shared" si="1"/>
        <v>43108</v>
      </c>
      <c r="C16" s="31" t="str">
        <f t="array" ref="C16">IF(SUMPRODUCT((B16&gt;=Début)*(B16&lt;=Fin)*(Stage=C$8)*(Etat="Accepte"))&gt;0,INDEX(Stagiaire,MIN(IF((B16&gt;=Début)*(B16&lt;=Fin)*(Stage=C$8),ROW(Stagiaire)))-1),"")</f>
        <v/>
      </c>
      <c r="D16" s="31" t="str">
        <f t="array" ref="D16">IF(SUMPRODUCT((B16&gt;=Début)*(B16&lt;=Fin)*(Stage=D$8)*(Etat="Accepte"))&gt;0,INDEX(Stagiaire,MIN(IF((B16&gt;=Début)*(B16&lt;=Fin)*(Stage=D$8),ROW(Stagiaire)))-1),"")</f>
        <v/>
      </c>
      <c r="E16" s="31" t="str">
        <f t="array" ref="E16">IF(SUMPRODUCT((B16&gt;=Début)*(B16&lt;=Fin)*(Stage=E$8)*(Etat="Accepte"))&gt;0,INDEX(Stagiaire,MIN(IF((B16&gt;=Début)*(B16&lt;=Fin)*(Stage=E$8),ROW(Stagiaire)))-1),"")</f>
        <v>Toto</v>
      </c>
      <c r="F16" s="25" t="str">
        <f t="array" ref="F16">IF(SUMPRODUCT((B16&gt;=Début)*(B16&lt;=Fin)*(Stage=F$8)*(Etat="Accepte"))&gt;0,INDEX(Stagiaire,MIN(IF((B16&gt;=Début)*(B16&lt;=Fin)*(Stage=F$8),ROW(Stagiaire)))-1),"")</f>
        <v/>
      </c>
      <c r="G16" s="65">
        <f t="shared" si="2"/>
        <v>43139</v>
      </c>
      <c r="H16" s="31" t="str">
        <f t="array" ref="H16">IF(SUMPRODUCT((G16&gt;=Début)*(G16&lt;=Fin)*(Stage=H$8)*(Etat="Accepte"))&gt;0,INDEX(Stagiaire,MIN(IF((G16&gt;=Début)*(G16&lt;=Fin)*(Stage=H$8),ROW(Stagiaire)))-1),"")</f>
        <v/>
      </c>
      <c r="I16" s="31" t="str">
        <f t="array" ref="I16">IF(SUMPRODUCT((G16&gt;=Début)*(G16&lt;=Fin)*(Stage=I$8)*(Etat="Accepte"))&gt;0,INDEX(Stagiaire,MIN(IF((G16&gt;=Début)*(G16&lt;=Fin)*(Stage=I$8),ROW(Stagiaire)))-1),"")</f>
        <v/>
      </c>
      <c r="J16" s="31" t="str">
        <f t="array" ref="J16">IF(SUMPRODUCT((G16&gt;=Début)*(G16&lt;=Fin)*(Stage=J$8)*(Etat="Accepte"))&gt;0,INDEX(Stagiaire,MIN(IF((G16&gt;=Début)*(G16&lt;=Fin)*(Stage=J$8),ROW(Stagiaire)))-1),"")</f>
        <v/>
      </c>
      <c r="K16" s="25" t="str">
        <f t="array" ref="K16">IF(SUMPRODUCT((G16&gt;=Début)*(G16&lt;=Fin)*(Stage=K$8)*(Etat="Accepte"))&gt;0,INDEX(Stagiaire,MIN(IF((G16&gt;=Début)*(G16&lt;=Fin)*(Stage=K$8),ROW(Stagiaire)))-1),"")</f>
        <v/>
      </c>
      <c r="L16" s="10">
        <f t="shared" si="3"/>
        <v>43167</v>
      </c>
      <c r="M16" s="11">
        <f t="shared" si="4"/>
        <v>43167</v>
      </c>
      <c r="N16" s="31" t="str">
        <f t="array" ref="N16">IF(SUMPRODUCT((M16&gt;=Début)*(M16&lt;=Fin)*(Stage=N$8)*(Etat="Accepte"))&gt;0,INDEX(Stagiaire,MIN(IF((M16&gt;=Début)*(M16&lt;=Fin)*(Stage=N$8),ROW(Stagiaire)))-1),"")</f>
        <v/>
      </c>
      <c r="O16" s="31" t="str">
        <f t="array" ref="O16">IF(SUMPRODUCT((M16&gt;=Début)*(M16&lt;=Fin)*(Stage=O$8)*(Etat="Accepte"))&gt;0,INDEX(Stagiaire,MIN(IF((M16&gt;=Début)*(M16&lt;=Fin)*(Stage=O$8),ROW(Stagiaire)))-1),"")</f>
        <v/>
      </c>
      <c r="P16" s="31" t="str">
        <f t="array" ref="P16">IF(SUMPRODUCT((M16&gt;=Début)*(M16&lt;=Fin)*(Stage=P$8)*(Etat="Accepte"))&gt;0,INDEX(Stagiaire,MIN(IF((M16&gt;=Début)*(M16&lt;=Fin)*(Stage=P$8),ROW(Stagiaire)))-1),"")</f>
        <v/>
      </c>
      <c r="Q16" s="25" t="str">
        <f t="array" ref="Q16">IF(SUMPRODUCT((M16&gt;=Début)*(M16&lt;=Fin)*(Stage=Q$8)*(Etat="Accepte"))&gt;0,INDEX(Stagiaire,MIN(IF((M16&gt;=Début)*(M16&lt;=Fin)*(Stage=Q$8),ROW(Stagiaire)))-1),"")</f>
        <v/>
      </c>
      <c r="R16" s="10">
        <f t="shared" si="5"/>
        <v>43198</v>
      </c>
      <c r="S16" s="11">
        <f t="shared" si="6"/>
        <v>43198</v>
      </c>
      <c r="T16" s="31" t="str">
        <f t="array" ref="T16">IF(SUMPRODUCT((S16&gt;=Début)*(S16&lt;=Fin)*(Stage=T$8)*(Etat="Accepte"))&gt;0,INDEX(Stagiaire,MIN(IF((S16&gt;=Début)*(S16&lt;=Fin)*(Stage=T$8),ROW(Stagiaire)))-1),"")</f>
        <v/>
      </c>
      <c r="U16" s="31" t="str">
        <f t="array" ref="U16">IF(SUMPRODUCT((S16&gt;=Début)*(S16&lt;=Fin)*(Stage=U$8)*(Etat="Accepte"))&gt;0,INDEX(Stagiaire,MIN(IF((S16&gt;=Début)*(S16&lt;=Fin)*(Stage=U$8),ROW(Stagiaire)))-1),"")</f>
        <v>pam</v>
      </c>
      <c r="V16" s="31" t="str">
        <f t="array" ref="V16">IF(SUMPRODUCT((S16&gt;=Début)*(S16&lt;=Fin)*(Stage=V$8)*(Etat="Accepte"))&gt;0,INDEX(Stagiaire,MIN(IF((S16&gt;=Début)*(S16&lt;=Fin)*(Stage=V$8),ROW(Stagiaire)))-1),"")</f>
        <v/>
      </c>
      <c r="W16" s="25" t="str">
        <f t="array" ref="W16">IF(SUMPRODUCT((S16&gt;=Début)*(S16&lt;=Fin)*(Stage=W$8)*(Etat="Accepte"))&gt;0,INDEX(Stagiaire,MIN(IF((S16&gt;=Début)*(S16&lt;=Fin)*(Stage=W$8),ROW(Stagiaire)))-1),"")</f>
        <v/>
      </c>
      <c r="X16" s="10">
        <f t="shared" si="7"/>
        <v>43228</v>
      </c>
      <c r="Y16" s="11">
        <f t="shared" si="8"/>
        <v>43228</v>
      </c>
      <c r="Z16" s="31" t="str">
        <f t="array" ref="Z16">IF(SUMPRODUCT((Y16&gt;=Début)*(Y16&lt;=Fin)*(Stage=Z$8)*(Etat="Accepte"))&gt;0,INDEX(Stagiaire,MIN(IF((Y16&gt;=Début)*(Y16&lt;=Fin)*(Stage=Z$8),ROW(Stagiaire)))-1),"")</f>
        <v/>
      </c>
      <c r="AA16" s="31" t="str">
        <f t="array" ref="AA16">IF(SUMPRODUCT((Y16&gt;=Début)*(Y16&lt;=Fin)*(Stage=AA$8)*(Etat="Accepte"))&gt;0,INDEX(Stagiaire,MIN(IF((Y16&gt;=Début)*(Y16&lt;=Fin)*(Stage=AA$8),ROW(Stagiaire)))-1),"")</f>
        <v/>
      </c>
      <c r="AB16" s="31" t="str">
        <f t="array" ref="AB16">IF(SUMPRODUCT((Y16&gt;=Début)*(Y16&lt;=Fin)*(Stage=AB$8)*(Etat="Accepte"))&gt;0,INDEX(Stagiaire,MIN(IF((Y16&gt;=Début)*(Y16&lt;=Fin)*(Stage=AB$8),ROW(Stagiaire)))-1),"")</f>
        <v/>
      </c>
      <c r="AC16" s="25" t="str">
        <f t="array" ref="AC16">IF(SUMPRODUCT((Y16&gt;=Début)*(Y16&lt;=Fin)*(Stage=AC$8)*(Etat="Accepte"))&gt;0,INDEX(Stagiaire,MIN(IF((Y16&gt;=Début)*(Y16&lt;=Fin)*(Stage=AC$8),ROW(Stagiaire)))-1),"")</f>
        <v/>
      </c>
      <c r="AD16" s="10">
        <f t="shared" si="9"/>
        <v>43259</v>
      </c>
      <c r="AE16" s="11">
        <f t="shared" si="10"/>
        <v>43259</v>
      </c>
      <c r="AF16" s="31" t="str">
        <f t="array" ref="AF16">IF(SUMPRODUCT((AE16&gt;=Début)*(AE16&lt;=Fin)*(Stage=AF$8)*(Etat="Accepte"))&gt;0,INDEX(Stagiaire,MIN(IF((AE16&gt;=Début)*(AE16&lt;=Fin)*(Stage=AF$8),ROW(Stagiaire)))-1),"")</f>
        <v/>
      </c>
      <c r="AG16" s="31" t="str">
        <f t="array" ref="AG16">IF(SUMPRODUCT((AE16&gt;=Début)*(AE16&lt;=Fin)*(Stage=AG$8)*(Etat="Accepte"))&gt;0,INDEX(Stagiaire,MIN(IF((AE16&gt;=Début)*(AE16&lt;=Fin)*(Stage=AG$8),ROW(Stagiaire)))-1),"")</f>
        <v/>
      </c>
      <c r="AH16" s="31" t="str">
        <f t="array" ref="AH16">IF(SUMPRODUCT((AE16&gt;=Début)*(AE16&lt;=Fin)*(Stage=AH$8)*(Etat="Accepte"))&gt;0,INDEX(Stagiaire,MIN(IF((AE16&gt;=Début)*(AE16&lt;=Fin)*(Stage=AH$8),ROW(Stagiaire)))-1),"")</f>
        <v/>
      </c>
      <c r="AI16" s="25" t="str">
        <f t="array" ref="AI16">IF(SUMPRODUCT((AE16&gt;=Début)*(AE16&lt;=Fin)*(Stage=AI$8)*(Etat="Accepte"))&gt;0,INDEX(Stagiaire,MIN(IF((AE16&gt;=Début)*(AE16&lt;=Fin)*(Stage=AI$8),ROW(Stagiaire)))-1),"")</f>
        <v/>
      </c>
      <c r="AJ16" s="10">
        <f t="shared" si="11"/>
        <v>43289</v>
      </c>
      <c r="AK16" s="11">
        <f t="shared" si="12"/>
        <v>43289</v>
      </c>
      <c r="AL16" s="31" t="str">
        <f t="array" ref="AL16">IF(SUMPRODUCT((AK16&gt;=Début)*(AK16&lt;=Fin)*(Stage=AL$8)*(Etat="Accepte"))&gt;0,INDEX(Stagiaire,MIN(IF((AK16&gt;=Début)*(AK16&lt;=Fin)*(Stage=AL$8),ROW(Stagiaire)))-1),"")</f>
        <v/>
      </c>
      <c r="AM16" s="31" t="str">
        <f t="array" ref="AM16">IF(SUMPRODUCT((AK16&gt;=Début)*(AK16&lt;=Fin)*(Stage=AM$8)*(Etat="Accepte"))&gt;0,INDEX(Stagiaire,MIN(IF((AK16&gt;=Début)*(AK16&lt;=Fin)*(Stage=AM$8),ROW(Stagiaire)))-1),"")</f>
        <v/>
      </c>
      <c r="AN16" s="31" t="str">
        <f t="array" ref="AN16">IF(SUMPRODUCT((AK16&gt;=Début)*(AK16&lt;=Fin)*(Stage=AN$8)*(Etat="Accepte"))&gt;0,INDEX(Stagiaire,MIN(IF((AK16&gt;=Début)*(AK16&lt;=Fin)*(Stage=AN$8),ROW(Stagiaire)))-1),"")</f>
        <v/>
      </c>
      <c r="AO16" s="25" t="str">
        <f t="array" ref="AO16">IF(SUMPRODUCT((AK16&gt;=Début)*(AK16&lt;=Fin)*(Stage=AO$8)*(Etat="Accepte"))&gt;0,INDEX(Stagiaire,MIN(IF((AK16&gt;=Début)*(AK16&lt;=Fin)*(Stage=AO$8),ROW(Stagiaire)))-1),"")</f>
        <v/>
      </c>
      <c r="AP16" s="10">
        <f t="shared" si="13"/>
        <v>43320</v>
      </c>
      <c r="AQ16" s="11">
        <f t="shared" si="14"/>
        <v>43320</v>
      </c>
      <c r="AR16" s="31" t="str">
        <f t="array" ref="AR16">IF(SUMPRODUCT((AQ16&gt;=Début)*(AQ16&lt;=Fin)*(Stage=AR$8)*(Etat="Accepte"))&gt;0,INDEX(Stagiaire,MIN(IF((AQ16&gt;=Début)*(AQ16&lt;=Fin)*(Stage=AR$8),ROW(Stagiaire)))-1),"")</f>
        <v/>
      </c>
      <c r="AS16" s="31" t="str">
        <f t="array" ref="AS16">IF(SUMPRODUCT((AQ16&gt;=Début)*(AQ16&lt;=Fin)*(Stage=AS$8)*(Etat="Accepte"))&gt;0,INDEX(Stagiaire,MIN(IF((AQ16&gt;=Début)*(AQ16&lt;=Fin)*(Stage=AS$8),ROW(Stagiaire)))-1),"")</f>
        <v/>
      </c>
      <c r="AT16" s="31" t="str">
        <f t="array" ref="AT16">IF(SUMPRODUCT((AQ16&gt;=Début)*(AQ16&lt;=Fin)*(Stage=AT$8)*(Etat="Accepte"))&gt;0,INDEX(Stagiaire,MIN(IF((AQ16&gt;=Début)*(AQ16&lt;=Fin)*(Stage=AT$8),ROW(Stagiaire)))-1),"")</f>
        <v/>
      </c>
      <c r="AU16" s="25" t="str">
        <f t="array" ref="AU16">IF(SUMPRODUCT((AQ16&gt;=Début)*(AQ16&lt;=Fin)*(Stage=AU$8)*(Etat="Accepte"))&gt;0,INDEX(Stagiaire,MIN(IF((AQ16&gt;=Début)*(AQ16&lt;=Fin)*(Stage=AU$8),ROW(Stagiaire)))-1),"")</f>
        <v/>
      </c>
      <c r="AV16" s="10">
        <f t="shared" si="15"/>
        <v>43351</v>
      </c>
      <c r="AW16" s="11">
        <f t="shared" si="16"/>
        <v>43351</v>
      </c>
      <c r="AX16" s="31" t="str">
        <f t="array" ref="AX16">IF(SUMPRODUCT((AW16&gt;=Début)*(AW16&lt;=Fin)*(Stage=AX$8)*(Etat="Accepte"))&gt;0,INDEX(Stagiaire,MIN(IF((AW16&gt;=Début)*(AW16&lt;=Fin)*(Stage=AX$8),ROW(Stagiaire)))-1),"")</f>
        <v/>
      </c>
      <c r="AY16" s="31" t="str">
        <f t="array" ref="AY16">IF(SUMPRODUCT((AW16&gt;=Début)*(AW16&lt;=Fin)*(Stage=AY$8)*(Etat="Accepte"))&gt;0,INDEX(Stagiaire,MIN(IF((AW16&gt;=Début)*(AW16&lt;=Fin)*(Stage=AY$8),ROW(Stagiaire)))-1),"")</f>
        <v/>
      </c>
      <c r="AZ16" s="31" t="str">
        <f t="array" ref="AZ16">IF(SUMPRODUCT((AW16&gt;=Début)*(AW16&lt;=Fin)*(Stage=AZ$8)*(Etat="Accepte"))&gt;0,INDEX(Stagiaire,MIN(IF((AW16&gt;=Début)*(AW16&lt;=Fin)*(Stage=AZ$8),ROW(Stagiaire)))-1),"")</f>
        <v/>
      </c>
      <c r="BA16" s="25" t="str">
        <f t="array" ref="BA16">IF(SUMPRODUCT((AW16&gt;=Début)*(AW16&lt;=Fin)*(Stage=BA$8)*(Etat="Accepte"))&gt;0,INDEX(Stagiaire,MIN(IF((AW16&gt;=Début)*(AW16&lt;=Fin)*(Stage=BA$8),ROW(Stagiaire)))-1),"")</f>
        <v/>
      </c>
      <c r="BB16" s="10">
        <f t="shared" si="17"/>
        <v>43381</v>
      </c>
      <c r="BC16" s="11">
        <f t="shared" si="18"/>
        <v>43381</v>
      </c>
      <c r="BD16" s="31" t="str">
        <f t="array" ref="BD16">IF(SUMPRODUCT((BC16&gt;=Début)*(BC16&lt;=Fin)*(Stage=BD$8)*(Etat="Accepte"))&gt;0,INDEX(Stagiaire,MIN(IF((BC16&gt;=Début)*(BC16&lt;=Fin)*(Stage=BD$8),ROW(Stagiaire)))-1),"")</f>
        <v/>
      </c>
      <c r="BE16" s="31" t="str">
        <f t="array" ref="BE16">IF(SUMPRODUCT((BC16&gt;=Début)*(BC16&lt;=Fin)*(Stage=BE$8)*(Etat="Accepte"))&gt;0,INDEX(Stagiaire,MIN(IF((BC16&gt;=Début)*(BC16&lt;=Fin)*(Stage=BE$8),ROW(Stagiaire)))-1),"")</f>
        <v/>
      </c>
      <c r="BF16" s="31" t="str">
        <f t="array" ref="BF16">IF(SUMPRODUCT((BC16&gt;=Début)*(BC16&lt;=Fin)*(Stage=BF$8)*(Etat="Accepte"))&gt;0,INDEX(Stagiaire,MIN(IF((BC16&gt;=Début)*(BC16&lt;=Fin)*(Stage=BF$8),ROW(Stagiaire)))-1),"")</f>
        <v/>
      </c>
      <c r="BG16" s="25" t="str">
        <f t="array" ref="BG16">IF(SUMPRODUCT((BC16&gt;=Début)*(BC16&lt;=Fin)*(Stage=BG$8)*(Etat="Accepte"))&gt;0,INDEX(Stagiaire,MIN(IF((BC16&gt;=Début)*(BC16&lt;=Fin)*(Stage=BG$8),ROW(Stagiaire)))-1),"")</f>
        <v/>
      </c>
      <c r="BH16" s="10">
        <f t="shared" si="19"/>
        <v>43412</v>
      </c>
      <c r="BI16" s="11">
        <f t="shared" si="20"/>
        <v>43412</v>
      </c>
      <c r="BJ16" s="31" t="str">
        <f t="array" ref="BJ16">IF(SUMPRODUCT((BI16&gt;=Début)*(BI16&lt;=Fin)*(Stage=BJ$8)*(Etat="Accepte"))&gt;0,INDEX(Stagiaire,MIN(IF((BI16&gt;=Début)*(BI16&lt;=Fin)*(Stage=BJ$8),ROW(Stagiaire)))-1),"")</f>
        <v/>
      </c>
      <c r="BK16" s="31" t="str">
        <f t="array" ref="BK16">IF(SUMPRODUCT((BI16&gt;=Début)*(BI16&lt;=Fin)*(Stage=BK$8)*(Etat="Accepte"))&gt;0,INDEX(Stagiaire,MIN(IF((BI16&gt;=Début)*(BI16&lt;=Fin)*(Stage=BK$8),ROW(Stagiaire)))-1),"")</f>
        <v/>
      </c>
      <c r="BL16" s="31" t="str">
        <f t="array" ref="BL16">IF(SUMPRODUCT((BI16&gt;=Début)*(BI16&lt;=Fin)*(Stage=BL$8)*(Etat="Accepte"))&gt;0,INDEX(Stagiaire,MIN(IF((BI16&gt;=Début)*(BI16&lt;=Fin)*(Stage=BL$8),ROW(Stagiaire)))-1),"")</f>
        <v/>
      </c>
      <c r="BM16" s="25" t="str">
        <f t="array" ref="BM16">IF(SUMPRODUCT((BI16&gt;=Début)*(BI16&lt;=Fin)*(Stage=BM$8)*(Etat="Accepte"))&gt;0,INDEX(Stagiaire,MIN(IF((BI16&gt;=Début)*(BI16&lt;=Fin)*(Stage=BM$8),ROW(Stagiaire)))-1),"")</f>
        <v/>
      </c>
      <c r="BN16" s="10">
        <f t="shared" si="21"/>
        <v>43442</v>
      </c>
      <c r="BO16" s="11">
        <f t="shared" si="22"/>
        <v>43442</v>
      </c>
      <c r="BP16" s="31" t="str">
        <f t="array" ref="BP16">IF(SUMPRODUCT((BO16&gt;=Début)*(BO16&lt;=Fin)*(Stage=BP$8)*(Etat="Accepte"))&gt;0,INDEX(Stagiaire,MIN(IF((BO16&gt;=Début)*(BO16&lt;=Fin)*(Stage=BP$8),ROW(Stagiaire)))-1),"")</f>
        <v/>
      </c>
      <c r="BQ16" s="31" t="str">
        <f t="array" ref="BQ16">IF(SUMPRODUCT((BO16&gt;=Début)*(BO16&lt;=Fin)*(Stage=BQ$8)*(Etat="Accepte"))&gt;0,INDEX(Stagiaire,MIN(IF((BO16&gt;=Début)*(BO16&lt;=Fin)*(Stage=BQ$8),ROW(Stagiaire)))-1),"")</f>
        <v/>
      </c>
      <c r="BR16" s="31" t="str">
        <f t="array" ref="BR16">IF(SUMPRODUCT((BO16&gt;=Début)*(BO16&lt;=Fin)*(Stage=BR$8)*(Etat="Accepte"))&gt;0,INDEX(Stagiaire,MIN(IF((BO16&gt;=Début)*(BO16&lt;=Fin)*(Stage=BR$8),ROW(Stagiaire)))-1),"")</f>
        <v/>
      </c>
      <c r="BS16" s="25" t="str">
        <f t="array" ref="BS16">IF(SUMPRODUCT((BO16&gt;=Début)*(BO16&lt;=Fin)*(Stage=BS$8)*(Etat="Accepte"))&gt;0,INDEX(Stagiaire,MIN(IF((BO16&gt;=Début)*(BO16&lt;=Fin)*(Stage=BS$8),ROW(Stagiaire)))-1),"")</f>
        <v/>
      </c>
      <c r="CR16" s="37">
        <f>DATE(C5,12,25)</f>
        <v>43459</v>
      </c>
    </row>
    <row r="17" spans="1:96" ht="12" customHeight="1" x14ac:dyDescent="0.15">
      <c r="A17" s="10">
        <f t="shared" si="0"/>
        <v>43109</v>
      </c>
      <c r="B17" s="28">
        <f t="shared" si="1"/>
        <v>43109</v>
      </c>
      <c r="C17" s="31" t="str">
        <f t="array" ref="C17">IF(SUMPRODUCT((B17&gt;=Début)*(B17&lt;=Fin)*(Stage=C$8)*(Etat="Accepte"))&gt;0,INDEX(Stagiaire,MIN(IF((B17&gt;=Début)*(B17&lt;=Fin)*(Stage=C$8),ROW(Stagiaire)))-1),"")</f>
        <v/>
      </c>
      <c r="D17" s="31" t="str">
        <f t="array" ref="D17">IF(SUMPRODUCT((B17&gt;=Début)*(B17&lt;=Fin)*(Stage=D$8)*(Etat="Accepte"))&gt;0,INDEX(Stagiaire,MIN(IF((B17&gt;=Début)*(B17&lt;=Fin)*(Stage=D$8),ROW(Stagiaire)))-1),"")</f>
        <v/>
      </c>
      <c r="E17" s="31" t="str">
        <f t="array" ref="E17">IF(SUMPRODUCT((B17&gt;=Début)*(B17&lt;=Fin)*(Stage=E$8)*(Etat="Accepte"))&gt;0,INDEX(Stagiaire,MIN(IF((B17&gt;=Début)*(B17&lt;=Fin)*(Stage=E$8),ROW(Stagiaire)))-1),"")</f>
        <v>Toto</v>
      </c>
      <c r="F17" s="25" t="str">
        <f t="array" ref="F17">IF(SUMPRODUCT((B17&gt;=Début)*(B17&lt;=Fin)*(Stage=F$8)*(Etat="Accepte"))&gt;0,INDEX(Stagiaire,MIN(IF((B17&gt;=Début)*(B17&lt;=Fin)*(Stage=F$8),ROW(Stagiaire)))-1),"")</f>
        <v/>
      </c>
      <c r="G17" s="65">
        <f t="shared" si="2"/>
        <v>43140</v>
      </c>
      <c r="H17" s="31" t="str">
        <f t="array" ref="H17">IF(SUMPRODUCT((G17&gt;=Début)*(G17&lt;=Fin)*(Stage=H$8)*(Etat="Accepte"))&gt;0,INDEX(Stagiaire,MIN(IF((G17&gt;=Début)*(G17&lt;=Fin)*(Stage=H$8),ROW(Stagiaire)))-1),"")</f>
        <v/>
      </c>
      <c r="I17" s="31" t="str">
        <f t="array" ref="I17">IF(SUMPRODUCT((G17&gt;=Début)*(G17&lt;=Fin)*(Stage=I$8)*(Etat="Accepte"))&gt;0,INDEX(Stagiaire,MIN(IF((G17&gt;=Début)*(G17&lt;=Fin)*(Stage=I$8),ROW(Stagiaire)))-1),"")</f>
        <v/>
      </c>
      <c r="J17" s="31" t="str">
        <f t="array" ref="J17">IF(SUMPRODUCT((G17&gt;=Début)*(G17&lt;=Fin)*(Stage=J$8)*(Etat="Accepte"))&gt;0,INDEX(Stagiaire,MIN(IF((G17&gt;=Début)*(G17&lt;=Fin)*(Stage=J$8),ROW(Stagiaire)))-1),"")</f>
        <v/>
      </c>
      <c r="K17" s="25" t="str">
        <f t="array" ref="K17">IF(SUMPRODUCT((G17&gt;=Début)*(G17&lt;=Fin)*(Stage=K$8)*(Etat="Accepte"))&gt;0,INDEX(Stagiaire,MIN(IF((G17&gt;=Début)*(G17&lt;=Fin)*(Stage=K$8),ROW(Stagiaire)))-1),"")</f>
        <v/>
      </c>
      <c r="L17" s="10">
        <f t="shared" si="3"/>
        <v>43168</v>
      </c>
      <c r="M17" s="11">
        <f t="shared" si="4"/>
        <v>43168</v>
      </c>
      <c r="N17" s="31" t="str">
        <f t="array" ref="N17">IF(SUMPRODUCT((M17&gt;=Début)*(M17&lt;=Fin)*(Stage=N$8)*(Etat="Accepte"))&gt;0,INDEX(Stagiaire,MIN(IF((M17&gt;=Début)*(M17&lt;=Fin)*(Stage=N$8),ROW(Stagiaire)))-1),"")</f>
        <v/>
      </c>
      <c r="O17" s="31" t="str">
        <f t="array" ref="O17">IF(SUMPRODUCT((M17&gt;=Début)*(M17&lt;=Fin)*(Stage=O$8)*(Etat="Accepte"))&gt;0,INDEX(Stagiaire,MIN(IF((M17&gt;=Début)*(M17&lt;=Fin)*(Stage=O$8),ROW(Stagiaire)))-1),"")</f>
        <v/>
      </c>
      <c r="P17" s="31" t="str">
        <f t="array" ref="P17">IF(SUMPRODUCT((M17&gt;=Début)*(M17&lt;=Fin)*(Stage=P$8)*(Etat="Accepte"))&gt;0,INDEX(Stagiaire,MIN(IF((M17&gt;=Début)*(M17&lt;=Fin)*(Stage=P$8),ROW(Stagiaire)))-1),"")</f>
        <v/>
      </c>
      <c r="Q17" s="25" t="str">
        <f t="array" ref="Q17">IF(SUMPRODUCT((M17&gt;=Début)*(M17&lt;=Fin)*(Stage=Q$8)*(Etat="Accepte"))&gt;0,INDEX(Stagiaire,MIN(IF((M17&gt;=Début)*(M17&lt;=Fin)*(Stage=Q$8),ROW(Stagiaire)))-1),"")</f>
        <v/>
      </c>
      <c r="R17" s="10">
        <f t="shared" si="5"/>
        <v>43199</v>
      </c>
      <c r="S17" s="11">
        <f t="shared" si="6"/>
        <v>43199</v>
      </c>
      <c r="T17" s="31" t="str">
        <f t="array" ref="T17">IF(SUMPRODUCT((S17&gt;=Début)*(S17&lt;=Fin)*(Stage=T$8)*(Etat="Accepte"))&gt;0,INDEX(Stagiaire,MIN(IF((S17&gt;=Début)*(S17&lt;=Fin)*(Stage=T$8),ROW(Stagiaire)))-1),"")</f>
        <v/>
      </c>
      <c r="U17" s="31" t="str">
        <f t="array" ref="U17">IF(SUMPRODUCT((S17&gt;=Début)*(S17&lt;=Fin)*(Stage=U$8)*(Etat="Accepte"))&gt;0,INDEX(Stagiaire,MIN(IF((S17&gt;=Début)*(S17&lt;=Fin)*(Stage=U$8),ROW(Stagiaire)))-1),"")</f>
        <v>pam</v>
      </c>
      <c r="V17" s="31" t="str">
        <f t="array" ref="V17">IF(SUMPRODUCT((S17&gt;=Début)*(S17&lt;=Fin)*(Stage=V$8)*(Etat="Accepte"))&gt;0,INDEX(Stagiaire,MIN(IF((S17&gt;=Début)*(S17&lt;=Fin)*(Stage=V$8),ROW(Stagiaire)))-1),"")</f>
        <v/>
      </c>
      <c r="W17" s="25" t="str">
        <f t="array" ref="W17">IF(SUMPRODUCT((S17&gt;=Début)*(S17&lt;=Fin)*(Stage=W$8)*(Etat="Accepte"))&gt;0,INDEX(Stagiaire,MIN(IF((S17&gt;=Début)*(S17&lt;=Fin)*(Stage=W$8),ROW(Stagiaire)))-1),"")</f>
        <v/>
      </c>
      <c r="X17" s="10">
        <f t="shared" si="7"/>
        <v>43229</v>
      </c>
      <c r="Y17" s="11">
        <f t="shared" si="8"/>
        <v>43229</v>
      </c>
      <c r="Z17" s="31" t="str">
        <f t="array" ref="Z17">IF(SUMPRODUCT((Y17&gt;=Début)*(Y17&lt;=Fin)*(Stage=Z$8)*(Etat="Accepte"))&gt;0,INDEX(Stagiaire,MIN(IF((Y17&gt;=Début)*(Y17&lt;=Fin)*(Stage=Z$8),ROW(Stagiaire)))-1),"")</f>
        <v/>
      </c>
      <c r="AA17" s="31" t="str">
        <f t="array" ref="AA17">IF(SUMPRODUCT((Y17&gt;=Début)*(Y17&lt;=Fin)*(Stage=AA$8)*(Etat="Accepte"))&gt;0,INDEX(Stagiaire,MIN(IF((Y17&gt;=Début)*(Y17&lt;=Fin)*(Stage=AA$8),ROW(Stagiaire)))-1),"")</f>
        <v/>
      </c>
      <c r="AB17" s="31" t="str">
        <f t="array" ref="AB17">IF(SUMPRODUCT((Y17&gt;=Début)*(Y17&lt;=Fin)*(Stage=AB$8)*(Etat="Accepte"))&gt;0,INDEX(Stagiaire,MIN(IF((Y17&gt;=Début)*(Y17&lt;=Fin)*(Stage=AB$8),ROW(Stagiaire)))-1),"")</f>
        <v/>
      </c>
      <c r="AC17" s="25" t="str">
        <f t="array" ref="AC17">IF(SUMPRODUCT((Y17&gt;=Début)*(Y17&lt;=Fin)*(Stage=AC$8)*(Etat="Accepte"))&gt;0,INDEX(Stagiaire,MIN(IF((Y17&gt;=Début)*(Y17&lt;=Fin)*(Stage=AC$8),ROW(Stagiaire)))-1),"")</f>
        <v/>
      </c>
      <c r="AD17" s="10">
        <f t="shared" si="9"/>
        <v>43260</v>
      </c>
      <c r="AE17" s="11">
        <f t="shared" si="10"/>
        <v>43260</v>
      </c>
      <c r="AF17" s="31" t="str">
        <f t="array" ref="AF17">IF(SUMPRODUCT((AE17&gt;=Début)*(AE17&lt;=Fin)*(Stage=AF$8)*(Etat="Accepte"))&gt;0,INDEX(Stagiaire,MIN(IF((AE17&gt;=Début)*(AE17&lt;=Fin)*(Stage=AF$8),ROW(Stagiaire)))-1),"")</f>
        <v/>
      </c>
      <c r="AG17" s="31" t="str">
        <f t="array" ref="AG17">IF(SUMPRODUCT((AE17&gt;=Début)*(AE17&lt;=Fin)*(Stage=AG$8)*(Etat="Accepte"))&gt;0,INDEX(Stagiaire,MIN(IF((AE17&gt;=Début)*(AE17&lt;=Fin)*(Stage=AG$8),ROW(Stagiaire)))-1),"")</f>
        <v/>
      </c>
      <c r="AH17" s="31" t="str">
        <f t="array" ref="AH17">IF(SUMPRODUCT((AE17&gt;=Début)*(AE17&lt;=Fin)*(Stage=AH$8)*(Etat="Accepte"))&gt;0,INDEX(Stagiaire,MIN(IF((AE17&gt;=Début)*(AE17&lt;=Fin)*(Stage=AH$8),ROW(Stagiaire)))-1),"")</f>
        <v/>
      </c>
      <c r="AI17" s="25" t="str">
        <f t="array" ref="AI17">IF(SUMPRODUCT((AE17&gt;=Début)*(AE17&lt;=Fin)*(Stage=AI$8)*(Etat="Accepte"))&gt;0,INDEX(Stagiaire,MIN(IF((AE17&gt;=Début)*(AE17&lt;=Fin)*(Stage=AI$8),ROW(Stagiaire)))-1),"")</f>
        <v/>
      </c>
      <c r="AJ17" s="10">
        <f t="shared" si="11"/>
        <v>43290</v>
      </c>
      <c r="AK17" s="11">
        <f t="shared" si="12"/>
        <v>43290</v>
      </c>
      <c r="AL17" s="31" t="str">
        <f t="array" ref="AL17">IF(SUMPRODUCT((AK17&gt;=Début)*(AK17&lt;=Fin)*(Stage=AL$8)*(Etat="Accepte"))&gt;0,INDEX(Stagiaire,MIN(IF((AK17&gt;=Début)*(AK17&lt;=Fin)*(Stage=AL$8),ROW(Stagiaire)))-1),"")</f>
        <v/>
      </c>
      <c r="AM17" s="31" t="str">
        <f t="array" ref="AM17">IF(SUMPRODUCT((AK17&gt;=Début)*(AK17&lt;=Fin)*(Stage=AM$8)*(Etat="Accepte"))&gt;0,INDEX(Stagiaire,MIN(IF((AK17&gt;=Début)*(AK17&lt;=Fin)*(Stage=AM$8),ROW(Stagiaire)))-1),"")</f>
        <v/>
      </c>
      <c r="AN17" s="31" t="str">
        <f t="array" ref="AN17">IF(SUMPRODUCT((AK17&gt;=Début)*(AK17&lt;=Fin)*(Stage=AN$8)*(Etat="Accepte"))&gt;0,INDEX(Stagiaire,MIN(IF((AK17&gt;=Début)*(AK17&lt;=Fin)*(Stage=AN$8),ROW(Stagiaire)))-1),"")</f>
        <v/>
      </c>
      <c r="AO17" s="25" t="str">
        <f t="array" ref="AO17">IF(SUMPRODUCT((AK17&gt;=Début)*(AK17&lt;=Fin)*(Stage=AO$8)*(Etat="Accepte"))&gt;0,INDEX(Stagiaire,MIN(IF((AK17&gt;=Début)*(AK17&lt;=Fin)*(Stage=AO$8),ROW(Stagiaire)))-1),"")</f>
        <v/>
      </c>
      <c r="AP17" s="10">
        <f t="shared" si="13"/>
        <v>43321</v>
      </c>
      <c r="AQ17" s="11">
        <f t="shared" si="14"/>
        <v>43321</v>
      </c>
      <c r="AR17" s="31" t="str">
        <f t="array" ref="AR17">IF(SUMPRODUCT((AQ17&gt;=Début)*(AQ17&lt;=Fin)*(Stage=AR$8)*(Etat="Accepte"))&gt;0,INDEX(Stagiaire,MIN(IF((AQ17&gt;=Début)*(AQ17&lt;=Fin)*(Stage=AR$8),ROW(Stagiaire)))-1),"")</f>
        <v/>
      </c>
      <c r="AS17" s="31" t="str">
        <f t="array" ref="AS17">IF(SUMPRODUCT((AQ17&gt;=Début)*(AQ17&lt;=Fin)*(Stage=AS$8)*(Etat="Accepte"))&gt;0,INDEX(Stagiaire,MIN(IF((AQ17&gt;=Début)*(AQ17&lt;=Fin)*(Stage=AS$8),ROW(Stagiaire)))-1),"")</f>
        <v/>
      </c>
      <c r="AT17" s="31" t="str">
        <f t="array" ref="AT17">IF(SUMPRODUCT((AQ17&gt;=Début)*(AQ17&lt;=Fin)*(Stage=AT$8)*(Etat="Accepte"))&gt;0,INDEX(Stagiaire,MIN(IF((AQ17&gt;=Début)*(AQ17&lt;=Fin)*(Stage=AT$8),ROW(Stagiaire)))-1),"")</f>
        <v/>
      </c>
      <c r="AU17" s="25" t="str">
        <f t="array" ref="AU17">IF(SUMPRODUCT((AQ17&gt;=Début)*(AQ17&lt;=Fin)*(Stage=AU$8)*(Etat="Accepte"))&gt;0,INDEX(Stagiaire,MIN(IF((AQ17&gt;=Début)*(AQ17&lt;=Fin)*(Stage=AU$8),ROW(Stagiaire)))-1),"")</f>
        <v/>
      </c>
      <c r="AV17" s="10">
        <f t="shared" si="15"/>
        <v>43352</v>
      </c>
      <c r="AW17" s="11">
        <f t="shared" si="16"/>
        <v>43352</v>
      </c>
      <c r="AX17" s="31" t="str">
        <f t="array" ref="AX17">IF(SUMPRODUCT((AW17&gt;=Début)*(AW17&lt;=Fin)*(Stage=AX$8)*(Etat="Accepte"))&gt;0,INDEX(Stagiaire,MIN(IF((AW17&gt;=Début)*(AW17&lt;=Fin)*(Stage=AX$8),ROW(Stagiaire)))-1),"")</f>
        <v/>
      </c>
      <c r="AY17" s="31" t="str">
        <f t="array" ref="AY17">IF(SUMPRODUCT((AW17&gt;=Début)*(AW17&lt;=Fin)*(Stage=AY$8)*(Etat="Accepte"))&gt;0,INDEX(Stagiaire,MIN(IF((AW17&gt;=Début)*(AW17&lt;=Fin)*(Stage=AY$8),ROW(Stagiaire)))-1),"")</f>
        <v/>
      </c>
      <c r="AZ17" s="31" t="str">
        <f t="array" ref="AZ17">IF(SUMPRODUCT((AW17&gt;=Début)*(AW17&lt;=Fin)*(Stage=AZ$8)*(Etat="Accepte"))&gt;0,INDEX(Stagiaire,MIN(IF((AW17&gt;=Début)*(AW17&lt;=Fin)*(Stage=AZ$8),ROW(Stagiaire)))-1),"")</f>
        <v/>
      </c>
      <c r="BA17" s="25" t="str">
        <f t="array" ref="BA17">IF(SUMPRODUCT((AW17&gt;=Début)*(AW17&lt;=Fin)*(Stage=BA$8)*(Etat="Accepte"))&gt;0,INDEX(Stagiaire,MIN(IF((AW17&gt;=Début)*(AW17&lt;=Fin)*(Stage=BA$8),ROW(Stagiaire)))-1),"")</f>
        <v/>
      </c>
      <c r="BB17" s="10">
        <f t="shared" si="17"/>
        <v>43382</v>
      </c>
      <c r="BC17" s="11">
        <f t="shared" si="18"/>
        <v>43382</v>
      </c>
      <c r="BD17" s="31" t="str">
        <f t="array" ref="BD17">IF(SUMPRODUCT((BC17&gt;=Début)*(BC17&lt;=Fin)*(Stage=BD$8)*(Etat="Accepte"))&gt;0,INDEX(Stagiaire,MIN(IF((BC17&gt;=Début)*(BC17&lt;=Fin)*(Stage=BD$8),ROW(Stagiaire)))-1),"")</f>
        <v/>
      </c>
      <c r="BE17" s="31" t="str">
        <f t="array" ref="BE17">IF(SUMPRODUCT((BC17&gt;=Début)*(BC17&lt;=Fin)*(Stage=BE$8)*(Etat="Accepte"))&gt;0,INDEX(Stagiaire,MIN(IF((BC17&gt;=Début)*(BC17&lt;=Fin)*(Stage=BE$8),ROW(Stagiaire)))-1),"")</f>
        <v/>
      </c>
      <c r="BF17" s="31" t="str">
        <f t="array" ref="BF17">IF(SUMPRODUCT((BC17&gt;=Début)*(BC17&lt;=Fin)*(Stage=BF$8)*(Etat="Accepte"))&gt;0,INDEX(Stagiaire,MIN(IF((BC17&gt;=Début)*(BC17&lt;=Fin)*(Stage=BF$8),ROW(Stagiaire)))-1),"")</f>
        <v/>
      </c>
      <c r="BG17" s="25" t="str">
        <f t="array" ref="BG17">IF(SUMPRODUCT((BC17&gt;=Début)*(BC17&lt;=Fin)*(Stage=BG$8)*(Etat="Accepte"))&gt;0,INDEX(Stagiaire,MIN(IF((BC17&gt;=Début)*(BC17&lt;=Fin)*(Stage=BG$8),ROW(Stagiaire)))-1),"")</f>
        <v/>
      </c>
      <c r="BH17" s="10">
        <f t="shared" si="19"/>
        <v>43413</v>
      </c>
      <c r="BI17" s="11">
        <f t="shared" si="20"/>
        <v>43413</v>
      </c>
      <c r="BJ17" s="31" t="str">
        <f t="array" ref="BJ17">IF(SUMPRODUCT((BI17&gt;=Début)*(BI17&lt;=Fin)*(Stage=BJ$8)*(Etat="Accepte"))&gt;0,INDEX(Stagiaire,MIN(IF((BI17&gt;=Début)*(BI17&lt;=Fin)*(Stage=BJ$8),ROW(Stagiaire)))-1),"")</f>
        <v/>
      </c>
      <c r="BK17" s="31" t="str">
        <f t="array" ref="BK17">IF(SUMPRODUCT((BI17&gt;=Début)*(BI17&lt;=Fin)*(Stage=BK$8)*(Etat="Accepte"))&gt;0,INDEX(Stagiaire,MIN(IF((BI17&gt;=Début)*(BI17&lt;=Fin)*(Stage=BK$8),ROW(Stagiaire)))-1),"")</f>
        <v/>
      </c>
      <c r="BL17" s="31" t="str">
        <f t="array" ref="BL17">IF(SUMPRODUCT((BI17&gt;=Début)*(BI17&lt;=Fin)*(Stage=BL$8)*(Etat="Accepte"))&gt;0,INDEX(Stagiaire,MIN(IF((BI17&gt;=Début)*(BI17&lt;=Fin)*(Stage=BL$8),ROW(Stagiaire)))-1),"")</f>
        <v/>
      </c>
      <c r="BM17" s="25" t="str">
        <f t="array" ref="BM17">IF(SUMPRODUCT((BI17&gt;=Début)*(BI17&lt;=Fin)*(Stage=BM$8)*(Etat="Accepte"))&gt;0,INDEX(Stagiaire,MIN(IF((BI17&gt;=Début)*(BI17&lt;=Fin)*(Stage=BM$8),ROW(Stagiaire)))-1),"")</f>
        <v/>
      </c>
      <c r="BN17" s="10">
        <f t="shared" si="21"/>
        <v>43443</v>
      </c>
      <c r="BO17" s="11">
        <f t="shared" si="22"/>
        <v>43443</v>
      </c>
      <c r="BP17" s="31" t="str">
        <f t="array" ref="BP17">IF(SUMPRODUCT((BO17&gt;=Début)*(BO17&lt;=Fin)*(Stage=BP$8)*(Etat="Accepte"))&gt;0,INDEX(Stagiaire,MIN(IF((BO17&gt;=Début)*(BO17&lt;=Fin)*(Stage=BP$8),ROW(Stagiaire)))-1),"")</f>
        <v/>
      </c>
      <c r="BQ17" s="31" t="str">
        <f t="array" ref="BQ17">IF(SUMPRODUCT((BO17&gt;=Début)*(BO17&lt;=Fin)*(Stage=BQ$8)*(Etat="Accepte"))&gt;0,INDEX(Stagiaire,MIN(IF((BO17&gt;=Début)*(BO17&lt;=Fin)*(Stage=BQ$8),ROW(Stagiaire)))-1),"")</f>
        <v/>
      </c>
      <c r="BR17" s="31" t="str">
        <f t="array" ref="BR17">IF(SUMPRODUCT((BO17&gt;=Début)*(BO17&lt;=Fin)*(Stage=BR$8)*(Etat="Accepte"))&gt;0,INDEX(Stagiaire,MIN(IF((BO17&gt;=Début)*(BO17&lt;=Fin)*(Stage=BR$8),ROW(Stagiaire)))-1),"")</f>
        <v/>
      </c>
      <c r="BS17" s="25" t="str">
        <f t="array" ref="BS17">IF(SUMPRODUCT((BO17&gt;=Début)*(BO17&lt;=Fin)*(Stage=BS$8)*(Etat="Accepte"))&gt;0,INDEX(Stagiaire,MIN(IF((BO17&gt;=Début)*(BO17&lt;=Fin)*(Stage=BS$8),ROW(Stagiaire)))-1),"")</f>
        <v/>
      </c>
      <c r="CR17" s="38">
        <f>CR6+1</f>
        <v>43192</v>
      </c>
    </row>
    <row r="18" spans="1:96" ht="12" customHeight="1" x14ac:dyDescent="0.15">
      <c r="A18" s="10">
        <f t="shared" si="0"/>
        <v>43110</v>
      </c>
      <c r="B18" s="28">
        <f t="shared" si="1"/>
        <v>43110</v>
      </c>
      <c r="C18" s="31" t="str">
        <f t="array" ref="C18">IF(SUMPRODUCT((B18&gt;=Début)*(B18&lt;=Fin)*(Stage=C$8)*(Etat="Accepte"))&gt;0,INDEX(Stagiaire,MIN(IF((B18&gt;=Début)*(B18&lt;=Fin)*(Stage=C$8),ROW(Stagiaire)))-1),"")</f>
        <v/>
      </c>
      <c r="D18" s="31" t="str">
        <f t="array" ref="D18">IF(SUMPRODUCT((B18&gt;=Début)*(B18&lt;=Fin)*(Stage=D$8)*(Etat="Accepte"))&gt;0,INDEX(Stagiaire,MIN(IF((B18&gt;=Début)*(B18&lt;=Fin)*(Stage=D$8),ROW(Stagiaire)))-1),"")</f>
        <v/>
      </c>
      <c r="E18" s="31" t="str">
        <f t="array" ref="E18">IF(SUMPRODUCT((B18&gt;=Début)*(B18&lt;=Fin)*(Stage=E$8)*(Etat="Accepte"))&gt;0,INDEX(Stagiaire,MIN(IF((B18&gt;=Début)*(B18&lt;=Fin)*(Stage=E$8),ROW(Stagiaire)))-1),"")</f>
        <v/>
      </c>
      <c r="F18" s="25" t="str">
        <f t="array" ref="F18">IF(SUMPRODUCT((B18&gt;=Début)*(B18&lt;=Fin)*(Stage=F$8)*(Etat="Accepte"))&gt;0,INDEX(Stagiaire,MIN(IF((B18&gt;=Début)*(B18&lt;=Fin)*(Stage=F$8),ROW(Stagiaire)))-1),"")</f>
        <v/>
      </c>
      <c r="G18" s="65">
        <f t="shared" si="2"/>
        <v>43141</v>
      </c>
      <c r="H18" s="31" t="str">
        <f t="array" ref="H18">IF(SUMPRODUCT((G18&gt;=Début)*(G18&lt;=Fin)*(Stage=H$8)*(Etat="Accepte"))&gt;0,INDEX(Stagiaire,MIN(IF((G18&gt;=Début)*(G18&lt;=Fin)*(Stage=H$8),ROW(Stagiaire)))-1),"")</f>
        <v/>
      </c>
      <c r="I18" s="31" t="str">
        <f t="array" ref="I18">IF(SUMPRODUCT((G18&gt;=Début)*(G18&lt;=Fin)*(Stage=I$8)*(Etat="Accepte"))&gt;0,INDEX(Stagiaire,MIN(IF((G18&gt;=Début)*(G18&lt;=Fin)*(Stage=I$8),ROW(Stagiaire)))-1),"")</f>
        <v>Paul</v>
      </c>
      <c r="J18" s="31" t="str">
        <f t="array" ref="J18">IF(SUMPRODUCT((G18&gt;=Début)*(G18&lt;=Fin)*(Stage=J$8)*(Etat="Accepte"))&gt;0,INDEX(Stagiaire,MIN(IF((G18&gt;=Début)*(G18&lt;=Fin)*(Stage=J$8),ROW(Stagiaire)))-1),"")</f>
        <v/>
      </c>
      <c r="K18" s="25" t="str">
        <f t="array" ref="K18">IF(SUMPRODUCT((G18&gt;=Début)*(G18&lt;=Fin)*(Stage=K$8)*(Etat="Accepte"))&gt;0,INDEX(Stagiaire,MIN(IF((G18&gt;=Début)*(G18&lt;=Fin)*(Stage=K$8),ROW(Stagiaire)))-1),"")</f>
        <v/>
      </c>
      <c r="L18" s="10">
        <f t="shared" si="3"/>
        <v>43169</v>
      </c>
      <c r="M18" s="11">
        <f t="shared" si="4"/>
        <v>43169</v>
      </c>
      <c r="N18" s="31" t="str">
        <f t="array" ref="N18">IF(SUMPRODUCT((M18&gt;=Début)*(M18&lt;=Fin)*(Stage=N$8)*(Etat="Accepte"))&gt;0,INDEX(Stagiaire,MIN(IF((M18&gt;=Début)*(M18&lt;=Fin)*(Stage=N$8),ROW(Stagiaire)))-1),"")</f>
        <v/>
      </c>
      <c r="O18" s="31" t="str">
        <f t="array" ref="O18">IF(SUMPRODUCT((M18&gt;=Début)*(M18&lt;=Fin)*(Stage=O$8)*(Etat="Accepte"))&gt;0,INDEX(Stagiaire,MIN(IF((M18&gt;=Début)*(M18&lt;=Fin)*(Stage=O$8),ROW(Stagiaire)))-1),"")</f>
        <v/>
      </c>
      <c r="P18" s="31" t="str">
        <f t="array" ref="P18">IF(SUMPRODUCT((M18&gt;=Début)*(M18&lt;=Fin)*(Stage=P$8)*(Etat="Accepte"))&gt;0,INDEX(Stagiaire,MIN(IF((M18&gt;=Début)*(M18&lt;=Fin)*(Stage=P$8),ROW(Stagiaire)))-1),"")</f>
        <v/>
      </c>
      <c r="Q18" s="25" t="str">
        <f t="array" ref="Q18">IF(SUMPRODUCT((M18&gt;=Début)*(M18&lt;=Fin)*(Stage=Q$8)*(Etat="Accepte"))&gt;0,INDEX(Stagiaire,MIN(IF((M18&gt;=Début)*(M18&lt;=Fin)*(Stage=Q$8),ROW(Stagiaire)))-1),"")</f>
        <v/>
      </c>
      <c r="R18" s="10">
        <f t="shared" si="5"/>
        <v>43200</v>
      </c>
      <c r="S18" s="11">
        <f t="shared" si="6"/>
        <v>43200</v>
      </c>
      <c r="T18" s="31" t="str">
        <f t="array" ref="T18">IF(SUMPRODUCT((S18&gt;=Début)*(S18&lt;=Fin)*(Stage=T$8)*(Etat="Accepte"))&gt;0,INDEX(Stagiaire,MIN(IF((S18&gt;=Début)*(S18&lt;=Fin)*(Stage=T$8),ROW(Stagiaire)))-1),"")</f>
        <v/>
      </c>
      <c r="U18" s="31" t="str">
        <f t="array" ref="U18">IF(SUMPRODUCT((S18&gt;=Début)*(S18&lt;=Fin)*(Stage=U$8)*(Etat="Accepte"))&gt;0,INDEX(Stagiaire,MIN(IF((S18&gt;=Début)*(S18&lt;=Fin)*(Stage=U$8),ROW(Stagiaire)))-1),"")</f>
        <v>pam</v>
      </c>
      <c r="V18" s="31" t="str">
        <f t="array" ref="V18">IF(SUMPRODUCT((S18&gt;=Début)*(S18&lt;=Fin)*(Stage=V$8)*(Etat="Accepte"))&gt;0,INDEX(Stagiaire,MIN(IF((S18&gt;=Début)*(S18&lt;=Fin)*(Stage=V$8),ROW(Stagiaire)))-1),"")</f>
        <v/>
      </c>
      <c r="W18" s="25" t="str">
        <f t="array" ref="W18">IF(SUMPRODUCT((S18&gt;=Début)*(S18&lt;=Fin)*(Stage=W$8)*(Etat="Accepte"))&gt;0,INDEX(Stagiaire,MIN(IF((S18&gt;=Début)*(S18&lt;=Fin)*(Stage=W$8),ROW(Stagiaire)))-1),"")</f>
        <v/>
      </c>
      <c r="X18" s="10">
        <f t="shared" si="7"/>
        <v>43230</v>
      </c>
      <c r="Y18" s="11">
        <f t="shared" si="8"/>
        <v>43230</v>
      </c>
      <c r="Z18" s="31" t="str">
        <f t="array" ref="Z18">IF(SUMPRODUCT((Y18&gt;=Début)*(Y18&lt;=Fin)*(Stage=Z$8)*(Etat="Accepte"))&gt;0,INDEX(Stagiaire,MIN(IF((Y18&gt;=Début)*(Y18&lt;=Fin)*(Stage=Z$8),ROW(Stagiaire)))-1),"")</f>
        <v/>
      </c>
      <c r="AA18" s="31" t="str">
        <f t="array" ref="AA18">IF(SUMPRODUCT((Y18&gt;=Début)*(Y18&lt;=Fin)*(Stage=AA$8)*(Etat="Accepte"))&gt;0,INDEX(Stagiaire,MIN(IF((Y18&gt;=Début)*(Y18&lt;=Fin)*(Stage=AA$8),ROW(Stagiaire)))-1),"")</f>
        <v/>
      </c>
      <c r="AB18" s="31" t="str">
        <f t="array" ref="AB18">IF(SUMPRODUCT((Y18&gt;=Début)*(Y18&lt;=Fin)*(Stage=AB$8)*(Etat="Accepte"))&gt;0,INDEX(Stagiaire,MIN(IF((Y18&gt;=Début)*(Y18&lt;=Fin)*(Stage=AB$8),ROW(Stagiaire)))-1),"")</f>
        <v/>
      </c>
      <c r="AC18" s="25" t="str">
        <f t="array" ref="AC18">IF(SUMPRODUCT((Y18&gt;=Début)*(Y18&lt;=Fin)*(Stage=AC$8)*(Etat="Accepte"))&gt;0,INDEX(Stagiaire,MIN(IF((Y18&gt;=Début)*(Y18&lt;=Fin)*(Stage=AC$8),ROW(Stagiaire)))-1),"")</f>
        <v/>
      </c>
      <c r="AD18" s="10">
        <f t="shared" si="9"/>
        <v>43261</v>
      </c>
      <c r="AE18" s="11">
        <f t="shared" si="10"/>
        <v>43261</v>
      </c>
      <c r="AF18" s="31" t="str">
        <f t="array" ref="AF18">IF(SUMPRODUCT((AE18&gt;=Début)*(AE18&lt;=Fin)*(Stage=AF$8)*(Etat="Accepte"))&gt;0,INDEX(Stagiaire,MIN(IF((AE18&gt;=Début)*(AE18&lt;=Fin)*(Stage=AF$8),ROW(Stagiaire)))-1),"")</f>
        <v/>
      </c>
      <c r="AG18" s="31" t="str">
        <f t="array" ref="AG18">IF(SUMPRODUCT((AE18&gt;=Début)*(AE18&lt;=Fin)*(Stage=AG$8)*(Etat="Accepte"))&gt;0,INDEX(Stagiaire,MIN(IF((AE18&gt;=Début)*(AE18&lt;=Fin)*(Stage=AG$8),ROW(Stagiaire)))-1),"")</f>
        <v/>
      </c>
      <c r="AH18" s="31" t="str">
        <f t="array" ref="AH18">IF(SUMPRODUCT((AE18&gt;=Début)*(AE18&lt;=Fin)*(Stage=AH$8)*(Etat="Accepte"))&gt;0,INDEX(Stagiaire,MIN(IF((AE18&gt;=Début)*(AE18&lt;=Fin)*(Stage=AH$8),ROW(Stagiaire)))-1),"")</f>
        <v/>
      </c>
      <c r="AI18" s="25" t="str">
        <f t="array" ref="AI18">IF(SUMPRODUCT((AE18&gt;=Début)*(AE18&lt;=Fin)*(Stage=AI$8)*(Etat="Accepte"))&gt;0,INDEX(Stagiaire,MIN(IF((AE18&gt;=Début)*(AE18&lt;=Fin)*(Stage=AI$8),ROW(Stagiaire)))-1),"")</f>
        <v/>
      </c>
      <c r="AJ18" s="10">
        <f t="shared" si="11"/>
        <v>43291</v>
      </c>
      <c r="AK18" s="11">
        <f t="shared" si="12"/>
        <v>43291</v>
      </c>
      <c r="AL18" s="31" t="str">
        <f t="array" ref="AL18">IF(SUMPRODUCT((AK18&gt;=Début)*(AK18&lt;=Fin)*(Stage=AL$8)*(Etat="Accepte"))&gt;0,INDEX(Stagiaire,MIN(IF((AK18&gt;=Début)*(AK18&lt;=Fin)*(Stage=AL$8),ROW(Stagiaire)))-1),"")</f>
        <v/>
      </c>
      <c r="AM18" s="31" t="str">
        <f t="array" ref="AM18">IF(SUMPRODUCT((AK18&gt;=Début)*(AK18&lt;=Fin)*(Stage=AM$8)*(Etat="Accepte"))&gt;0,INDEX(Stagiaire,MIN(IF((AK18&gt;=Début)*(AK18&lt;=Fin)*(Stage=AM$8),ROW(Stagiaire)))-1),"")</f>
        <v/>
      </c>
      <c r="AN18" s="31" t="str">
        <f t="array" ref="AN18">IF(SUMPRODUCT((AK18&gt;=Début)*(AK18&lt;=Fin)*(Stage=AN$8)*(Etat="Accepte"))&gt;0,INDEX(Stagiaire,MIN(IF((AK18&gt;=Début)*(AK18&lt;=Fin)*(Stage=AN$8),ROW(Stagiaire)))-1),"")</f>
        <v/>
      </c>
      <c r="AO18" s="25" t="str">
        <f t="array" ref="AO18">IF(SUMPRODUCT((AK18&gt;=Début)*(AK18&lt;=Fin)*(Stage=AO$8)*(Etat="Accepte"))&gt;0,INDEX(Stagiaire,MIN(IF((AK18&gt;=Début)*(AK18&lt;=Fin)*(Stage=AO$8),ROW(Stagiaire)))-1),"")</f>
        <v/>
      </c>
      <c r="AP18" s="10">
        <f t="shared" si="13"/>
        <v>43322</v>
      </c>
      <c r="AQ18" s="11">
        <f t="shared" si="14"/>
        <v>43322</v>
      </c>
      <c r="AR18" s="31" t="str">
        <f t="array" ref="AR18">IF(SUMPRODUCT((AQ18&gt;=Début)*(AQ18&lt;=Fin)*(Stage=AR$8)*(Etat="Accepte"))&gt;0,INDEX(Stagiaire,MIN(IF((AQ18&gt;=Début)*(AQ18&lt;=Fin)*(Stage=AR$8),ROW(Stagiaire)))-1),"")</f>
        <v/>
      </c>
      <c r="AS18" s="31" t="str">
        <f t="array" ref="AS18">IF(SUMPRODUCT((AQ18&gt;=Début)*(AQ18&lt;=Fin)*(Stage=AS$8)*(Etat="Accepte"))&gt;0,INDEX(Stagiaire,MIN(IF((AQ18&gt;=Début)*(AQ18&lt;=Fin)*(Stage=AS$8),ROW(Stagiaire)))-1),"")</f>
        <v/>
      </c>
      <c r="AT18" s="31" t="str">
        <f t="array" ref="AT18">IF(SUMPRODUCT((AQ18&gt;=Début)*(AQ18&lt;=Fin)*(Stage=AT$8)*(Etat="Accepte"))&gt;0,INDEX(Stagiaire,MIN(IF((AQ18&gt;=Début)*(AQ18&lt;=Fin)*(Stage=AT$8),ROW(Stagiaire)))-1),"")</f>
        <v/>
      </c>
      <c r="AU18" s="25" t="str">
        <f t="array" ref="AU18">IF(SUMPRODUCT((AQ18&gt;=Début)*(AQ18&lt;=Fin)*(Stage=AU$8)*(Etat="Accepte"))&gt;0,INDEX(Stagiaire,MIN(IF((AQ18&gt;=Début)*(AQ18&lt;=Fin)*(Stage=AU$8),ROW(Stagiaire)))-1),"")</f>
        <v/>
      </c>
      <c r="AV18" s="10">
        <f t="shared" si="15"/>
        <v>43353</v>
      </c>
      <c r="AW18" s="11">
        <f t="shared" si="16"/>
        <v>43353</v>
      </c>
      <c r="AX18" s="31" t="str">
        <f t="array" ref="AX18">IF(SUMPRODUCT((AW18&gt;=Début)*(AW18&lt;=Fin)*(Stage=AX$8)*(Etat="Accepte"))&gt;0,INDEX(Stagiaire,MIN(IF((AW18&gt;=Début)*(AW18&lt;=Fin)*(Stage=AX$8),ROW(Stagiaire)))-1),"")</f>
        <v/>
      </c>
      <c r="AY18" s="31" t="str">
        <f t="array" ref="AY18">IF(SUMPRODUCT((AW18&gt;=Début)*(AW18&lt;=Fin)*(Stage=AY$8)*(Etat="Accepte"))&gt;0,INDEX(Stagiaire,MIN(IF((AW18&gt;=Début)*(AW18&lt;=Fin)*(Stage=AY$8),ROW(Stagiaire)))-1),"")</f>
        <v/>
      </c>
      <c r="AZ18" s="31" t="str">
        <f t="array" ref="AZ18">IF(SUMPRODUCT((AW18&gt;=Début)*(AW18&lt;=Fin)*(Stage=AZ$8)*(Etat="Accepte"))&gt;0,INDEX(Stagiaire,MIN(IF((AW18&gt;=Début)*(AW18&lt;=Fin)*(Stage=AZ$8),ROW(Stagiaire)))-1),"")</f>
        <v/>
      </c>
      <c r="BA18" s="25" t="str">
        <f t="array" ref="BA18">IF(SUMPRODUCT((AW18&gt;=Début)*(AW18&lt;=Fin)*(Stage=BA$8)*(Etat="Accepte"))&gt;0,INDEX(Stagiaire,MIN(IF((AW18&gt;=Début)*(AW18&lt;=Fin)*(Stage=BA$8),ROW(Stagiaire)))-1),"")</f>
        <v/>
      </c>
      <c r="BB18" s="10">
        <f t="shared" si="17"/>
        <v>43383</v>
      </c>
      <c r="BC18" s="11">
        <f t="shared" si="18"/>
        <v>43383</v>
      </c>
      <c r="BD18" s="31" t="str">
        <f t="array" ref="BD18">IF(SUMPRODUCT((BC18&gt;=Début)*(BC18&lt;=Fin)*(Stage=BD$8)*(Etat="Accepte"))&gt;0,INDEX(Stagiaire,MIN(IF((BC18&gt;=Début)*(BC18&lt;=Fin)*(Stage=BD$8),ROW(Stagiaire)))-1),"")</f>
        <v/>
      </c>
      <c r="BE18" s="31" t="str">
        <f t="array" ref="BE18">IF(SUMPRODUCT((BC18&gt;=Début)*(BC18&lt;=Fin)*(Stage=BE$8)*(Etat="Accepte"))&gt;0,INDEX(Stagiaire,MIN(IF((BC18&gt;=Début)*(BC18&lt;=Fin)*(Stage=BE$8),ROW(Stagiaire)))-1),"")</f>
        <v/>
      </c>
      <c r="BF18" s="31" t="str">
        <f t="array" ref="BF18">IF(SUMPRODUCT((BC18&gt;=Début)*(BC18&lt;=Fin)*(Stage=BF$8)*(Etat="Accepte"))&gt;0,INDEX(Stagiaire,MIN(IF((BC18&gt;=Début)*(BC18&lt;=Fin)*(Stage=BF$8),ROW(Stagiaire)))-1),"")</f>
        <v/>
      </c>
      <c r="BG18" s="25" t="str">
        <f t="array" ref="BG18">IF(SUMPRODUCT((BC18&gt;=Début)*(BC18&lt;=Fin)*(Stage=BG$8)*(Etat="Accepte"))&gt;0,INDEX(Stagiaire,MIN(IF((BC18&gt;=Début)*(BC18&lt;=Fin)*(Stage=BG$8),ROW(Stagiaire)))-1),"")</f>
        <v/>
      </c>
      <c r="BH18" s="10">
        <f t="shared" si="19"/>
        <v>43414</v>
      </c>
      <c r="BI18" s="11">
        <f t="shared" si="20"/>
        <v>43414</v>
      </c>
      <c r="BJ18" s="31" t="str">
        <f t="array" ref="BJ18">IF(SUMPRODUCT((BI18&gt;=Début)*(BI18&lt;=Fin)*(Stage=BJ$8)*(Etat="Accepte"))&gt;0,INDEX(Stagiaire,MIN(IF((BI18&gt;=Début)*(BI18&lt;=Fin)*(Stage=BJ$8),ROW(Stagiaire)))-1),"")</f>
        <v/>
      </c>
      <c r="BK18" s="31" t="str">
        <f t="array" ref="BK18">IF(SUMPRODUCT((BI18&gt;=Début)*(BI18&lt;=Fin)*(Stage=BK$8)*(Etat="Accepte"))&gt;0,INDEX(Stagiaire,MIN(IF((BI18&gt;=Début)*(BI18&lt;=Fin)*(Stage=BK$8),ROW(Stagiaire)))-1),"")</f>
        <v/>
      </c>
      <c r="BL18" s="31" t="str">
        <f t="array" ref="BL18">IF(SUMPRODUCT((BI18&gt;=Début)*(BI18&lt;=Fin)*(Stage=BL$8)*(Etat="Accepte"))&gt;0,INDEX(Stagiaire,MIN(IF((BI18&gt;=Début)*(BI18&lt;=Fin)*(Stage=BL$8),ROW(Stagiaire)))-1),"")</f>
        <v/>
      </c>
      <c r="BM18" s="25" t="str">
        <f t="array" ref="BM18">IF(SUMPRODUCT((BI18&gt;=Début)*(BI18&lt;=Fin)*(Stage=BM$8)*(Etat="Accepte"))&gt;0,INDEX(Stagiaire,MIN(IF((BI18&gt;=Début)*(BI18&lt;=Fin)*(Stage=BM$8),ROW(Stagiaire)))-1),"")</f>
        <v/>
      </c>
      <c r="BN18" s="10">
        <f t="shared" si="21"/>
        <v>43444</v>
      </c>
      <c r="BO18" s="11">
        <f t="shared" si="22"/>
        <v>43444</v>
      </c>
      <c r="BP18" s="31" t="str">
        <f t="array" ref="BP18">IF(SUMPRODUCT((BO18&gt;=Début)*(BO18&lt;=Fin)*(Stage=BP$8)*(Etat="Accepte"))&gt;0,INDEX(Stagiaire,MIN(IF((BO18&gt;=Début)*(BO18&lt;=Fin)*(Stage=BP$8),ROW(Stagiaire)))-1),"")</f>
        <v/>
      </c>
      <c r="BQ18" s="31" t="str">
        <f t="array" ref="BQ18">IF(SUMPRODUCT((BO18&gt;=Début)*(BO18&lt;=Fin)*(Stage=BQ$8)*(Etat="Accepte"))&gt;0,INDEX(Stagiaire,MIN(IF((BO18&gt;=Début)*(BO18&lt;=Fin)*(Stage=BQ$8),ROW(Stagiaire)))-1),"")</f>
        <v/>
      </c>
      <c r="BR18" s="31" t="str">
        <f t="array" ref="BR18">IF(SUMPRODUCT((BO18&gt;=Début)*(BO18&lt;=Fin)*(Stage=BR$8)*(Etat="Accepte"))&gt;0,INDEX(Stagiaire,MIN(IF((BO18&gt;=Début)*(BO18&lt;=Fin)*(Stage=BR$8),ROW(Stagiaire)))-1),"")</f>
        <v/>
      </c>
      <c r="BS18" s="25" t="str">
        <f t="array" ref="BS18">IF(SUMPRODUCT((BO18&gt;=Début)*(BO18&lt;=Fin)*(Stage=BS$8)*(Etat="Accepte"))&gt;0,INDEX(Stagiaire,MIN(IF((BO18&gt;=Début)*(BO18&lt;=Fin)*(Stage=BS$8),ROW(Stagiaire)))-1),"")</f>
        <v/>
      </c>
      <c r="CR18" s="38">
        <f>CR6+39</f>
        <v>43230</v>
      </c>
    </row>
    <row r="19" spans="1:96" ht="12" customHeight="1" x14ac:dyDescent="0.15">
      <c r="A19" s="10">
        <f t="shared" si="0"/>
        <v>43111</v>
      </c>
      <c r="B19" s="28">
        <f t="shared" si="1"/>
        <v>43111</v>
      </c>
      <c r="C19" s="31" t="str">
        <f t="array" ref="C19">IF(SUMPRODUCT((B19&gt;=Début)*(B19&lt;=Fin)*(Stage=C$8)*(Etat="Accepte"))&gt;0,INDEX(Stagiaire,MIN(IF((B19&gt;=Début)*(B19&lt;=Fin)*(Stage=C$8),ROW(Stagiaire)))-1),"")</f>
        <v/>
      </c>
      <c r="D19" s="31" t="str">
        <f t="array" ref="D19">IF(SUMPRODUCT((B19&gt;=Début)*(B19&lt;=Fin)*(Stage=D$8)*(Etat="Accepte"))&gt;0,INDEX(Stagiaire,MIN(IF((B19&gt;=Début)*(B19&lt;=Fin)*(Stage=D$8),ROW(Stagiaire)))-1),"")</f>
        <v/>
      </c>
      <c r="E19" s="31" t="str">
        <f t="array" ref="E19">IF(SUMPRODUCT((B19&gt;=Début)*(B19&lt;=Fin)*(Stage=E$8)*(Etat="Accepte"))&gt;0,INDEX(Stagiaire,MIN(IF((B19&gt;=Début)*(B19&lt;=Fin)*(Stage=E$8),ROW(Stagiaire)))-1),"")</f>
        <v/>
      </c>
      <c r="F19" s="25" t="str">
        <f t="array" ref="F19">IF(SUMPRODUCT((B19&gt;=Début)*(B19&lt;=Fin)*(Stage=F$8)*(Etat="Accepte"))&gt;0,INDEX(Stagiaire,MIN(IF((B19&gt;=Début)*(B19&lt;=Fin)*(Stage=F$8),ROW(Stagiaire)))-1),"")</f>
        <v/>
      </c>
      <c r="G19" s="65">
        <f t="shared" si="2"/>
        <v>43142</v>
      </c>
      <c r="H19" s="31" t="str">
        <f t="array" ref="H19">IF(SUMPRODUCT((G19&gt;=Début)*(G19&lt;=Fin)*(Stage=H$8)*(Etat="Accepte"))&gt;0,INDEX(Stagiaire,MIN(IF((G19&gt;=Début)*(G19&lt;=Fin)*(Stage=H$8),ROW(Stagiaire)))-1),"")</f>
        <v/>
      </c>
      <c r="I19" s="31" t="str">
        <f t="array" ref="I19">IF(SUMPRODUCT((G19&gt;=Début)*(G19&lt;=Fin)*(Stage=I$8)*(Etat="Accepte"))&gt;0,INDEX(Stagiaire,MIN(IF((G19&gt;=Début)*(G19&lt;=Fin)*(Stage=I$8),ROW(Stagiaire)))-1),"")</f>
        <v>Paul</v>
      </c>
      <c r="J19" s="31" t="str">
        <f t="array" ref="J19">IF(SUMPRODUCT((G19&gt;=Début)*(G19&lt;=Fin)*(Stage=J$8)*(Etat="Accepte"))&gt;0,INDEX(Stagiaire,MIN(IF((G19&gt;=Début)*(G19&lt;=Fin)*(Stage=J$8),ROW(Stagiaire)))-1),"")</f>
        <v/>
      </c>
      <c r="K19" s="25" t="str">
        <f t="array" ref="K19">IF(SUMPRODUCT((G19&gt;=Début)*(G19&lt;=Fin)*(Stage=K$8)*(Etat="Accepte"))&gt;0,INDEX(Stagiaire,MIN(IF((G19&gt;=Début)*(G19&lt;=Fin)*(Stage=K$8),ROW(Stagiaire)))-1),"")</f>
        <v/>
      </c>
      <c r="L19" s="10">
        <f t="shared" si="3"/>
        <v>43170</v>
      </c>
      <c r="M19" s="11">
        <f t="shared" si="4"/>
        <v>43170</v>
      </c>
      <c r="N19" s="31" t="str">
        <f t="array" ref="N19">IF(SUMPRODUCT((M19&gt;=Début)*(M19&lt;=Fin)*(Stage=N$8)*(Etat="Accepte"))&gt;0,INDEX(Stagiaire,MIN(IF((M19&gt;=Début)*(M19&lt;=Fin)*(Stage=N$8),ROW(Stagiaire)))-1),"")</f>
        <v/>
      </c>
      <c r="O19" s="31" t="str">
        <f t="array" ref="O19">IF(SUMPRODUCT((M19&gt;=Début)*(M19&lt;=Fin)*(Stage=O$8)*(Etat="Accepte"))&gt;0,INDEX(Stagiaire,MIN(IF((M19&gt;=Début)*(M19&lt;=Fin)*(Stage=O$8),ROW(Stagiaire)))-1),"")</f>
        <v/>
      </c>
      <c r="P19" s="31" t="str">
        <f t="array" ref="P19">IF(SUMPRODUCT((M19&gt;=Début)*(M19&lt;=Fin)*(Stage=P$8)*(Etat="Accepte"))&gt;0,INDEX(Stagiaire,MIN(IF((M19&gt;=Début)*(M19&lt;=Fin)*(Stage=P$8),ROW(Stagiaire)))-1),"")</f>
        <v/>
      </c>
      <c r="Q19" s="25" t="str">
        <f t="array" ref="Q19">IF(SUMPRODUCT((M19&gt;=Début)*(M19&lt;=Fin)*(Stage=Q$8)*(Etat="Accepte"))&gt;0,INDEX(Stagiaire,MIN(IF((M19&gt;=Début)*(M19&lt;=Fin)*(Stage=Q$8),ROW(Stagiaire)))-1),"")</f>
        <v/>
      </c>
      <c r="R19" s="10">
        <f t="shared" si="5"/>
        <v>43201</v>
      </c>
      <c r="S19" s="11">
        <f t="shared" si="6"/>
        <v>43201</v>
      </c>
      <c r="T19" s="31" t="str">
        <f t="array" ref="T19">IF(SUMPRODUCT((S19&gt;=Début)*(S19&lt;=Fin)*(Stage=T$8)*(Etat="Accepte"))&gt;0,INDEX(Stagiaire,MIN(IF((S19&gt;=Début)*(S19&lt;=Fin)*(Stage=T$8),ROW(Stagiaire)))-1),"")</f>
        <v/>
      </c>
      <c r="U19" s="31" t="str">
        <f t="array" ref="U19">IF(SUMPRODUCT((S19&gt;=Début)*(S19&lt;=Fin)*(Stage=U$8)*(Etat="Accepte"))&gt;0,INDEX(Stagiaire,MIN(IF((S19&gt;=Début)*(S19&lt;=Fin)*(Stage=U$8),ROW(Stagiaire)))-1),"")</f>
        <v>pam</v>
      </c>
      <c r="V19" s="31" t="str">
        <f t="array" ref="V19">IF(SUMPRODUCT((S19&gt;=Début)*(S19&lt;=Fin)*(Stage=V$8)*(Etat="Accepte"))&gt;0,INDEX(Stagiaire,MIN(IF((S19&gt;=Début)*(S19&lt;=Fin)*(Stage=V$8),ROW(Stagiaire)))-1),"")</f>
        <v/>
      </c>
      <c r="W19" s="25" t="str">
        <f t="array" ref="W19">IF(SUMPRODUCT((S19&gt;=Début)*(S19&lt;=Fin)*(Stage=W$8)*(Etat="Accepte"))&gt;0,INDEX(Stagiaire,MIN(IF((S19&gt;=Début)*(S19&lt;=Fin)*(Stage=W$8),ROW(Stagiaire)))-1),"")</f>
        <v/>
      </c>
      <c r="X19" s="10">
        <f t="shared" si="7"/>
        <v>43231</v>
      </c>
      <c r="Y19" s="11">
        <f t="shared" si="8"/>
        <v>43231</v>
      </c>
      <c r="Z19" s="31" t="str">
        <f t="array" ref="Z19">IF(SUMPRODUCT((Y19&gt;=Début)*(Y19&lt;=Fin)*(Stage=Z$8)*(Etat="Accepte"))&gt;0,INDEX(Stagiaire,MIN(IF((Y19&gt;=Début)*(Y19&lt;=Fin)*(Stage=Z$8),ROW(Stagiaire)))-1),"")</f>
        <v/>
      </c>
      <c r="AA19" s="31" t="str">
        <f t="array" ref="AA19">IF(SUMPRODUCT((Y19&gt;=Début)*(Y19&lt;=Fin)*(Stage=AA$8)*(Etat="Accepte"))&gt;0,INDEX(Stagiaire,MIN(IF((Y19&gt;=Début)*(Y19&lt;=Fin)*(Stage=AA$8),ROW(Stagiaire)))-1),"")</f>
        <v/>
      </c>
      <c r="AB19" s="31" t="str">
        <f t="array" ref="AB19">IF(SUMPRODUCT((Y19&gt;=Début)*(Y19&lt;=Fin)*(Stage=AB$8)*(Etat="Accepte"))&gt;0,INDEX(Stagiaire,MIN(IF((Y19&gt;=Début)*(Y19&lt;=Fin)*(Stage=AB$8),ROW(Stagiaire)))-1),"")</f>
        <v>Mimi</v>
      </c>
      <c r="AC19" s="25" t="str">
        <f t="array" ref="AC19">IF(SUMPRODUCT((Y19&gt;=Début)*(Y19&lt;=Fin)*(Stage=AC$8)*(Etat="Accepte"))&gt;0,INDEX(Stagiaire,MIN(IF((Y19&gt;=Début)*(Y19&lt;=Fin)*(Stage=AC$8),ROW(Stagiaire)))-1),"")</f>
        <v/>
      </c>
      <c r="AD19" s="10">
        <f t="shared" si="9"/>
        <v>43262</v>
      </c>
      <c r="AE19" s="11">
        <f t="shared" si="10"/>
        <v>43262</v>
      </c>
      <c r="AF19" s="31" t="str">
        <f t="array" ref="AF19">IF(SUMPRODUCT((AE19&gt;=Début)*(AE19&lt;=Fin)*(Stage=AF$8)*(Etat="Accepte"))&gt;0,INDEX(Stagiaire,MIN(IF((AE19&gt;=Début)*(AE19&lt;=Fin)*(Stage=AF$8),ROW(Stagiaire)))-1),"")</f>
        <v/>
      </c>
      <c r="AG19" s="31" t="str">
        <f t="array" ref="AG19">IF(SUMPRODUCT((AE19&gt;=Début)*(AE19&lt;=Fin)*(Stage=AG$8)*(Etat="Accepte"))&gt;0,INDEX(Stagiaire,MIN(IF((AE19&gt;=Début)*(AE19&lt;=Fin)*(Stage=AG$8),ROW(Stagiaire)))-1),"")</f>
        <v/>
      </c>
      <c r="AH19" s="31" t="str">
        <f t="array" ref="AH19">IF(SUMPRODUCT((AE19&gt;=Début)*(AE19&lt;=Fin)*(Stage=AH$8)*(Etat="Accepte"))&gt;0,INDEX(Stagiaire,MIN(IF((AE19&gt;=Début)*(AE19&lt;=Fin)*(Stage=AH$8),ROW(Stagiaire)))-1),"")</f>
        <v/>
      </c>
      <c r="AI19" s="25" t="str">
        <f t="array" ref="AI19">IF(SUMPRODUCT((AE19&gt;=Début)*(AE19&lt;=Fin)*(Stage=AI$8)*(Etat="Accepte"))&gt;0,INDEX(Stagiaire,MIN(IF((AE19&gt;=Début)*(AE19&lt;=Fin)*(Stage=AI$8),ROW(Stagiaire)))-1),"")</f>
        <v/>
      </c>
      <c r="AJ19" s="10">
        <f t="shared" si="11"/>
        <v>43292</v>
      </c>
      <c r="AK19" s="11">
        <f t="shared" si="12"/>
        <v>43292</v>
      </c>
      <c r="AL19" s="31" t="str">
        <f t="array" ref="AL19">IF(SUMPRODUCT((AK19&gt;=Début)*(AK19&lt;=Fin)*(Stage=AL$8)*(Etat="Accepte"))&gt;0,INDEX(Stagiaire,MIN(IF((AK19&gt;=Début)*(AK19&lt;=Fin)*(Stage=AL$8),ROW(Stagiaire)))-1),"")</f>
        <v/>
      </c>
      <c r="AM19" s="31" t="str">
        <f t="array" ref="AM19">IF(SUMPRODUCT((AK19&gt;=Début)*(AK19&lt;=Fin)*(Stage=AM$8)*(Etat="Accepte"))&gt;0,INDEX(Stagiaire,MIN(IF((AK19&gt;=Début)*(AK19&lt;=Fin)*(Stage=AM$8),ROW(Stagiaire)))-1),"")</f>
        <v/>
      </c>
      <c r="AN19" s="31" t="str">
        <f t="array" ref="AN19">IF(SUMPRODUCT((AK19&gt;=Début)*(AK19&lt;=Fin)*(Stage=AN$8)*(Etat="Accepte"))&gt;0,INDEX(Stagiaire,MIN(IF((AK19&gt;=Début)*(AK19&lt;=Fin)*(Stage=AN$8),ROW(Stagiaire)))-1),"")</f>
        <v/>
      </c>
      <c r="AO19" s="25" t="str">
        <f t="array" ref="AO19">IF(SUMPRODUCT((AK19&gt;=Début)*(AK19&lt;=Fin)*(Stage=AO$8)*(Etat="Accepte"))&gt;0,INDEX(Stagiaire,MIN(IF((AK19&gt;=Début)*(AK19&lt;=Fin)*(Stage=AO$8),ROW(Stagiaire)))-1),"")</f>
        <v/>
      </c>
      <c r="AP19" s="10">
        <f t="shared" si="13"/>
        <v>43323</v>
      </c>
      <c r="AQ19" s="11">
        <f t="shared" si="14"/>
        <v>43323</v>
      </c>
      <c r="AR19" s="31" t="str">
        <f t="array" ref="AR19">IF(SUMPRODUCT((AQ19&gt;=Début)*(AQ19&lt;=Fin)*(Stage=AR$8)*(Etat="Accepte"))&gt;0,INDEX(Stagiaire,MIN(IF((AQ19&gt;=Début)*(AQ19&lt;=Fin)*(Stage=AR$8),ROW(Stagiaire)))-1),"")</f>
        <v/>
      </c>
      <c r="AS19" s="31" t="str">
        <f t="array" ref="AS19">IF(SUMPRODUCT((AQ19&gt;=Début)*(AQ19&lt;=Fin)*(Stage=AS$8)*(Etat="Accepte"))&gt;0,INDEX(Stagiaire,MIN(IF((AQ19&gt;=Début)*(AQ19&lt;=Fin)*(Stage=AS$8),ROW(Stagiaire)))-1),"")</f>
        <v/>
      </c>
      <c r="AT19" s="31" t="str">
        <f t="array" ref="AT19">IF(SUMPRODUCT((AQ19&gt;=Début)*(AQ19&lt;=Fin)*(Stage=AT$8)*(Etat="Accepte"))&gt;0,INDEX(Stagiaire,MIN(IF((AQ19&gt;=Début)*(AQ19&lt;=Fin)*(Stage=AT$8),ROW(Stagiaire)))-1),"")</f>
        <v/>
      </c>
      <c r="AU19" s="25" t="str">
        <f t="array" ref="AU19">IF(SUMPRODUCT((AQ19&gt;=Début)*(AQ19&lt;=Fin)*(Stage=AU$8)*(Etat="Accepte"))&gt;0,INDEX(Stagiaire,MIN(IF((AQ19&gt;=Début)*(AQ19&lt;=Fin)*(Stage=AU$8),ROW(Stagiaire)))-1),"")</f>
        <v/>
      </c>
      <c r="AV19" s="10">
        <f t="shared" si="15"/>
        <v>43354</v>
      </c>
      <c r="AW19" s="11">
        <f t="shared" si="16"/>
        <v>43354</v>
      </c>
      <c r="AX19" s="31" t="str">
        <f t="array" ref="AX19">IF(SUMPRODUCT((AW19&gt;=Début)*(AW19&lt;=Fin)*(Stage=AX$8)*(Etat="Accepte"))&gt;0,INDEX(Stagiaire,MIN(IF((AW19&gt;=Début)*(AW19&lt;=Fin)*(Stage=AX$8),ROW(Stagiaire)))-1),"")</f>
        <v/>
      </c>
      <c r="AY19" s="31" t="str">
        <f t="array" ref="AY19">IF(SUMPRODUCT((AW19&gt;=Début)*(AW19&lt;=Fin)*(Stage=AY$8)*(Etat="Accepte"))&gt;0,INDEX(Stagiaire,MIN(IF((AW19&gt;=Début)*(AW19&lt;=Fin)*(Stage=AY$8),ROW(Stagiaire)))-1),"")</f>
        <v/>
      </c>
      <c r="AZ19" s="31" t="str">
        <f t="array" ref="AZ19">IF(SUMPRODUCT((AW19&gt;=Début)*(AW19&lt;=Fin)*(Stage=AZ$8)*(Etat="Accepte"))&gt;0,INDEX(Stagiaire,MIN(IF((AW19&gt;=Début)*(AW19&lt;=Fin)*(Stage=AZ$8),ROW(Stagiaire)))-1),"")</f>
        <v/>
      </c>
      <c r="BA19" s="25" t="str">
        <f t="array" ref="BA19">IF(SUMPRODUCT((AW19&gt;=Début)*(AW19&lt;=Fin)*(Stage=BA$8)*(Etat="Accepte"))&gt;0,INDEX(Stagiaire,MIN(IF((AW19&gt;=Début)*(AW19&lt;=Fin)*(Stage=BA$8),ROW(Stagiaire)))-1),"")</f>
        <v/>
      </c>
      <c r="BB19" s="10">
        <f t="shared" si="17"/>
        <v>43384</v>
      </c>
      <c r="BC19" s="11">
        <f t="shared" si="18"/>
        <v>43384</v>
      </c>
      <c r="BD19" s="31" t="str">
        <f t="array" ref="BD19">IF(SUMPRODUCT((BC19&gt;=Début)*(BC19&lt;=Fin)*(Stage=BD$8)*(Etat="Accepte"))&gt;0,INDEX(Stagiaire,MIN(IF((BC19&gt;=Début)*(BC19&lt;=Fin)*(Stage=BD$8),ROW(Stagiaire)))-1),"")</f>
        <v/>
      </c>
      <c r="BE19" s="31" t="str">
        <f t="array" ref="BE19">IF(SUMPRODUCT((BC19&gt;=Début)*(BC19&lt;=Fin)*(Stage=BE$8)*(Etat="Accepte"))&gt;0,INDEX(Stagiaire,MIN(IF((BC19&gt;=Début)*(BC19&lt;=Fin)*(Stage=BE$8),ROW(Stagiaire)))-1),"")</f>
        <v/>
      </c>
      <c r="BF19" s="31" t="str">
        <f t="array" ref="BF19">IF(SUMPRODUCT((BC19&gt;=Début)*(BC19&lt;=Fin)*(Stage=BF$8)*(Etat="Accepte"))&gt;0,INDEX(Stagiaire,MIN(IF((BC19&gt;=Début)*(BC19&lt;=Fin)*(Stage=BF$8),ROW(Stagiaire)))-1),"")</f>
        <v/>
      </c>
      <c r="BG19" s="25" t="str">
        <f t="array" ref="BG19">IF(SUMPRODUCT((BC19&gt;=Début)*(BC19&lt;=Fin)*(Stage=BG$8)*(Etat="Accepte"))&gt;0,INDEX(Stagiaire,MIN(IF((BC19&gt;=Début)*(BC19&lt;=Fin)*(Stage=BG$8),ROW(Stagiaire)))-1),"")</f>
        <v/>
      </c>
      <c r="BH19" s="10">
        <f t="shared" si="19"/>
        <v>43415</v>
      </c>
      <c r="BI19" s="11">
        <f t="shared" si="20"/>
        <v>43415</v>
      </c>
      <c r="BJ19" s="31" t="str">
        <f t="array" ref="BJ19">IF(SUMPRODUCT((BI19&gt;=Début)*(BI19&lt;=Fin)*(Stage=BJ$8)*(Etat="Accepte"))&gt;0,INDEX(Stagiaire,MIN(IF((BI19&gt;=Début)*(BI19&lt;=Fin)*(Stage=BJ$8),ROW(Stagiaire)))-1),"")</f>
        <v/>
      </c>
      <c r="BK19" s="31" t="str">
        <f t="array" ref="BK19">IF(SUMPRODUCT((BI19&gt;=Début)*(BI19&lt;=Fin)*(Stage=BK$8)*(Etat="Accepte"))&gt;0,INDEX(Stagiaire,MIN(IF((BI19&gt;=Début)*(BI19&lt;=Fin)*(Stage=BK$8),ROW(Stagiaire)))-1),"")</f>
        <v/>
      </c>
      <c r="BL19" s="31" t="str">
        <f t="array" ref="BL19">IF(SUMPRODUCT((BI19&gt;=Début)*(BI19&lt;=Fin)*(Stage=BL$8)*(Etat="Accepte"))&gt;0,INDEX(Stagiaire,MIN(IF((BI19&gt;=Début)*(BI19&lt;=Fin)*(Stage=BL$8),ROW(Stagiaire)))-1),"")</f>
        <v/>
      </c>
      <c r="BM19" s="25" t="str">
        <f t="array" ref="BM19">IF(SUMPRODUCT((BI19&gt;=Début)*(BI19&lt;=Fin)*(Stage=BM$8)*(Etat="Accepte"))&gt;0,INDEX(Stagiaire,MIN(IF((BI19&gt;=Début)*(BI19&lt;=Fin)*(Stage=BM$8),ROW(Stagiaire)))-1),"")</f>
        <v/>
      </c>
      <c r="BN19" s="10">
        <f t="shared" si="21"/>
        <v>43445</v>
      </c>
      <c r="BO19" s="11">
        <f t="shared" si="22"/>
        <v>43445</v>
      </c>
      <c r="BP19" s="31" t="str">
        <f t="array" ref="BP19">IF(SUMPRODUCT((BO19&gt;=Début)*(BO19&lt;=Fin)*(Stage=BP$8)*(Etat="Accepte"))&gt;0,INDEX(Stagiaire,MIN(IF((BO19&gt;=Début)*(BO19&lt;=Fin)*(Stage=BP$8),ROW(Stagiaire)))-1),"")</f>
        <v/>
      </c>
      <c r="BQ19" s="31" t="str">
        <f t="array" ref="BQ19">IF(SUMPRODUCT((BO19&gt;=Début)*(BO19&lt;=Fin)*(Stage=BQ$8)*(Etat="Accepte"))&gt;0,INDEX(Stagiaire,MIN(IF((BO19&gt;=Début)*(BO19&lt;=Fin)*(Stage=BQ$8),ROW(Stagiaire)))-1),"")</f>
        <v/>
      </c>
      <c r="BR19" s="31" t="str">
        <f t="array" ref="BR19">IF(SUMPRODUCT((BO19&gt;=Début)*(BO19&lt;=Fin)*(Stage=BR$8)*(Etat="Accepte"))&gt;0,INDEX(Stagiaire,MIN(IF((BO19&gt;=Début)*(BO19&lt;=Fin)*(Stage=BR$8),ROW(Stagiaire)))-1),"")</f>
        <v/>
      </c>
      <c r="BS19" s="25" t="str">
        <f t="array" ref="BS19">IF(SUMPRODUCT((BO19&gt;=Début)*(BO19&lt;=Fin)*(Stage=BS$8)*(Etat="Accepte"))&gt;0,INDEX(Stagiaire,MIN(IF((BO19&gt;=Début)*(BO19&lt;=Fin)*(Stage=BS$8),ROW(Stagiaire)))-1),"")</f>
        <v/>
      </c>
      <c r="CR19" s="39">
        <f>CR6+50</f>
        <v>43241</v>
      </c>
    </row>
    <row r="20" spans="1:96" ht="12" customHeight="1" x14ac:dyDescent="0.15">
      <c r="A20" s="10">
        <f t="shared" si="0"/>
        <v>43112</v>
      </c>
      <c r="B20" s="28">
        <f t="shared" si="1"/>
        <v>43112</v>
      </c>
      <c r="C20" s="31" t="str">
        <f t="array" ref="C20">IF(SUMPRODUCT((B20&gt;=Début)*(B20&lt;=Fin)*(Stage=C$8)*(Etat="Accepte"))&gt;0,INDEX(Stagiaire,MIN(IF((B20&gt;=Début)*(B20&lt;=Fin)*(Stage=C$8),ROW(Stagiaire)))-1),"")</f>
        <v/>
      </c>
      <c r="D20" s="31" t="str">
        <f t="array" ref="D20">IF(SUMPRODUCT((B20&gt;=Début)*(B20&lt;=Fin)*(Stage=D$8)*(Etat="Accepte"))&gt;0,INDEX(Stagiaire,MIN(IF((B20&gt;=Début)*(B20&lt;=Fin)*(Stage=D$8),ROW(Stagiaire)))-1),"")</f>
        <v/>
      </c>
      <c r="E20" s="31" t="str">
        <f t="array" ref="E20">IF(SUMPRODUCT((B20&gt;=Début)*(B20&lt;=Fin)*(Stage=E$8)*(Etat="Accepte"))&gt;0,INDEX(Stagiaire,MIN(IF((B20&gt;=Début)*(B20&lt;=Fin)*(Stage=E$8),ROW(Stagiaire)))-1),"")</f>
        <v/>
      </c>
      <c r="F20" s="25" t="str">
        <f t="array" ref="F20">IF(SUMPRODUCT((B20&gt;=Début)*(B20&lt;=Fin)*(Stage=F$8)*(Etat="Accepte"))&gt;0,INDEX(Stagiaire,MIN(IF((B20&gt;=Début)*(B20&lt;=Fin)*(Stage=F$8),ROW(Stagiaire)))-1),"")</f>
        <v/>
      </c>
      <c r="G20" s="65">
        <f t="shared" si="2"/>
        <v>43143</v>
      </c>
      <c r="H20" s="31" t="str">
        <f t="array" ref="H20">IF(SUMPRODUCT((G20&gt;=Début)*(G20&lt;=Fin)*(Stage=H$8)*(Etat="Accepte"))&gt;0,INDEX(Stagiaire,MIN(IF((G20&gt;=Début)*(G20&lt;=Fin)*(Stage=H$8),ROW(Stagiaire)))-1),"")</f>
        <v/>
      </c>
      <c r="I20" s="31" t="str">
        <f t="array" ref="I20">IF(SUMPRODUCT((G20&gt;=Début)*(G20&lt;=Fin)*(Stage=I$8)*(Etat="Accepte"))&gt;0,INDEX(Stagiaire,MIN(IF((G20&gt;=Début)*(G20&lt;=Fin)*(Stage=I$8),ROW(Stagiaire)))-1),"")</f>
        <v>Paul</v>
      </c>
      <c r="J20" s="31" t="str">
        <f t="array" ref="J20">IF(SUMPRODUCT((G20&gt;=Début)*(G20&lt;=Fin)*(Stage=J$8)*(Etat="Accepte"))&gt;0,INDEX(Stagiaire,MIN(IF((G20&gt;=Début)*(G20&lt;=Fin)*(Stage=J$8),ROW(Stagiaire)))-1),"")</f>
        <v/>
      </c>
      <c r="K20" s="25" t="str">
        <f t="array" ref="K20">IF(SUMPRODUCT((G20&gt;=Début)*(G20&lt;=Fin)*(Stage=K$8)*(Etat="Accepte"))&gt;0,INDEX(Stagiaire,MIN(IF((G20&gt;=Début)*(G20&lt;=Fin)*(Stage=K$8),ROW(Stagiaire)))-1),"")</f>
        <v/>
      </c>
      <c r="L20" s="10">
        <f t="shared" si="3"/>
        <v>43171</v>
      </c>
      <c r="M20" s="11">
        <f t="shared" si="4"/>
        <v>43171</v>
      </c>
      <c r="N20" s="31" t="str">
        <f t="array" ref="N20">IF(SUMPRODUCT((M20&gt;=Début)*(M20&lt;=Fin)*(Stage=N$8)*(Etat="Accepte"))&gt;0,INDEX(Stagiaire,MIN(IF((M20&gt;=Début)*(M20&lt;=Fin)*(Stage=N$8),ROW(Stagiaire)))-1),"")</f>
        <v/>
      </c>
      <c r="O20" s="31" t="str">
        <f t="array" ref="O20">IF(SUMPRODUCT((M20&gt;=Début)*(M20&lt;=Fin)*(Stage=O$8)*(Etat="Accepte"))&gt;0,INDEX(Stagiaire,MIN(IF((M20&gt;=Début)*(M20&lt;=Fin)*(Stage=O$8),ROW(Stagiaire)))-1),"")</f>
        <v/>
      </c>
      <c r="P20" s="31" t="str">
        <f t="array" ref="P20">IF(SUMPRODUCT((M20&gt;=Début)*(M20&lt;=Fin)*(Stage=P$8)*(Etat="Accepte"))&gt;0,INDEX(Stagiaire,MIN(IF((M20&gt;=Début)*(M20&lt;=Fin)*(Stage=P$8),ROW(Stagiaire)))-1),"")</f>
        <v/>
      </c>
      <c r="Q20" s="25" t="str">
        <f t="array" ref="Q20">IF(SUMPRODUCT((M20&gt;=Début)*(M20&lt;=Fin)*(Stage=Q$8)*(Etat="Accepte"))&gt;0,INDEX(Stagiaire,MIN(IF((M20&gt;=Début)*(M20&lt;=Fin)*(Stage=Q$8),ROW(Stagiaire)))-1),"")</f>
        <v/>
      </c>
      <c r="R20" s="10">
        <f t="shared" si="5"/>
        <v>43202</v>
      </c>
      <c r="S20" s="11">
        <f t="shared" si="6"/>
        <v>43202</v>
      </c>
      <c r="T20" s="31" t="str">
        <f t="array" ref="T20">IF(SUMPRODUCT((S20&gt;=Début)*(S20&lt;=Fin)*(Stage=T$8)*(Etat="Accepte"))&gt;0,INDEX(Stagiaire,MIN(IF((S20&gt;=Début)*(S20&lt;=Fin)*(Stage=T$8),ROW(Stagiaire)))-1),"")</f>
        <v/>
      </c>
      <c r="U20" s="31" t="str">
        <f t="array" ref="U20">IF(SUMPRODUCT((S20&gt;=Début)*(S20&lt;=Fin)*(Stage=U$8)*(Etat="Accepte"))&gt;0,INDEX(Stagiaire,MIN(IF((S20&gt;=Début)*(S20&lt;=Fin)*(Stage=U$8),ROW(Stagiaire)))-1),"")</f>
        <v>pam</v>
      </c>
      <c r="V20" s="31" t="str">
        <f t="array" ref="V20">IF(SUMPRODUCT((S20&gt;=Début)*(S20&lt;=Fin)*(Stage=V$8)*(Etat="Accepte"))&gt;0,INDEX(Stagiaire,MIN(IF((S20&gt;=Début)*(S20&lt;=Fin)*(Stage=V$8),ROW(Stagiaire)))-1),"")</f>
        <v/>
      </c>
      <c r="W20" s="25" t="str">
        <f t="array" ref="W20">IF(SUMPRODUCT((S20&gt;=Début)*(S20&lt;=Fin)*(Stage=W$8)*(Etat="Accepte"))&gt;0,INDEX(Stagiaire,MIN(IF((S20&gt;=Début)*(S20&lt;=Fin)*(Stage=W$8),ROW(Stagiaire)))-1),"")</f>
        <v/>
      </c>
      <c r="X20" s="10">
        <f t="shared" si="7"/>
        <v>43232</v>
      </c>
      <c r="Y20" s="11">
        <f t="shared" si="8"/>
        <v>43232</v>
      </c>
      <c r="Z20" s="31" t="str">
        <f t="array" ref="Z20">IF(SUMPRODUCT((Y20&gt;=Début)*(Y20&lt;=Fin)*(Stage=Z$8)*(Etat="Accepte"))&gt;0,INDEX(Stagiaire,MIN(IF((Y20&gt;=Début)*(Y20&lt;=Fin)*(Stage=Z$8),ROW(Stagiaire)))-1),"")</f>
        <v/>
      </c>
      <c r="AA20" s="31" t="str">
        <f t="array" ref="AA20">IF(SUMPRODUCT((Y20&gt;=Début)*(Y20&lt;=Fin)*(Stage=AA$8)*(Etat="Accepte"))&gt;0,INDEX(Stagiaire,MIN(IF((Y20&gt;=Début)*(Y20&lt;=Fin)*(Stage=AA$8),ROW(Stagiaire)))-1),"")</f>
        <v/>
      </c>
      <c r="AB20" s="31" t="str">
        <f t="array" ref="AB20">IF(SUMPRODUCT((Y20&gt;=Début)*(Y20&lt;=Fin)*(Stage=AB$8)*(Etat="Accepte"))&gt;0,INDEX(Stagiaire,MIN(IF((Y20&gt;=Début)*(Y20&lt;=Fin)*(Stage=AB$8),ROW(Stagiaire)))-1),"")</f>
        <v>Mimi</v>
      </c>
      <c r="AC20" s="25" t="str">
        <f t="array" ref="AC20">IF(SUMPRODUCT((Y20&gt;=Début)*(Y20&lt;=Fin)*(Stage=AC$8)*(Etat="Accepte"))&gt;0,INDEX(Stagiaire,MIN(IF((Y20&gt;=Début)*(Y20&lt;=Fin)*(Stage=AC$8),ROW(Stagiaire)))-1),"")</f>
        <v/>
      </c>
      <c r="AD20" s="10">
        <f t="shared" si="9"/>
        <v>43263</v>
      </c>
      <c r="AE20" s="11">
        <f t="shared" si="10"/>
        <v>43263</v>
      </c>
      <c r="AF20" s="31" t="str">
        <f t="array" ref="AF20">IF(SUMPRODUCT((AE20&gt;=Début)*(AE20&lt;=Fin)*(Stage=AF$8)*(Etat="Accepte"))&gt;0,INDEX(Stagiaire,MIN(IF((AE20&gt;=Début)*(AE20&lt;=Fin)*(Stage=AF$8),ROW(Stagiaire)))-1),"")</f>
        <v/>
      </c>
      <c r="AG20" s="31" t="str">
        <f t="array" ref="AG20">IF(SUMPRODUCT((AE20&gt;=Début)*(AE20&lt;=Fin)*(Stage=AG$8)*(Etat="Accepte"))&gt;0,INDEX(Stagiaire,MIN(IF((AE20&gt;=Début)*(AE20&lt;=Fin)*(Stage=AG$8),ROW(Stagiaire)))-1),"")</f>
        <v/>
      </c>
      <c r="AH20" s="31" t="str">
        <f t="array" ref="AH20">IF(SUMPRODUCT((AE20&gt;=Début)*(AE20&lt;=Fin)*(Stage=AH$8)*(Etat="Accepte"))&gt;0,INDEX(Stagiaire,MIN(IF((AE20&gt;=Début)*(AE20&lt;=Fin)*(Stage=AH$8),ROW(Stagiaire)))-1),"")</f>
        <v/>
      </c>
      <c r="AI20" s="25" t="str">
        <f t="array" ref="AI20">IF(SUMPRODUCT((AE20&gt;=Début)*(AE20&lt;=Fin)*(Stage=AI$8)*(Etat="Accepte"))&gt;0,INDEX(Stagiaire,MIN(IF((AE20&gt;=Début)*(AE20&lt;=Fin)*(Stage=AI$8),ROW(Stagiaire)))-1),"")</f>
        <v/>
      </c>
      <c r="AJ20" s="10">
        <f t="shared" si="11"/>
        <v>43293</v>
      </c>
      <c r="AK20" s="11">
        <f t="shared" si="12"/>
        <v>43293</v>
      </c>
      <c r="AL20" s="31" t="str">
        <f t="array" ref="AL20">IF(SUMPRODUCT((AK20&gt;=Début)*(AK20&lt;=Fin)*(Stage=AL$8)*(Etat="Accepte"))&gt;0,INDEX(Stagiaire,MIN(IF((AK20&gt;=Début)*(AK20&lt;=Fin)*(Stage=AL$8),ROW(Stagiaire)))-1),"")</f>
        <v/>
      </c>
      <c r="AM20" s="31" t="str">
        <f t="array" ref="AM20">IF(SUMPRODUCT((AK20&gt;=Début)*(AK20&lt;=Fin)*(Stage=AM$8)*(Etat="Accepte"))&gt;0,INDEX(Stagiaire,MIN(IF((AK20&gt;=Début)*(AK20&lt;=Fin)*(Stage=AM$8),ROW(Stagiaire)))-1),"")</f>
        <v/>
      </c>
      <c r="AN20" s="31" t="str">
        <f t="array" ref="AN20">IF(SUMPRODUCT((AK20&gt;=Début)*(AK20&lt;=Fin)*(Stage=AN$8)*(Etat="Accepte"))&gt;0,INDEX(Stagiaire,MIN(IF((AK20&gt;=Début)*(AK20&lt;=Fin)*(Stage=AN$8),ROW(Stagiaire)))-1),"")</f>
        <v/>
      </c>
      <c r="AO20" s="25" t="str">
        <f t="array" ref="AO20">IF(SUMPRODUCT((AK20&gt;=Début)*(AK20&lt;=Fin)*(Stage=AO$8)*(Etat="Accepte"))&gt;0,INDEX(Stagiaire,MIN(IF((AK20&gt;=Début)*(AK20&lt;=Fin)*(Stage=AO$8),ROW(Stagiaire)))-1),"")</f>
        <v/>
      </c>
      <c r="AP20" s="10">
        <f t="shared" si="13"/>
        <v>43324</v>
      </c>
      <c r="AQ20" s="11">
        <f t="shared" si="14"/>
        <v>43324</v>
      </c>
      <c r="AR20" s="31" t="str">
        <f t="array" ref="AR20">IF(SUMPRODUCT((AQ20&gt;=Début)*(AQ20&lt;=Fin)*(Stage=AR$8)*(Etat="Accepte"))&gt;0,INDEX(Stagiaire,MIN(IF((AQ20&gt;=Début)*(AQ20&lt;=Fin)*(Stage=AR$8),ROW(Stagiaire)))-1),"")</f>
        <v/>
      </c>
      <c r="AS20" s="31" t="str">
        <f t="array" ref="AS20">IF(SUMPRODUCT((AQ20&gt;=Début)*(AQ20&lt;=Fin)*(Stage=AS$8)*(Etat="Accepte"))&gt;0,INDEX(Stagiaire,MIN(IF((AQ20&gt;=Début)*(AQ20&lt;=Fin)*(Stage=AS$8),ROW(Stagiaire)))-1),"")</f>
        <v/>
      </c>
      <c r="AT20" s="31" t="str">
        <f t="array" ref="AT20">IF(SUMPRODUCT((AQ20&gt;=Début)*(AQ20&lt;=Fin)*(Stage=AT$8)*(Etat="Accepte"))&gt;0,INDEX(Stagiaire,MIN(IF((AQ20&gt;=Début)*(AQ20&lt;=Fin)*(Stage=AT$8),ROW(Stagiaire)))-1),"")</f>
        <v/>
      </c>
      <c r="AU20" s="25" t="str">
        <f t="array" ref="AU20">IF(SUMPRODUCT((AQ20&gt;=Début)*(AQ20&lt;=Fin)*(Stage=AU$8)*(Etat="Accepte"))&gt;0,INDEX(Stagiaire,MIN(IF((AQ20&gt;=Début)*(AQ20&lt;=Fin)*(Stage=AU$8),ROW(Stagiaire)))-1),"")</f>
        <v/>
      </c>
      <c r="AV20" s="10">
        <f t="shared" si="15"/>
        <v>43355</v>
      </c>
      <c r="AW20" s="11">
        <f t="shared" si="16"/>
        <v>43355</v>
      </c>
      <c r="AX20" s="31" t="str">
        <f t="array" ref="AX20">IF(SUMPRODUCT((AW20&gt;=Début)*(AW20&lt;=Fin)*(Stage=AX$8)*(Etat="Accepte"))&gt;0,INDEX(Stagiaire,MIN(IF((AW20&gt;=Début)*(AW20&lt;=Fin)*(Stage=AX$8),ROW(Stagiaire)))-1),"")</f>
        <v/>
      </c>
      <c r="AY20" s="31" t="str">
        <f t="array" ref="AY20">IF(SUMPRODUCT((AW20&gt;=Début)*(AW20&lt;=Fin)*(Stage=AY$8)*(Etat="Accepte"))&gt;0,INDEX(Stagiaire,MIN(IF((AW20&gt;=Début)*(AW20&lt;=Fin)*(Stage=AY$8),ROW(Stagiaire)))-1),"")</f>
        <v/>
      </c>
      <c r="AZ20" s="31" t="str">
        <f t="array" ref="AZ20">IF(SUMPRODUCT((AW20&gt;=Début)*(AW20&lt;=Fin)*(Stage=AZ$8)*(Etat="Accepte"))&gt;0,INDEX(Stagiaire,MIN(IF((AW20&gt;=Début)*(AW20&lt;=Fin)*(Stage=AZ$8),ROW(Stagiaire)))-1),"")</f>
        <v/>
      </c>
      <c r="BA20" s="25" t="str">
        <f t="array" ref="BA20">IF(SUMPRODUCT((AW20&gt;=Début)*(AW20&lt;=Fin)*(Stage=BA$8)*(Etat="Accepte"))&gt;0,INDEX(Stagiaire,MIN(IF((AW20&gt;=Début)*(AW20&lt;=Fin)*(Stage=BA$8),ROW(Stagiaire)))-1),"")</f>
        <v/>
      </c>
      <c r="BB20" s="10">
        <f t="shared" si="17"/>
        <v>43385</v>
      </c>
      <c r="BC20" s="11">
        <f t="shared" si="18"/>
        <v>43385</v>
      </c>
      <c r="BD20" s="31" t="str">
        <f t="array" ref="BD20">IF(SUMPRODUCT((BC20&gt;=Début)*(BC20&lt;=Fin)*(Stage=BD$8)*(Etat="Accepte"))&gt;0,INDEX(Stagiaire,MIN(IF((BC20&gt;=Début)*(BC20&lt;=Fin)*(Stage=BD$8),ROW(Stagiaire)))-1),"")</f>
        <v/>
      </c>
      <c r="BE20" s="31" t="str">
        <f t="array" ref="BE20">IF(SUMPRODUCT((BC20&gt;=Début)*(BC20&lt;=Fin)*(Stage=BE$8)*(Etat="Accepte"))&gt;0,INDEX(Stagiaire,MIN(IF((BC20&gt;=Début)*(BC20&lt;=Fin)*(Stage=BE$8),ROW(Stagiaire)))-1),"")</f>
        <v/>
      </c>
      <c r="BF20" s="31" t="str">
        <f t="array" ref="BF20">IF(SUMPRODUCT((BC20&gt;=Début)*(BC20&lt;=Fin)*(Stage=BF$8)*(Etat="Accepte"))&gt;0,INDEX(Stagiaire,MIN(IF((BC20&gt;=Début)*(BC20&lt;=Fin)*(Stage=BF$8),ROW(Stagiaire)))-1),"")</f>
        <v/>
      </c>
      <c r="BG20" s="25" t="str">
        <f t="array" ref="BG20">IF(SUMPRODUCT((BC20&gt;=Début)*(BC20&lt;=Fin)*(Stage=BG$8)*(Etat="Accepte"))&gt;0,INDEX(Stagiaire,MIN(IF((BC20&gt;=Début)*(BC20&lt;=Fin)*(Stage=BG$8),ROW(Stagiaire)))-1),"")</f>
        <v/>
      </c>
      <c r="BH20" s="10">
        <f t="shared" si="19"/>
        <v>43416</v>
      </c>
      <c r="BI20" s="11">
        <f t="shared" si="20"/>
        <v>43416</v>
      </c>
      <c r="BJ20" s="31" t="str">
        <f t="array" ref="BJ20">IF(SUMPRODUCT((BI20&gt;=Début)*(BI20&lt;=Fin)*(Stage=BJ$8)*(Etat="Accepte"))&gt;0,INDEX(Stagiaire,MIN(IF((BI20&gt;=Début)*(BI20&lt;=Fin)*(Stage=BJ$8),ROW(Stagiaire)))-1),"")</f>
        <v/>
      </c>
      <c r="BK20" s="31" t="str">
        <f t="array" ref="BK20">IF(SUMPRODUCT((BI20&gt;=Début)*(BI20&lt;=Fin)*(Stage=BK$8)*(Etat="Accepte"))&gt;0,INDEX(Stagiaire,MIN(IF((BI20&gt;=Début)*(BI20&lt;=Fin)*(Stage=BK$8),ROW(Stagiaire)))-1),"")</f>
        <v/>
      </c>
      <c r="BL20" s="31" t="str">
        <f t="array" ref="BL20">IF(SUMPRODUCT((BI20&gt;=Début)*(BI20&lt;=Fin)*(Stage=BL$8)*(Etat="Accepte"))&gt;0,INDEX(Stagiaire,MIN(IF((BI20&gt;=Début)*(BI20&lt;=Fin)*(Stage=BL$8),ROW(Stagiaire)))-1),"")</f>
        <v/>
      </c>
      <c r="BM20" s="25" t="str">
        <f t="array" ref="BM20">IF(SUMPRODUCT((BI20&gt;=Début)*(BI20&lt;=Fin)*(Stage=BM$8)*(Etat="Accepte"))&gt;0,INDEX(Stagiaire,MIN(IF((BI20&gt;=Début)*(BI20&lt;=Fin)*(Stage=BM$8),ROW(Stagiaire)))-1),"")</f>
        <v/>
      </c>
      <c r="BN20" s="10">
        <f t="shared" si="21"/>
        <v>43446</v>
      </c>
      <c r="BO20" s="11">
        <f t="shared" si="22"/>
        <v>43446</v>
      </c>
      <c r="BP20" s="31" t="str">
        <f t="array" ref="BP20">IF(SUMPRODUCT((BO20&gt;=Début)*(BO20&lt;=Fin)*(Stage=BP$8)*(Etat="Accepte"))&gt;0,INDEX(Stagiaire,MIN(IF((BO20&gt;=Début)*(BO20&lt;=Fin)*(Stage=BP$8),ROW(Stagiaire)))-1),"")</f>
        <v/>
      </c>
      <c r="BQ20" s="31" t="str">
        <f t="array" ref="BQ20">IF(SUMPRODUCT((BO20&gt;=Début)*(BO20&lt;=Fin)*(Stage=BQ$8)*(Etat="Accepte"))&gt;0,INDEX(Stagiaire,MIN(IF((BO20&gt;=Début)*(BO20&lt;=Fin)*(Stage=BQ$8),ROW(Stagiaire)))-1),"")</f>
        <v/>
      </c>
      <c r="BR20" s="31" t="str">
        <f t="array" ref="BR20">IF(SUMPRODUCT((BO20&gt;=Début)*(BO20&lt;=Fin)*(Stage=BR$8)*(Etat="Accepte"))&gt;0,INDEX(Stagiaire,MIN(IF((BO20&gt;=Début)*(BO20&lt;=Fin)*(Stage=BR$8),ROW(Stagiaire)))-1),"")</f>
        <v/>
      </c>
      <c r="BS20" s="25" t="str">
        <f t="array" ref="BS20">IF(SUMPRODUCT((BO20&gt;=Début)*(BO20&lt;=Fin)*(Stage=BS$8)*(Etat="Accepte"))&gt;0,INDEX(Stagiaire,MIN(IF((BO20&gt;=Début)*(BO20&lt;=Fin)*(Stage=BS$8),ROW(Stagiaire)))-1),"")</f>
        <v/>
      </c>
    </row>
    <row r="21" spans="1:96" ht="12" customHeight="1" x14ac:dyDescent="0.15">
      <c r="A21" s="10">
        <f t="shared" si="0"/>
        <v>43113</v>
      </c>
      <c r="B21" s="28">
        <f t="shared" si="1"/>
        <v>43113</v>
      </c>
      <c r="C21" s="31" t="str">
        <f t="array" ref="C21">IF(SUMPRODUCT((B21&gt;=Début)*(B21&lt;=Fin)*(Stage=C$8)*(Etat="Accepte"))&gt;0,INDEX(Stagiaire,MIN(IF((B21&gt;=Début)*(B21&lt;=Fin)*(Stage=C$8),ROW(Stagiaire)))-1),"")</f>
        <v/>
      </c>
      <c r="D21" s="31" t="str">
        <f t="array" ref="D21">IF(SUMPRODUCT((B21&gt;=Début)*(B21&lt;=Fin)*(Stage=D$8)*(Etat="Accepte"))&gt;0,INDEX(Stagiaire,MIN(IF((B21&gt;=Début)*(B21&lt;=Fin)*(Stage=D$8),ROW(Stagiaire)))-1),"")</f>
        <v/>
      </c>
      <c r="E21" s="31" t="str">
        <f t="array" ref="E21">IF(SUMPRODUCT((B21&gt;=Début)*(B21&lt;=Fin)*(Stage=E$8)*(Etat="Accepte"))&gt;0,INDEX(Stagiaire,MIN(IF((B21&gt;=Début)*(B21&lt;=Fin)*(Stage=E$8),ROW(Stagiaire)))-1),"")</f>
        <v/>
      </c>
      <c r="F21" s="25" t="str">
        <f t="array" ref="F21">IF(SUMPRODUCT((B21&gt;=Début)*(B21&lt;=Fin)*(Stage=F$8)*(Etat="Accepte"))&gt;0,INDEX(Stagiaire,MIN(IF((B21&gt;=Début)*(B21&lt;=Fin)*(Stage=F$8),ROW(Stagiaire)))-1),"")</f>
        <v/>
      </c>
      <c r="G21" s="65">
        <f t="shared" si="2"/>
        <v>43144</v>
      </c>
      <c r="H21" s="31" t="str">
        <f t="array" ref="H21">IF(SUMPRODUCT((G21&gt;=Début)*(G21&lt;=Fin)*(Stage=H$8)*(Etat="Accepte"))&gt;0,INDEX(Stagiaire,MIN(IF((G21&gt;=Début)*(G21&lt;=Fin)*(Stage=H$8),ROW(Stagiaire)))-1),"")</f>
        <v/>
      </c>
      <c r="I21" s="31" t="str">
        <f t="array" ref="I21">IF(SUMPRODUCT((G21&gt;=Début)*(G21&lt;=Fin)*(Stage=I$8)*(Etat="Accepte"))&gt;0,INDEX(Stagiaire,MIN(IF((G21&gt;=Début)*(G21&lt;=Fin)*(Stage=I$8),ROW(Stagiaire)))-1),"")</f>
        <v>Paul</v>
      </c>
      <c r="J21" s="31" t="str">
        <f t="array" ref="J21">IF(SUMPRODUCT((G21&gt;=Début)*(G21&lt;=Fin)*(Stage=J$8)*(Etat="Accepte"))&gt;0,INDEX(Stagiaire,MIN(IF((G21&gt;=Début)*(G21&lt;=Fin)*(Stage=J$8),ROW(Stagiaire)))-1),"")</f>
        <v/>
      </c>
      <c r="K21" s="25" t="str">
        <f t="array" ref="K21">IF(SUMPRODUCT((G21&gt;=Début)*(G21&lt;=Fin)*(Stage=K$8)*(Etat="Accepte"))&gt;0,INDEX(Stagiaire,MIN(IF((G21&gt;=Début)*(G21&lt;=Fin)*(Stage=K$8),ROW(Stagiaire)))-1),"")</f>
        <v/>
      </c>
      <c r="L21" s="10">
        <f t="shared" si="3"/>
        <v>43172</v>
      </c>
      <c r="M21" s="11">
        <f t="shared" si="4"/>
        <v>43172</v>
      </c>
      <c r="N21" s="31" t="str">
        <f t="array" ref="N21">IF(SUMPRODUCT((M21&gt;=Début)*(M21&lt;=Fin)*(Stage=N$8)*(Etat="Accepte"))&gt;0,INDEX(Stagiaire,MIN(IF((M21&gt;=Début)*(M21&lt;=Fin)*(Stage=N$8),ROW(Stagiaire)))-1),"")</f>
        <v/>
      </c>
      <c r="O21" s="31" t="str">
        <f t="array" ref="O21">IF(SUMPRODUCT((M21&gt;=Début)*(M21&lt;=Fin)*(Stage=O$8)*(Etat="Accepte"))&gt;0,INDEX(Stagiaire,MIN(IF((M21&gt;=Début)*(M21&lt;=Fin)*(Stage=O$8),ROW(Stagiaire)))-1),"")</f>
        <v/>
      </c>
      <c r="P21" s="31" t="str">
        <f t="array" ref="P21">IF(SUMPRODUCT((M21&gt;=Début)*(M21&lt;=Fin)*(Stage=P$8)*(Etat="Accepte"))&gt;0,INDEX(Stagiaire,MIN(IF((M21&gt;=Début)*(M21&lt;=Fin)*(Stage=P$8),ROW(Stagiaire)))-1),"")</f>
        <v/>
      </c>
      <c r="Q21" s="25" t="str">
        <f t="array" ref="Q21">IF(SUMPRODUCT((M21&gt;=Début)*(M21&lt;=Fin)*(Stage=Q$8)*(Etat="Accepte"))&gt;0,INDEX(Stagiaire,MIN(IF((M21&gt;=Début)*(M21&lt;=Fin)*(Stage=Q$8),ROW(Stagiaire)))-1),"")</f>
        <v/>
      </c>
      <c r="R21" s="10">
        <f t="shared" si="5"/>
        <v>43203</v>
      </c>
      <c r="S21" s="11">
        <f t="shared" si="6"/>
        <v>43203</v>
      </c>
      <c r="T21" s="31" t="str">
        <f t="array" ref="T21">IF(SUMPRODUCT((S21&gt;=Début)*(S21&lt;=Fin)*(Stage=T$8)*(Etat="Accepte"))&gt;0,INDEX(Stagiaire,MIN(IF((S21&gt;=Début)*(S21&lt;=Fin)*(Stage=T$8),ROW(Stagiaire)))-1),"")</f>
        <v/>
      </c>
      <c r="U21" s="31" t="str">
        <f t="array" ref="U21">IF(SUMPRODUCT((S21&gt;=Début)*(S21&lt;=Fin)*(Stage=U$8)*(Etat="Accepte"))&gt;0,INDEX(Stagiaire,MIN(IF((S21&gt;=Début)*(S21&lt;=Fin)*(Stage=U$8),ROW(Stagiaire)))-1),"")</f>
        <v>pam</v>
      </c>
      <c r="V21" s="31" t="str">
        <f t="array" ref="V21">IF(SUMPRODUCT((S21&gt;=Début)*(S21&lt;=Fin)*(Stage=V$8)*(Etat="Accepte"))&gt;0,INDEX(Stagiaire,MIN(IF((S21&gt;=Début)*(S21&lt;=Fin)*(Stage=V$8),ROW(Stagiaire)))-1),"")</f>
        <v/>
      </c>
      <c r="W21" s="25" t="str">
        <f t="array" ref="W21">IF(SUMPRODUCT((S21&gt;=Début)*(S21&lt;=Fin)*(Stage=W$8)*(Etat="Accepte"))&gt;0,INDEX(Stagiaire,MIN(IF((S21&gt;=Début)*(S21&lt;=Fin)*(Stage=W$8),ROW(Stagiaire)))-1),"")</f>
        <v/>
      </c>
      <c r="X21" s="10">
        <f t="shared" si="7"/>
        <v>43233</v>
      </c>
      <c r="Y21" s="11">
        <f t="shared" si="8"/>
        <v>43233</v>
      </c>
      <c r="Z21" s="31" t="str">
        <f t="array" ref="Z21">IF(SUMPRODUCT((Y21&gt;=Début)*(Y21&lt;=Fin)*(Stage=Z$8)*(Etat="Accepte"))&gt;0,INDEX(Stagiaire,MIN(IF((Y21&gt;=Début)*(Y21&lt;=Fin)*(Stage=Z$8),ROW(Stagiaire)))-1),"")</f>
        <v/>
      </c>
      <c r="AA21" s="31" t="str">
        <f t="array" ref="AA21">IF(SUMPRODUCT((Y21&gt;=Début)*(Y21&lt;=Fin)*(Stage=AA$8)*(Etat="Accepte"))&gt;0,INDEX(Stagiaire,MIN(IF((Y21&gt;=Début)*(Y21&lt;=Fin)*(Stage=AA$8),ROW(Stagiaire)))-1),"")</f>
        <v/>
      </c>
      <c r="AB21" s="31" t="str">
        <f t="array" ref="AB21">IF(SUMPRODUCT((Y21&gt;=Début)*(Y21&lt;=Fin)*(Stage=AB$8)*(Etat="Accepte"))&gt;0,INDEX(Stagiaire,MIN(IF((Y21&gt;=Début)*(Y21&lt;=Fin)*(Stage=AB$8),ROW(Stagiaire)))-1),"")</f>
        <v>Mimi</v>
      </c>
      <c r="AC21" s="25" t="str">
        <f t="array" ref="AC21">IF(SUMPRODUCT((Y21&gt;=Début)*(Y21&lt;=Fin)*(Stage=AC$8)*(Etat="Accepte"))&gt;0,INDEX(Stagiaire,MIN(IF((Y21&gt;=Début)*(Y21&lt;=Fin)*(Stage=AC$8),ROW(Stagiaire)))-1),"")</f>
        <v/>
      </c>
      <c r="AD21" s="10">
        <f t="shared" si="9"/>
        <v>43264</v>
      </c>
      <c r="AE21" s="11">
        <f t="shared" si="10"/>
        <v>43264</v>
      </c>
      <c r="AF21" s="31" t="str">
        <f t="array" ref="AF21">IF(SUMPRODUCT((AE21&gt;=Début)*(AE21&lt;=Fin)*(Stage=AF$8)*(Etat="Accepte"))&gt;0,INDEX(Stagiaire,MIN(IF((AE21&gt;=Début)*(AE21&lt;=Fin)*(Stage=AF$8),ROW(Stagiaire)))-1),"")</f>
        <v/>
      </c>
      <c r="AG21" s="31" t="str">
        <f t="array" ref="AG21">IF(SUMPRODUCT((AE21&gt;=Début)*(AE21&lt;=Fin)*(Stage=AG$8)*(Etat="Accepte"))&gt;0,INDEX(Stagiaire,MIN(IF((AE21&gt;=Début)*(AE21&lt;=Fin)*(Stage=AG$8),ROW(Stagiaire)))-1),"")</f>
        <v/>
      </c>
      <c r="AH21" s="31" t="str">
        <f t="array" ref="AH21">IF(SUMPRODUCT((AE21&gt;=Début)*(AE21&lt;=Fin)*(Stage=AH$8)*(Etat="Accepte"))&gt;0,INDEX(Stagiaire,MIN(IF((AE21&gt;=Début)*(AE21&lt;=Fin)*(Stage=AH$8),ROW(Stagiaire)))-1),"")</f>
        <v/>
      </c>
      <c r="AI21" s="25" t="str">
        <f t="array" ref="AI21">IF(SUMPRODUCT((AE21&gt;=Début)*(AE21&lt;=Fin)*(Stage=AI$8)*(Etat="Accepte"))&gt;0,INDEX(Stagiaire,MIN(IF((AE21&gt;=Début)*(AE21&lt;=Fin)*(Stage=AI$8),ROW(Stagiaire)))-1),"")</f>
        <v/>
      </c>
      <c r="AJ21" s="10">
        <f t="shared" si="11"/>
        <v>43294</v>
      </c>
      <c r="AK21" s="11">
        <f t="shared" si="12"/>
        <v>43294</v>
      </c>
      <c r="AL21" s="31" t="str">
        <f t="array" ref="AL21">IF(SUMPRODUCT((AK21&gt;=Début)*(AK21&lt;=Fin)*(Stage=AL$8)*(Etat="Accepte"))&gt;0,INDEX(Stagiaire,MIN(IF((AK21&gt;=Début)*(AK21&lt;=Fin)*(Stage=AL$8),ROW(Stagiaire)))-1),"")</f>
        <v/>
      </c>
      <c r="AM21" s="31" t="str">
        <f t="array" ref="AM21">IF(SUMPRODUCT((AK21&gt;=Début)*(AK21&lt;=Fin)*(Stage=AM$8)*(Etat="Accepte"))&gt;0,INDEX(Stagiaire,MIN(IF((AK21&gt;=Début)*(AK21&lt;=Fin)*(Stage=AM$8),ROW(Stagiaire)))-1),"")</f>
        <v/>
      </c>
      <c r="AN21" s="31" t="str">
        <f t="array" ref="AN21">IF(SUMPRODUCT((AK21&gt;=Début)*(AK21&lt;=Fin)*(Stage=AN$8)*(Etat="Accepte"))&gt;0,INDEX(Stagiaire,MIN(IF((AK21&gt;=Début)*(AK21&lt;=Fin)*(Stage=AN$8),ROW(Stagiaire)))-1),"")</f>
        <v/>
      </c>
      <c r="AO21" s="25" t="str">
        <f t="array" ref="AO21">IF(SUMPRODUCT((AK21&gt;=Début)*(AK21&lt;=Fin)*(Stage=AO$8)*(Etat="Accepte"))&gt;0,INDEX(Stagiaire,MIN(IF((AK21&gt;=Début)*(AK21&lt;=Fin)*(Stage=AO$8),ROW(Stagiaire)))-1),"")</f>
        <v/>
      </c>
      <c r="AP21" s="10">
        <f t="shared" si="13"/>
        <v>43325</v>
      </c>
      <c r="AQ21" s="11">
        <f t="shared" si="14"/>
        <v>43325</v>
      </c>
      <c r="AR21" s="31" t="str">
        <f t="array" ref="AR21">IF(SUMPRODUCT((AQ21&gt;=Début)*(AQ21&lt;=Fin)*(Stage=AR$8)*(Etat="Accepte"))&gt;0,INDEX(Stagiaire,MIN(IF((AQ21&gt;=Début)*(AQ21&lt;=Fin)*(Stage=AR$8),ROW(Stagiaire)))-1),"")</f>
        <v/>
      </c>
      <c r="AS21" s="31" t="str">
        <f t="array" ref="AS21">IF(SUMPRODUCT((AQ21&gt;=Début)*(AQ21&lt;=Fin)*(Stage=AS$8)*(Etat="Accepte"))&gt;0,INDEX(Stagiaire,MIN(IF((AQ21&gt;=Début)*(AQ21&lt;=Fin)*(Stage=AS$8),ROW(Stagiaire)))-1),"")</f>
        <v/>
      </c>
      <c r="AT21" s="31" t="str">
        <f t="array" ref="AT21">IF(SUMPRODUCT((AQ21&gt;=Début)*(AQ21&lt;=Fin)*(Stage=AT$8)*(Etat="Accepte"))&gt;0,INDEX(Stagiaire,MIN(IF((AQ21&gt;=Début)*(AQ21&lt;=Fin)*(Stage=AT$8),ROW(Stagiaire)))-1),"")</f>
        <v/>
      </c>
      <c r="AU21" s="25" t="str">
        <f t="array" ref="AU21">IF(SUMPRODUCT((AQ21&gt;=Début)*(AQ21&lt;=Fin)*(Stage=AU$8)*(Etat="Accepte"))&gt;0,INDEX(Stagiaire,MIN(IF((AQ21&gt;=Début)*(AQ21&lt;=Fin)*(Stage=AU$8),ROW(Stagiaire)))-1),"")</f>
        <v/>
      </c>
      <c r="AV21" s="10">
        <f t="shared" si="15"/>
        <v>43356</v>
      </c>
      <c r="AW21" s="11">
        <f t="shared" si="16"/>
        <v>43356</v>
      </c>
      <c r="AX21" s="31" t="str">
        <f t="array" ref="AX21">IF(SUMPRODUCT((AW21&gt;=Début)*(AW21&lt;=Fin)*(Stage=AX$8)*(Etat="Accepte"))&gt;0,INDEX(Stagiaire,MIN(IF((AW21&gt;=Début)*(AW21&lt;=Fin)*(Stage=AX$8),ROW(Stagiaire)))-1),"")</f>
        <v/>
      </c>
      <c r="AY21" s="31" t="str">
        <f t="array" ref="AY21">IF(SUMPRODUCT((AW21&gt;=Début)*(AW21&lt;=Fin)*(Stage=AY$8)*(Etat="Accepte"))&gt;0,INDEX(Stagiaire,MIN(IF((AW21&gt;=Début)*(AW21&lt;=Fin)*(Stage=AY$8),ROW(Stagiaire)))-1),"")</f>
        <v/>
      </c>
      <c r="AZ21" s="31" t="str">
        <f t="array" ref="AZ21">IF(SUMPRODUCT((AW21&gt;=Début)*(AW21&lt;=Fin)*(Stage=AZ$8)*(Etat="Accepte"))&gt;0,INDEX(Stagiaire,MIN(IF((AW21&gt;=Début)*(AW21&lt;=Fin)*(Stage=AZ$8),ROW(Stagiaire)))-1),"")</f>
        <v/>
      </c>
      <c r="BA21" s="25" t="str">
        <f t="array" ref="BA21">IF(SUMPRODUCT((AW21&gt;=Début)*(AW21&lt;=Fin)*(Stage=BA$8)*(Etat="Accepte"))&gt;0,INDEX(Stagiaire,MIN(IF((AW21&gt;=Début)*(AW21&lt;=Fin)*(Stage=BA$8),ROW(Stagiaire)))-1),"")</f>
        <v/>
      </c>
      <c r="BB21" s="10">
        <f t="shared" si="17"/>
        <v>43386</v>
      </c>
      <c r="BC21" s="11">
        <f t="shared" si="18"/>
        <v>43386</v>
      </c>
      <c r="BD21" s="31" t="str">
        <f t="array" ref="BD21">IF(SUMPRODUCT((BC21&gt;=Début)*(BC21&lt;=Fin)*(Stage=BD$8)*(Etat="Accepte"))&gt;0,INDEX(Stagiaire,MIN(IF((BC21&gt;=Début)*(BC21&lt;=Fin)*(Stage=BD$8),ROW(Stagiaire)))-1),"")</f>
        <v/>
      </c>
      <c r="BE21" s="31" t="str">
        <f t="array" ref="BE21">IF(SUMPRODUCT((BC21&gt;=Début)*(BC21&lt;=Fin)*(Stage=BE$8)*(Etat="Accepte"))&gt;0,INDEX(Stagiaire,MIN(IF((BC21&gt;=Début)*(BC21&lt;=Fin)*(Stage=BE$8),ROW(Stagiaire)))-1),"")</f>
        <v/>
      </c>
      <c r="BF21" s="31" t="str">
        <f t="array" ref="BF21">IF(SUMPRODUCT((BC21&gt;=Début)*(BC21&lt;=Fin)*(Stage=BF$8)*(Etat="Accepte"))&gt;0,INDEX(Stagiaire,MIN(IF((BC21&gt;=Début)*(BC21&lt;=Fin)*(Stage=BF$8),ROW(Stagiaire)))-1),"")</f>
        <v/>
      </c>
      <c r="BG21" s="25" t="str">
        <f t="array" ref="BG21">IF(SUMPRODUCT((BC21&gt;=Début)*(BC21&lt;=Fin)*(Stage=BG$8)*(Etat="Accepte"))&gt;0,INDEX(Stagiaire,MIN(IF((BC21&gt;=Début)*(BC21&lt;=Fin)*(Stage=BG$8),ROW(Stagiaire)))-1),"")</f>
        <v/>
      </c>
      <c r="BH21" s="10">
        <f t="shared" si="19"/>
        <v>43417</v>
      </c>
      <c r="BI21" s="11">
        <f t="shared" si="20"/>
        <v>43417</v>
      </c>
      <c r="BJ21" s="31" t="str">
        <f t="array" ref="BJ21">IF(SUMPRODUCT((BI21&gt;=Début)*(BI21&lt;=Fin)*(Stage=BJ$8)*(Etat="Accepte"))&gt;0,INDEX(Stagiaire,MIN(IF((BI21&gt;=Début)*(BI21&lt;=Fin)*(Stage=BJ$8),ROW(Stagiaire)))-1),"")</f>
        <v/>
      </c>
      <c r="BK21" s="31" t="str">
        <f t="array" ref="BK21">IF(SUMPRODUCT((BI21&gt;=Début)*(BI21&lt;=Fin)*(Stage=BK$8)*(Etat="Accepte"))&gt;0,INDEX(Stagiaire,MIN(IF((BI21&gt;=Début)*(BI21&lt;=Fin)*(Stage=BK$8),ROW(Stagiaire)))-1),"")</f>
        <v/>
      </c>
      <c r="BL21" s="31" t="str">
        <f t="array" ref="BL21">IF(SUMPRODUCT((BI21&gt;=Début)*(BI21&lt;=Fin)*(Stage=BL$8)*(Etat="Accepte"))&gt;0,INDEX(Stagiaire,MIN(IF((BI21&gt;=Début)*(BI21&lt;=Fin)*(Stage=BL$8),ROW(Stagiaire)))-1),"")</f>
        <v/>
      </c>
      <c r="BM21" s="25" t="str">
        <f t="array" ref="BM21">IF(SUMPRODUCT((BI21&gt;=Début)*(BI21&lt;=Fin)*(Stage=BM$8)*(Etat="Accepte"))&gt;0,INDEX(Stagiaire,MIN(IF((BI21&gt;=Début)*(BI21&lt;=Fin)*(Stage=BM$8),ROW(Stagiaire)))-1),"")</f>
        <v/>
      </c>
      <c r="BN21" s="10">
        <f t="shared" si="21"/>
        <v>43447</v>
      </c>
      <c r="BO21" s="11">
        <f t="shared" si="22"/>
        <v>43447</v>
      </c>
      <c r="BP21" s="31" t="str">
        <f t="array" ref="BP21">IF(SUMPRODUCT((BO21&gt;=Début)*(BO21&lt;=Fin)*(Stage=BP$8)*(Etat="Accepte"))&gt;0,INDEX(Stagiaire,MIN(IF((BO21&gt;=Début)*(BO21&lt;=Fin)*(Stage=BP$8),ROW(Stagiaire)))-1),"")</f>
        <v/>
      </c>
      <c r="BQ21" s="31" t="str">
        <f t="array" ref="BQ21">IF(SUMPRODUCT((BO21&gt;=Début)*(BO21&lt;=Fin)*(Stage=BQ$8)*(Etat="Accepte"))&gt;0,INDEX(Stagiaire,MIN(IF((BO21&gt;=Début)*(BO21&lt;=Fin)*(Stage=BQ$8),ROW(Stagiaire)))-1),"")</f>
        <v/>
      </c>
      <c r="BR21" s="31" t="str">
        <f t="array" ref="BR21">IF(SUMPRODUCT((BO21&gt;=Début)*(BO21&lt;=Fin)*(Stage=BR$8)*(Etat="Accepte"))&gt;0,INDEX(Stagiaire,MIN(IF((BO21&gt;=Début)*(BO21&lt;=Fin)*(Stage=BR$8),ROW(Stagiaire)))-1),"")</f>
        <v/>
      </c>
      <c r="BS21" s="25" t="str">
        <f t="array" ref="BS21">IF(SUMPRODUCT((BO21&gt;=Début)*(BO21&lt;=Fin)*(Stage=BS$8)*(Etat="Accepte"))&gt;0,INDEX(Stagiaire,MIN(IF((BO21&gt;=Début)*(BO21&lt;=Fin)*(Stage=BS$8),ROW(Stagiaire)))-1),"")</f>
        <v/>
      </c>
    </row>
    <row r="22" spans="1:96" ht="12" customHeight="1" x14ac:dyDescent="0.15">
      <c r="A22" s="10">
        <f t="shared" si="0"/>
        <v>43114</v>
      </c>
      <c r="B22" s="28">
        <f t="shared" si="1"/>
        <v>43114</v>
      </c>
      <c r="C22" s="31" t="str">
        <f t="array" ref="C22">IF(SUMPRODUCT((B22&gt;=Début)*(B22&lt;=Fin)*(Stage=C$8)*(Etat="Accepte"))&gt;0,INDEX(Stagiaire,MIN(IF((B22&gt;=Début)*(B22&lt;=Fin)*(Stage=C$8),ROW(Stagiaire)))-1),"")</f>
        <v/>
      </c>
      <c r="D22" s="31" t="str">
        <f t="array" ref="D22">IF(SUMPRODUCT((B22&gt;=Début)*(B22&lt;=Fin)*(Stage=D$8)*(Etat="Accepte"))&gt;0,INDEX(Stagiaire,MIN(IF((B22&gt;=Début)*(B22&lt;=Fin)*(Stage=D$8),ROW(Stagiaire)))-1),"")</f>
        <v/>
      </c>
      <c r="E22" s="31" t="str">
        <f t="array" ref="E22">IF(SUMPRODUCT((B22&gt;=Début)*(B22&lt;=Fin)*(Stage=E$8)*(Etat="Accepte"))&gt;0,INDEX(Stagiaire,MIN(IF((B22&gt;=Début)*(B22&lt;=Fin)*(Stage=E$8),ROW(Stagiaire)))-1),"")</f>
        <v/>
      </c>
      <c r="F22" s="25" t="str">
        <f t="array" ref="F22">IF(SUMPRODUCT((B22&gt;=Début)*(B22&lt;=Fin)*(Stage=F$8)*(Etat="Accepte"))&gt;0,INDEX(Stagiaire,MIN(IF((B22&gt;=Début)*(B22&lt;=Fin)*(Stage=F$8),ROW(Stagiaire)))-1),"")</f>
        <v/>
      </c>
      <c r="G22" s="65">
        <f t="shared" si="2"/>
        <v>43145</v>
      </c>
      <c r="H22" s="31" t="str">
        <f t="array" ref="H22">IF(SUMPRODUCT((G22&gt;=Début)*(G22&lt;=Fin)*(Stage=H$8)*(Etat="Accepte"))&gt;0,INDEX(Stagiaire,MIN(IF((G22&gt;=Début)*(G22&lt;=Fin)*(Stage=H$8),ROW(Stagiaire)))-1),"")</f>
        <v/>
      </c>
      <c r="I22" s="31" t="str">
        <f t="array" ref="I22">IF(SUMPRODUCT((G22&gt;=Début)*(G22&lt;=Fin)*(Stage=I$8)*(Etat="Accepte"))&gt;0,INDEX(Stagiaire,MIN(IF((G22&gt;=Début)*(G22&lt;=Fin)*(Stage=I$8),ROW(Stagiaire)))-1),"")</f>
        <v/>
      </c>
      <c r="J22" s="31" t="str">
        <f t="array" ref="J22">IF(SUMPRODUCT((G22&gt;=Début)*(G22&lt;=Fin)*(Stage=J$8)*(Etat="Accepte"))&gt;0,INDEX(Stagiaire,MIN(IF((G22&gt;=Début)*(G22&lt;=Fin)*(Stage=J$8),ROW(Stagiaire)))-1),"")</f>
        <v/>
      </c>
      <c r="K22" s="25" t="str">
        <f t="array" ref="K22">IF(SUMPRODUCT((G22&gt;=Début)*(G22&lt;=Fin)*(Stage=K$8)*(Etat="Accepte"))&gt;0,INDEX(Stagiaire,MIN(IF((G22&gt;=Début)*(G22&lt;=Fin)*(Stage=K$8),ROW(Stagiaire)))-1),"")</f>
        <v/>
      </c>
      <c r="L22" s="10">
        <f t="shared" si="3"/>
        <v>43173</v>
      </c>
      <c r="M22" s="11">
        <f t="shared" si="4"/>
        <v>43173</v>
      </c>
      <c r="N22" s="31" t="str">
        <f t="array" ref="N22">IF(SUMPRODUCT((M22&gt;=Début)*(M22&lt;=Fin)*(Stage=N$8)*(Etat="Accepte"))&gt;0,INDEX(Stagiaire,MIN(IF((M22&gt;=Début)*(M22&lt;=Fin)*(Stage=N$8),ROW(Stagiaire)))-1),"")</f>
        <v/>
      </c>
      <c r="O22" s="31" t="str">
        <f t="array" ref="O22">IF(SUMPRODUCT((M22&gt;=Début)*(M22&lt;=Fin)*(Stage=O$8)*(Etat="Accepte"))&gt;0,INDEX(Stagiaire,MIN(IF((M22&gt;=Début)*(M22&lt;=Fin)*(Stage=O$8),ROW(Stagiaire)))-1),"")</f>
        <v/>
      </c>
      <c r="P22" s="31" t="str">
        <f t="array" ref="P22">IF(SUMPRODUCT((M22&gt;=Début)*(M22&lt;=Fin)*(Stage=P$8)*(Etat="Accepte"))&gt;0,INDEX(Stagiaire,MIN(IF((M22&gt;=Début)*(M22&lt;=Fin)*(Stage=P$8),ROW(Stagiaire)))-1),"")</f>
        <v/>
      </c>
      <c r="Q22" s="25" t="str">
        <f t="array" ref="Q22">IF(SUMPRODUCT((M22&gt;=Début)*(M22&lt;=Fin)*(Stage=Q$8)*(Etat="Accepte"))&gt;0,INDEX(Stagiaire,MIN(IF((M22&gt;=Début)*(M22&lt;=Fin)*(Stage=Q$8),ROW(Stagiaire)))-1),"")</f>
        <v/>
      </c>
      <c r="R22" s="10">
        <f t="shared" si="5"/>
        <v>43204</v>
      </c>
      <c r="S22" s="11">
        <f t="shared" si="6"/>
        <v>43204</v>
      </c>
      <c r="T22" s="31" t="str">
        <f t="array" ref="T22">IF(SUMPRODUCT((S22&gt;=Début)*(S22&lt;=Fin)*(Stage=T$8)*(Etat="Accepte"))&gt;0,INDEX(Stagiaire,MIN(IF((S22&gt;=Début)*(S22&lt;=Fin)*(Stage=T$8),ROW(Stagiaire)))-1),"")</f>
        <v/>
      </c>
      <c r="U22" s="31" t="str">
        <f t="array" ref="U22">IF(SUMPRODUCT((S22&gt;=Début)*(S22&lt;=Fin)*(Stage=U$8)*(Etat="Accepte"))&gt;0,INDEX(Stagiaire,MIN(IF((S22&gt;=Début)*(S22&lt;=Fin)*(Stage=U$8),ROW(Stagiaire)))-1),"")</f>
        <v>pam</v>
      </c>
      <c r="V22" s="31" t="str">
        <f t="array" ref="V22">IF(SUMPRODUCT((S22&gt;=Début)*(S22&lt;=Fin)*(Stage=V$8)*(Etat="Accepte"))&gt;0,INDEX(Stagiaire,MIN(IF((S22&gt;=Début)*(S22&lt;=Fin)*(Stage=V$8),ROW(Stagiaire)))-1),"")</f>
        <v/>
      </c>
      <c r="W22" s="25" t="str">
        <f t="array" ref="W22">IF(SUMPRODUCT((S22&gt;=Début)*(S22&lt;=Fin)*(Stage=W$8)*(Etat="Accepte"))&gt;0,INDEX(Stagiaire,MIN(IF((S22&gt;=Début)*(S22&lt;=Fin)*(Stage=W$8),ROW(Stagiaire)))-1),"")</f>
        <v/>
      </c>
      <c r="X22" s="10">
        <f t="shared" si="7"/>
        <v>43234</v>
      </c>
      <c r="Y22" s="11">
        <f t="shared" si="8"/>
        <v>43234</v>
      </c>
      <c r="Z22" s="31" t="str">
        <f t="array" ref="Z22">IF(SUMPRODUCT((Y22&gt;=Début)*(Y22&lt;=Fin)*(Stage=Z$8)*(Etat="Accepte"))&gt;0,INDEX(Stagiaire,MIN(IF((Y22&gt;=Début)*(Y22&lt;=Fin)*(Stage=Z$8),ROW(Stagiaire)))-1),"")</f>
        <v/>
      </c>
      <c r="AA22" s="31" t="str">
        <f t="array" ref="AA22">IF(SUMPRODUCT((Y22&gt;=Début)*(Y22&lt;=Fin)*(Stage=AA$8)*(Etat="Accepte"))&gt;0,INDEX(Stagiaire,MIN(IF((Y22&gt;=Début)*(Y22&lt;=Fin)*(Stage=AA$8),ROW(Stagiaire)))-1),"")</f>
        <v/>
      </c>
      <c r="AB22" s="31" t="str">
        <f t="array" ref="AB22">IF(SUMPRODUCT((Y22&gt;=Début)*(Y22&lt;=Fin)*(Stage=AB$8)*(Etat="Accepte"))&gt;0,INDEX(Stagiaire,MIN(IF((Y22&gt;=Début)*(Y22&lt;=Fin)*(Stage=AB$8),ROW(Stagiaire)))-1),"")</f>
        <v>Mimi</v>
      </c>
      <c r="AC22" s="25" t="str">
        <f t="array" ref="AC22">IF(SUMPRODUCT((Y22&gt;=Début)*(Y22&lt;=Fin)*(Stage=AC$8)*(Etat="Accepte"))&gt;0,INDEX(Stagiaire,MIN(IF((Y22&gt;=Début)*(Y22&lt;=Fin)*(Stage=AC$8),ROW(Stagiaire)))-1),"")</f>
        <v/>
      </c>
      <c r="AD22" s="10">
        <f t="shared" si="9"/>
        <v>43265</v>
      </c>
      <c r="AE22" s="11">
        <f t="shared" si="10"/>
        <v>43265</v>
      </c>
      <c r="AF22" s="31" t="str">
        <f t="array" ref="AF22">IF(SUMPRODUCT((AE22&gt;=Début)*(AE22&lt;=Fin)*(Stage=AF$8)*(Etat="Accepte"))&gt;0,INDEX(Stagiaire,MIN(IF((AE22&gt;=Début)*(AE22&lt;=Fin)*(Stage=AF$8),ROW(Stagiaire)))-1),"")</f>
        <v/>
      </c>
      <c r="AG22" s="31" t="str">
        <f t="array" ref="AG22">IF(SUMPRODUCT((AE22&gt;=Début)*(AE22&lt;=Fin)*(Stage=AG$8)*(Etat="Accepte"))&gt;0,INDEX(Stagiaire,MIN(IF((AE22&gt;=Début)*(AE22&lt;=Fin)*(Stage=AG$8),ROW(Stagiaire)))-1),"")</f>
        <v/>
      </c>
      <c r="AH22" s="31" t="str">
        <f t="array" ref="AH22">IF(SUMPRODUCT((AE22&gt;=Début)*(AE22&lt;=Fin)*(Stage=AH$8)*(Etat="Accepte"))&gt;0,INDEX(Stagiaire,MIN(IF((AE22&gt;=Début)*(AE22&lt;=Fin)*(Stage=AH$8),ROW(Stagiaire)))-1),"")</f>
        <v/>
      </c>
      <c r="AI22" s="25" t="str">
        <f t="array" ref="AI22">IF(SUMPRODUCT((AE22&gt;=Début)*(AE22&lt;=Fin)*(Stage=AI$8)*(Etat="Accepte"))&gt;0,INDEX(Stagiaire,MIN(IF((AE22&gt;=Début)*(AE22&lt;=Fin)*(Stage=AI$8),ROW(Stagiaire)))-1),"")</f>
        <v/>
      </c>
      <c r="AJ22" s="10">
        <f t="shared" si="11"/>
        <v>43295</v>
      </c>
      <c r="AK22" s="11">
        <f t="shared" si="12"/>
        <v>43295</v>
      </c>
      <c r="AL22" s="31" t="str">
        <f t="array" ref="AL22">IF(SUMPRODUCT((AK22&gt;=Début)*(AK22&lt;=Fin)*(Stage=AL$8)*(Etat="Accepte"))&gt;0,INDEX(Stagiaire,MIN(IF((AK22&gt;=Début)*(AK22&lt;=Fin)*(Stage=AL$8),ROW(Stagiaire)))-1),"")</f>
        <v/>
      </c>
      <c r="AM22" s="31" t="str">
        <f t="array" ref="AM22">IF(SUMPRODUCT((AK22&gt;=Début)*(AK22&lt;=Fin)*(Stage=AM$8)*(Etat="Accepte"))&gt;0,INDEX(Stagiaire,MIN(IF((AK22&gt;=Début)*(AK22&lt;=Fin)*(Stage=AM$8),ROW(Stagiaire)))-1),"")</f>
        <v/>
      </c>
      <c r="AN22" s="31" t="str">
        <f t="array" ref="AN22">IF(SUMPRODUCT((AK22&gt;=Début)*(AK22&lt;=Fin)*(Stage=AN$8)*(Etat="Accepte"))&gt;0,INDEX(Stagiaire,MIN(IF((AK22&gt;=Début)*(AK22&lt;=Fin)*(Stage=AN$8),ROW(Stagiaire)))-1),"")</f>
        <v/>
      </c>
      <c r="AO22" s="25" t="str">
        <f t="array" ref="AO22">IF(SUMPRODUCT((AK22&gt;=Début)*(AK22&lt;=Fin)*(Stage=AO$8)*(Etat="Accepte"))&gt;0,INDEX(Stagiaire,MIN(IF((AK22&gt;=Début)*(AK22&lt;=Fin)*(Stage=AO$8),ROW(Stagiaire)))-1),"")</f>
        <v/>
      </c>
      <c r="AP22" s="10">
        <f t="shared" si="13"/>
        <v>43326</v>
      </c>
      <c r="AQ22" s="11">
        <f t="shared" si="14"/>
        <v>43326</v>
      </c>
      <c r="AR22" s="31" t="str">
        <f t="array" ref="AR22">IF(SUMPRODUCT((AQ22&gt;=Début)*(AQ22&lt;=Fin)*(Stage=AR$8)*(Etat="Accepte"))&gt;0,INDEX(Stagiaire,MIN(IF((AQ22&gt;=Début)*(AQ22&lt;=Fin)*(Stage=AR$8),ROW(Stagiaire)))-1),"")</f>
        <v/>
      </c>
      <c r="AS22" s="31" t="str">
        <f t="array" ref="AS22">IF(SUMPRODUCT((AQ22&gt;=Début)*(AQ22&lt;=Fin)*(Stage=AS$8)*(Etat="Accepte"))&gt;0,INDEX(Stagiaire,MIN(IF((AQ22&gt;=Début)*(AQ22&lt;=Fin)*(Stage=AS$8),ROW(Stagiaire)))-1),"")</f>
        <v/>
      </c>
      <c r="AT22" s="31" t="str">
        <f t="array" ref="AT22">IF(SUMPRODUCT((AQ22&gt;=Début)*(AQ22&lt;=Fin)*(Stage=AT$8)*(Etat="Accepte"))&gt;0,INDEX(Stagiaire,MIN(IF((AQ22&gt;=Début)*(AQ22&lt;=Fin)*(Stage=AT$8),ROW(Stagiaire)))-1),"")</f>
        <v/>
      </c>
      <c r="AU22" s="25" t="str">
        <f t="array" ref="AU22">IF(SUMPRODUCT((AQ22&gt;=Début)*(AQ22&lt;=Fin)*(Stage=AU$8)*(Etat="Accepte"))&gt;0,INDEX(Stagiaire,MIN(IF((AQ22&gt;=Début)*(AQ22&lt;=Fin)*(Stage=AU$8),ROW(Stagiaire)))-1),"")</f>
        <v/>
      </c>
      <c r="AV22" s="10">
        <f t="shared" si="15"/>
        <v>43357</v>
      </c>
      <c r="AW22" s="11">
        <f t="shared" si="16"/>
        <v>43357</v>
      </c>
      <c r="AX22" s="31" t="str">
        <f t="array" ref="AX22">IF(SUMPRODUCT((AW22&gt;=Début)*(AW22&lt;=Fin)*(Stage=AX$8)*(Etat="Accepte"))&gt;0,INDEX(Stagiaire,MIN(IF((AW22&gt;=Début)*(AW22&lt;=Fin)*(Stage=AX$8),ROW(Stagiaire)))-1),"")</f>
        <v/>
      </c>
      <c r="AY22" s="31" t="str">
        <f t="array" ref="AY22">IF(SUMPRODUCT((AW22&gt;=Début)*(AW22&lt;=Fin)*(Stage=AY$8)*(Etat="Accepte"))&gt;0,INDEX(Stagiaire,MIN(IF((AW22&gt;=Début)*(AW22&lt;=Fin)*(Stage=AY$8),ROW(Stagiaire)))-1),"")</f>
        <v/>
      </c>
      <c r="AZ22" s="31" t="str">
        <f t="array" ref="AZ22">IF(SUMPRODUCT((AW22&gt;=Début)*(AW22&lt;=Fin)*(Stage=AZ$8)*(Etat="Accepte"))&gt;0,INDEX(Stagiaire,MIN(IF((AW22&gt;=Début)*(AW22&lt;=Fin)*(Stage=AZ$8),ROW(Stagiaire)))-1),"")</f>
        <v/>
      </c>
      <c r="BA22" s="25" t="str">
        <f t="array" ref="BA22">IF(SUMPRODUCT((AW22&gt;=Début)*(AW22&lt;=Fin)*(Stage=BA$8)*(Etat="Accepte"))&gt;0,INDEX(Stagiaire,MIN(IF((AW22&gt;=Début)*(AW22&lt;=Fin)*(Stage=BA$8),ROW(Stagiaire)))-1),"")</f>
        <v/>
      </c>
      <c r="BB22" s="10">
        <f t="shared" si="17"/>
        <v>43387</v>
      </c>
      <c r="BC22" s="11">
        <f t="shared" si="18"/>
        <v>43387</v>
      </c>
      <c r="BD22" s="31" t="str">
        <f t="array" ref="BD22">IF(SUMPRODUCT((BC22&gt;=Début)*(BC22&lt;=Fin)*(Stage=BD$8)*(Etat="Accepte"))&gt;0,INDEX(Stagiaire,MIN(IF((BC22&gt;=Début)*(BC22&lt;=Fin)*(Stage=BD$8),ROW(Stagiaire)))-1),"")</f>
        <v/>
      </c>
      <c r="BE22" s="31" t="str">
        <f t="array" ref="BE22">IF(SUMPRODUCT((BC22&gt;=Début)*(BC22&lt;=Fin)*(Stage=BE$8)*(Etat="Accepte"))&gt;0,INDEX(Stagiaire,MIN(IF((BC22&gt;=Début)*(BC22&lt;=Fin)*(Stage=BE$8),ROW(Stagiaire)))-1),"")</f>
        <v/>
      </c>
      <c r="BF22" s="31" t="str">
        <f t="array" ref="BF22">IF(SUMPRODUCT((BC22&gt;=Début)*(BC22&lt;=Fin)*(Stage=BF$8)*(Etat="Accepte"))&gt;0,INDEX(Stagiaire,MIN(IF((BC22&gt;=Début)*(BC22&lt;=Fin)*(Stage=BF$8),ROW(Stagiaire)))-1),"")</f>
        <v/>
      </c>
      <c r="BG22" s="25" t="str">
        <f t="array" ref="BG22">IF(SUMPRODUCT((BC22&gt;=Début)*(BC22&lt;=Fin)*(Stage=BG$8)*(Etat="Accepte"))&gt;0,INDEX(Stagiaire,MIN(IF((BC22&gt;=Début)*(BC22&lt;=Fin)*(Stage=BG$8),ROW(Stagiaire)))-1),"")</f>
        <v/>
      </c>
      <c r="BH22" s="10">
        <f t="shared" si="19"/>
        <v>43418</v>
      </c>
      <c r="BI22" s="11">
        <f t="shared" si="20"/>
        <v>43418</v>
      </c>
      <c r="BJ22" s="31" t="str">
        <f t="array" ref="BJ22">IF(SUMPRODUCT((BI22&gt;=Début)*(BI22&lt;=Fin)*(Stage=BJ$8)*(Etat="Accepte"))&gt;0,INDEX(Stagiaire,MIN(IF((BI22&gt;=Début)*(BI22&lt;=Fin)*(Stage=BJ$8),ROW(Stagiaire)))-1),"")</f>
        <v/>
      </c>
      <c r="BK22" s="31" t="str">
        <f t="array" ref="BK22">IF(SUMPRODUCT((BI22&gt;=Début)*(BI22&lt;=Fin)*(Stage=BK$8)*(Etat="Accepte"))&gt;0,INDEX(Stagiaire,MIN(IF((BI22&gt;=Début)*(BI22&lt;=Fin)*(Stage=BK$8),ROW(Stagiaire)))-1),"")</f>
        <v/>
      </c>
      <c r="BL22" s="31" t="str">
        <f t="array" ref="BL22">IF(SUMPRODUCT((BI22&gt;=Début)*(BI22&lt;=Fin)*(Stage=BL$8)*(Etat="Accepte"))&gt;0,INDEX(Stagiaire,MIN(IF((BI22&gt;=Début)*(BI22&lt;=Fin)*(Stage=BL$8),ROW(Stagiaire)))-1),"")</f>
        <v/>
      </c>
      <c r="BM22" s="25" t="str">
        <f t="array" ref="BM22">IF(SUMPRODUCT((BI22&gt;=Début)*(BI22&lt;=Fin)*(Stage=BM$8)*(Etat="Accepte"))&gt;0,INDEX(Stagiaire,MIN(IF((BI22&gt;=Début)*(BI22&lt;=Fin)*(Stage=BM$8),ROW(Stagiaire)))-1),"")</f>
        <v/>
      </c>
      <c r="BN22" s="10">
        <f t="shared" si="21"/>
        <v>43448</v>
      </c>
      <c r="BO22" s="11">
        <f t="shared" si="22"/>
        <v>43448</v>
      </c>
      <c r="BP22" s="31" t="str">
        <f t="array" ref="BP22">IF(SUMPRODUCT((BO22&gt;=Début)*(BO22&lt;=Fin)*(Stage=BP$8)*(Etat="Accepte"))&gt;0,INDEX(Stagiaire,MIN(IF((BO22&gt;=Début)*(BO22&lt;=Fin)*(Stage=BP$8),ROW(Stagiaire)))-1),"")</f>
        <v/>
      </c>
      <c r="BQ22" s="31" t="str">
        <f t="array" ref="BQ22">IF(SUMPRODUCT((BO22&gt;=Début)*(BO22&lt;=Fin)*(Stage=BQ$8)*(Etat="Accepte"))&gt;0,INDEX(Stagiaire,MIN(IF((BO22&gt;=Début)*(BO22&lt;=Fin)*(Stage=BQ$8),ROW(Stagiaire)))-1),"")</f>
        <v/>
      </c>
      <c r="BR22" s="31" t="str">
        <f t="array" ref="BR22">IF(SUMPRODUCT((BO22&gt;=Début)*(BO22&lt;=Fin)*(Stage=BR$8)*(Etat="Accepte"))&gt;0,INDEX(Stagiaire,MIN(IF((BO22&gt;=Début)*(BO22&lt;=Fin)*(Stage=BR$8),ROW(Stagiaire)))-1),"")</f>
        <v/>
      </c>
      <c r="BS22" s="25" t="str">
        <f t="array" ref="BS22">IF(SUMPRODUCT((BO22&gt;=Début)*(BO22&lt;=Fin)*(Stage=BS$8)*(Etat="Accepte"))&gt;0,INDEX(Stagiaire,MIN(IF((BO22&gt;=Début)*(BO22&lt;=Fin)*(Stage=BS$8),ROW(Stagiaire)))-1),"")</f>
        <v/>
      </c>
    </row>
    <row r="23" spans="1:96" ht="12" customHeight="1" x14ac:dyDescent="0.15">
      <c r="A23" s="10">
        <f t="shared" si="0"/>
        <v>43115</v>
      </c>
      <c r="B23" s="28">
        <f t="shared" si="1"/>
        <v>43115</v>
      </c>
      <c r="C23" s="31" t="str">
        <f t="array" ref="C23">IF(SUMPRODUCT((B23&gt;=Début)*(B23&lt;=Fin)*(Stage=C$8)*(Etat="Accepte"))&gt;0,INDEX(Stagiaire,MIN(IF((B23&gt;=Début)*(B23&lt;=Fin)*(Stage=C$8),ROW(Stagiaire)))-1),"")</f>
        <v/>
      </c>
      <c r="D23" s="31" t="str">
        <f t="array" ref="D23">IF(SUMPRODUCT((B23&gt;=Début)*(B23&lt;=Fin)*(Stage=D$8)*(Etat="Accepte"))&gt;0,INDEX(Stagiaire,MIN(IF((B23&gt;=Début)*(B23&lt;=Fin)*(Stage=D$8),ROW(Stagiaire)))-1),"")</f>
        <v/>
      </c>
      <c r="E23" s="31" t="str">
        <f t="array" ref="E23">IF(SUMPRODUCT((B23&gt;=Début)*(B23&lt;=Fin)*(Stage=E$8)*(Etat="Accepte"))&gt;0,INDEX(Stagiaire,MIN(IF((B23&gt;=Début)*(B23&lt;=Fin)*(Stage=E$8),ROW(Stagiaire)))-1),"")</f>
        <v/>
      </c>
      <c r="F23" s="25" t="str">
        <f t="array" ref="F23">IF(SUMPRODUCT((B23&gt;=Début)*(B23&lt;=Fin)*(Stage=F$8)*(Etat="Accepte"))&gt;0,INDEX(Stagiaire,MIN(IF((B23&gt;=Début)*(B23&lt;=Fin)*(Stage=F$8),ROW(Stagiaire)))-1),"")</f>
        <v/>
      </c>
      <c r="G23" s="65">
        <f t="shared" si="2"/>
        <v>43146</v>
      </c>
      <c r="H23" s="31" t="str">
        <f t="array" ref="H23">IF(SUMPRODUCT((G23&gt;=Début)*(G23&lt;=Fin)*(Stage=H$8)*(Etat="Accepte"))&gt;0,INDEX(Stagiaire,MIN(IF((G23&gt;=Début)*(G23&lt;=Fin)*(Stage=H$8),ROW(Stagiaire)))-1),"")</f>
        <v/>
      </c>
      <c r="I23" s="31" t="str">
        <f t="array" ref="I23">IF(SUMPRODUCT((G23&gt;=Début)*(G23&lt;=Fin)*(Stage=I$8)*(Etat="Accepte"))&gt;0,INDEX(Stagiaire,MIN(IF((G23&gt;=Début)*(G23&lt;=Fin)*(Stage=I$8),ROW(Stagiaire)))-1),"")</f>
        <v/>
      </c>
      <c r="J23" s="31" t="str">
        <f t="array" ref="J23">IF(SUMPRODUCT((G23&gt;=Début)*(G23&lt;=Fin)*(Stage=J$8)*(Etat="Accepte"))&gt;0,INDEX(Stagiaire,MIN(IF((G23&gt;=Début)*(G23&lt;=Fin)*(Stage=J$8),ROW(Stagiaire)))-1),"")</f>
        <v/>
      </c>
      <c r="K23" s="25" t="str">
        <f t="array" ref="K23">IF(SUMPRODUCT((G23&gt;=Début)*(G23&lt;=Fin)*(Stage=K$8)*(Etat="Accepte"))&gt;0,INDEX(Stagiaire,MIN(IF((G23&gt;=Début)*(G23&lt;=Fin)*(Stage=K$8),ROW(Stagiaire)))-1),"")</f>
        <v/>
      </c>
      <c r="L23" s="10">
        <f t="shared" si="3"/>
        <v>43174</v>
      </c>
      <c r="M23" s="11">
        <f t="shared" si="4"/>
        <v>43174</v>
      </c>
      <c r="N23" s="31" t="str">
        <f t="array" ref="N23">IF(SUMPRODUCT((M23&gt;=Début)*(M23&lt;=Fin)*(Stage=N$8)*(Etat="Accepte"))&gt;0,INDEX(Stagiaire,MIN(IF((M23&gt;=Début)*(M23&lt;=Fin)*(Stage=N$8),ROW(Stagiaire)))-1),"")</f>
        <v/>
      </c>
      <c r="O23" s="31" t="str">
        <f t="array" ref="O23">IF(SUMPRODUCT((M23&gt;=Début)*(M23&lt;=Fin)*(Stage=O$8)*(Etat="Accepte"))&gt;0,INDEX(Stagiaire,MIN(IF((M23&gt;=Début)*(M23&lt;=Fin)*(Stage=O$8),ROW(Stagiaire)))-1),"")</f>
        <v/>
      </c>
      <c r="P23" s="31" t="str">
        <f t="array" ref="P23">IF(SUMPRODUCT((M23&gt;=Début)*(M23&lt;=Fin)*(Stage=P$8)*(Etat="Accepte"))&gt;0,INDEX(Stagiaire,MIN(IF((M23&gt;=Début)*(M23&lt;=Fin)*(Stage=P$8),ROW(Stagiaire)))-1),"")</f>
        <v/>
      </c>
      <c r="Q23" s="25" t="str">
        <f t="array" ref="Q23">IF(SUMPRODUCT((M23&gt;=Début)*(M23&lt;=Fin)*(Stage=Q$8)*(Etat="Accepte"))&gt;0,INDEX(Stagiaire,MIN(IF((M23&gt;=Début)*(M23&lt;=Fin)*(Stage=Q$8),ROW(Stagiaire)))-1),"")</f>
        <v/>
      </c>
      <c r="R23" s="10">
        <f t="shared" si="5"/>
        <v>43205</v>
      </c>
      <c r="S23" s="11">
        <f t="shared" si="6"/>
        <v>43205</v>
      </c>
      <c r="T23" s="31" t="str">
        <f t="array" ref="T23">IF(SUMPRODUCT((S23&gt;=Début)*(S23&lt;=Fin)*(Stage=T$8)*(Etat="Accepte"))&gt;0,INDEX(Stagiaire,MIN(IF((S23&gt;=Début)*(S23&lt;=Fin)*(Stage=T$8),ROW(Stagiaire)))-1),"")</f>
        <v/>
      </c>
      <c r="U23" s="31" t="str">
        <f t="array" ref="U23">IF(SUMPRODUCT((S23&gt;=Début)*(S23&lt;=Fin)*(Stage=U$8)*(Etat="Accepte"))&gt;0,INDEX(Stagiaire,MIN(IF((S23&gt;=Début)*(S23&lt;=Fin)*(Stage=U$8),ROW(Stagiaire)))-1),"")</f>
        <v>pam</v>
      </c>
      <c r="V23" s="31" t="str">
        <f t="array" ref="V23">IF(SUMPRODUCT((S23&gt;=Début)*(S23&lt;=Fin)*(Stage=V$8)*(Etat="Accepte"))&gt;0,INDEX(Stagiaire,MIN(IF((S23&gt;=Début)*(S23&lt;=Fin)*(Stage=V$8),ROW(Stagiaire)))-1),"")</f>
        <v/>
      </c>
      <c r="W23" s="25" t="str">
        <f t="array" ref="W23">IF(SUMPRODUCT((S23&gt;=Début)*(S23&lt;=Fin)*(Stage=W$8)*(Etat="Accepte"))&gt;0,INDEX(Stagiaire,MIN(IF((S23&gt;=Début)*(S23&lt;=Fin)*(Stage=W$8),ROW(Stagiaire)))-1),"")</f>
        <v/>
      </c>
      <c r="X23" s="10">
        <f t="shared" si="7"/>
        <v>43235</v>
      </c>
      <c r="Y23" s="11">
        <f t="shared" si="8"/>
        <v>43235</v>
      </c>
      <c r="Z23" s="31" t="str">
        <f t="array" ref="Z23">IF(SUMPRODUCT((Y23&gt;=Début)*(Y23&lt;=Fin)*(Stage=Z$8)*(Etat="Accepte"))&gt;0,INDEX(Stagiaire,MIN(IF((Y23&gt;=Début)*(Y23&lt;=Fin)*(Stage=Z$8),ROW(Stagiaire)))-1),"")</f>
        <v/>
      </c>
      <c r="AA23" s="31" t="str">
        <f t="array" ref="AA23">IF(SUMPRODUCT((Y23&gt;=Début)*(Y23&lt;=Fin)*(Stage=AA$8)*(Etat="Accepte"))&gt;0,INDEX(Stagiaire,MIN(IF((Y23&gt;=Début)*(Y23&lt;=Fin)*(Stage=AA$8),ROW(Stagiaire)))-1),"")</f>
        <v/>
      </c>
      <c r="AB23" s="31" t="str">
        <f t="array" ref="AB23">IF(SUMPRODUCT((Y23&gt;=Début)*(Y23&lt;=Fin)*(Stage=AB$8)*(Etat="Accepte"))&gt;0,INDEX(Stagiaire,MIN(IF((Y23&gt;=Début)*(Y23&lt;=Fin)*(Stage=AB$8),ROW(Stagiaire)))-1),"")</f>
        <v/>
      </c>
      <c r="AC23" s="25" t="str">
        <f t="array" ref="AC23">IF(SUMPRODUCT((Y23&gt;=Début)*(Y23&lt;=Fin)*(Stage=AC$8)*(Etat="Accepte"))&gt;0,INDEX(Stagiaire,MIN(IF((Y23&gt;=Début)*(Y23&lt;=Fin)*(Stage=AC$8),ROW(Stagiaire)))-1),"")</f>
        <v/>
      </c>
      <c r="AD23" s="10">
        <f t="shared" si="9"/>
        <v>43266</v>
      </c>
      <c r="AE23" s="11">
        <f t="shared" si="10"/>
        <v>43266</v>
      </c>
      <c r="AF23" s="31" t="str">
        <f t="array" ref="AF23">IF(SUMPRODUCT((AE23&gt;=Début)*(AE23&lt;=Fin)*(Stage=AF$8)*(Etat="Accepte"))&gt;0,INDEX(Stagiaire,MIN(IF((AE23&gt;=Début)*(AE23&lt;=Fin)*(Stage=AF$8),ROW(Stagiaire)))-1),"")</f>
        <v/>
      </c>
      <c r="AG23" s="31" t="str">
        <f t="array" ref="AG23">IF(SUMPRODUCT((AE23&gt;=Début)*(AE23&lt;=Fin)*(Stage=AG$8)*(Etat="Accepte"))&gt;0,INDEX(Stagiaire,MIN(IF((AE23&gt;=Début)*(AE23&lt;=Fin)*(Stage=AG$8),ROW(Stagiaire)))-1),"")</f>
        <v/>
      </c>
      <c r="AH23" s="31" t="str">
        <f t="array" ref="AH23">IF(SUMPRODUCT((AE23&gt;=Début)*(AE23&lt;=Fin)*(Stage=AH$8)*(Etat="Accepte"))&gt;0,INDEX(Stagiaire,MIN(IF((AE23&gt;=Début)*(AE23&lt;=Fin)*(Stage=AH$8),ROW(Stagiaire)))-1),"")</f>
        <v/>
      </c>
      <c r="AI23" s="25" t="str">
        <f t="array" ref="AI23">IF(SUMPRODUCT((AE23&gt;=Début)*(AE23&lt;=Fin)*(Stage=AI$8)*(Etat="Accepte"))&gt;0,INDEX(Stagiaire,MIN(IF((AE23&gt;=Début)*(AE23&lt;=Fin)*(Stage=AI$8),ROW(Stagiaire)))-1),"")</f>
        <v/>
      </c>
      <c r="AJ23" s="10">
        <f t="shared" si="11"/>
        <v>43296</v>
      </c>
      <c r="AK23" s="11">
        <f t="shared" si="12"/>
        <v>43296</v>
      </c>
      <c r="AL23" s="31" t="str">
        <f t="array" ref="AL23">IF(SUMPRODUCT((AK23&gt;=Début)*(AK23&lt;=Fin)*(Stage=AL$8)*(Etat="Accepte"))&gt;0,INDEX(Stagiaire,MIN(IF((AK23&gt;=Début)*(AK23&lt;=Fin)*(Stage=AL$8),ROW(Stagiaire)))-1),"")</f>
        <v/>
      </c>
      <c r="AM23" s="31" t="str">
        <f t="array" ref="AM23">IF(SUMPRODUCT((AK23&gt;=Début)*(AK23&lt;=Fin)*(Stage=AM$8)*(Etat="Accepte"))&gt;0,INDEX(Stagiaire,MIN(IF((AK23&gt;=Début)*(AK23&lt;=Fin)*(Stage=AM$8),ROW(Stagiaire)))-1),"")</f>
        <v/>
      </c>
      <c r="AN23" s="31" t="str">
        <f t="array" ref="AN23">IF(SUMPRODUCT((AK23&gt;=Début)*(AK23&lt;=Fin)*(Stage=AN$8)*(Etat="Accepte"))&gt;0,INDEX(Stagiaire,MIN(IF((AK23&gt;=Début)*(AK23&lt;=Fin)*(Stage=AN$8),ROW(Stagiaire)))-1),"")</f>
        <v/>
      </c>
      <c r="AO23" s="25" t="str">
        <f t="array" ref="AO23">IF(SUMPRODUCT((AK23&gt;=Début)*(AK23&lt;=Fin)*(Stage=AO$8)*(Etat="Accepte"))&gt;0,INDEX(Stagiaire,MIN(IF((AK23&gt;=Début)*(AK23&lt;=Fin)*(Stage=AO$8),ROW(Stagiaire)))-1),"")</f>
        <v/>
      </c>
      <c r="AP23" s="10">
        <f t="shared" si="13"/>
        <v>43327</v>
      </c>
      <c r="AQ23" s="11">
        <f t="shared" si="14"/>
        <v>43327</v>
      </c>
      <c r="AR23" s="31" t="str">
        <f t="array" ref="AR23">IF(SUMPRODUCT((AQ23&gt;=Début)*(AQ23&lt;=Fin)*(Stage=AR$8)*(Etat="Accepte"))&gt;0,INDEX(Stagiaire,MIN(IF((AQ23&gt;=Début)*(AQ23&lt;=Fin)*(Stage=AR$8),ROW(Stagiaire)))-1),"")</f>
        <v/>
      </c>
      <c r="AS23" s="31" t="str">
        <f t="array" ref="AS23">IF(SUMPRODUCT((AQ23&gt;=Début)*(AQ23&lt;=Fin)*(Stage=AS$8)*(Etat="Accepte"))&gt;0,INDEX(Stagiaire,MIN(IF((AQ23&gt;=Début)*(AQ23&lt;=Fin)*(Stage=AS$8),ROW(Stagiaire)))-1),"")</f>
        <v/>
      </c>
      <c r="AT23" s="31" t="str">
        <f t="array" ref="AT23">IF(SUMPRODUCT((AQ23&gt;=Début)*(AQ23&lt;=Fin)*(Stage=AT$8)*(Etat="Accepte"))&gt;0,INDEX(Stagiaire,MIN(IF((AQ23&gt;=Début)*(AQ23&lt;=Fin)*(Stage=AT$8),ROW(Stagiaire)))-1),"")</f>
        <v/>
      </c>
      <c r="AU23" s="25" t="str">
        <f t="array" ref="AU23">IF(SUMPRODUCT((AQ23&gt;=Début)*(AQ23&lt;=Fin)*(Stage=AU$8)*(Etat="Accepte"))&gt;0,INDEX(Stagiaire,MIN(IF((AQ23&gt;=Début)*(AQ23&lt;=Fin)*(Stage=AU$8),ROW(Stagiaire)))-1),"")</f>
        <v/>
      </c>
      <c r="AV23" s="10">
        <f t="shared" si="15"/>
        <v>43358</v>
      </c>
      <c r="AW23" s="11">
        <f t="shared" si="16"/>
        <v>43358</v>
      </c>
      <c r="AX23" s="31" t="str">
        <f t="array" ref="AX23">IF(SUMPRODUCT((AW23&gt;=Début)*(AW23&lt;=Fin)*(Stage=AX$8)*(Etat="Accepte"))&gt;0,INDEX(Stagiaire,MIN(IF((AW23&gt;=Début)*(AW23&lt;=Fin)*(Stage=AX$8),ROW(Stagiaire)))-1),"")</f>
        <v/>
      </c>
      <c r="AY23" s="31" t="str">
        <f t="array" ref="AY23">IF(SUMPRODUCT((AW23&gt;=Début)*(AW23&lt;=Fin)*(Stage=AY$8)*(Etat="Accepte"))&gt;0,INDEX(Stagiaire,MIN(IF((AW23&gt;=Début)*(AW23&lt;=Fin)*(Stage=AY$8),ROW(Stagiaire)))-1),"")</f>
        <v/>
      </c>
      <c r="AZ23" s="31" t="str">
        <f t="array" ref="AZ23">IF(SUMPRODUCT((AW23&gt;=Début)*(AW23&lt;=Fin)*(Stage=AZ$8)*(Etat="Accepte"))&gt;0,INDEX(Stagiaire,MIN(IF((AW23&gt;=Début)*(AW23&lt;=Fin)*(Stage=AZ$8),ROW(Stagiaire)))-1),"")</f>
        <v/>
      </c>
      <c r="BA23" s="25" t="str">
        <f t="array" ref="BA23">IF(SUMPRODUCT((AW23&gt;=Début)*(AW23&lt;=Fin)*(Stage=BA$8)*(Etat="Accepte"))&gt;0,INDEX(Stagiaire,MIN(IF((AW23&gt;=Début)*(AW23&lt;=Fin)*(Stage=BA$8),ROW(Stagiaire)))-1),"")</f>
        <v/>
      </c>
      <c r="BB23" s="10">
        <f t="shared" si="17"/>
        <v>43388</v>
      </c>
      <c r="BC23" s="11">
        <f t="shared" si="18"/>
        <v>43388</v>
      </c>
      <c r="BD23" s="31" t="str">
        <f t="array" ref="BD23">IF(SUMPRODUCT((BC23&gt;=Début)*(BC23&lt;=Fin)*(Stage=BD$8)*(Etat="Accepte"))&gt;0,INDEX(Stagiaire,MIN(IF((BC23&gt;=Début)*(BC23&lt;=Fin)*(Stage=BD$8),ROW(Stagiaire)))-1),"")</f>
        <v/>
      </c>
      <c r="BE23" s="31" t="str">
        <f t="array" ref="BE23">IF(SUMPRODUCT((BC23&gt;=Début)*(BC23&lt;=Fin)*(Stage=BE$8)*(Etat="Accepte"))&gt;0,INDEX(Stagiaire,MIN(IF((BC23&gt;=Début)*(BC23&lt;=Fin)*(Stage=BE$8),ROW(Stagiaire)))-1),"")</f>
        <v/>
      </c>
      <c r="BF23" s="31" t="str">
        <f t="array" ref="BF23">IF(SUMPRODUCT((BC23&gt;=Début)*(BC23&lt;=Fin)*(Stage=BF$8)*(Etat="Accepte"))&gt;0,INDEX(Stagiaire,MIN(IF((BC23&gt;=Début)*(BC23&lt;=Fin)*(Stage=BF$8),ROW(Stagiaire)))-1),"")</f>
        <v/>
      </c>
      <c r="BG23" s="25" t="str">
        <f t="array" ref="BG23">IF(SUMPRODUCT((BC23&gt;=Début)*(BC23&lt;=Fin)*(Stage=BG$8)*(Etat="Accepte"))&gt;0,INDEX(Stagiaire,MIN(IF((BC23&gt;=Début)*(BC23&lt;=Fin)*(Stage=BG$8),ROW(Stagiaire)))-1),"")</f>
        <v/>
      </c>
      <c r="BH23" s="10">
        <f t="shared" si="19"/>
        <v>43419</v>
      </c>
      <c r="BI23" s="11">
        <f t="shared" si="20"/>
        <v>43419</v>
      </c>
      <c r="BJ23" s="31" t="str">
        <f t="array" ref="BJ23">IF(SUMPRODUCT((BI23&gt;=Début)*(BI23&lt;=Fin)*(Stage=BJ$8)*(Etat="Accepte"))&gt;0,INDEX(Stagiaire,MIN(IF((BI23&gt;=Début)*(BI23&lt;=Fin)*(Stage=BJ$8),ROW(Stagiaire)))-1),"")</f>
        <v/>
      </c>
      <c r="BK23" s="31" t="str">
        <f t="array" ref="BK23">IF(SUMPRODUCT((BI23&gt;=Début)*(BI23&lt;=Fin)*(Stage=BK$8)*(Etat="Accepte"))&gt;0,INDEX(Stagiaire,MIN(IF((BI23&gt;=Début)*(BI23&lt;=Fin)*(Stage=BK$8),ROW(Stagiaire)))-1),"")</f>
        <v/>
      </c>
      <c r="BL23" s="31" t="str">
        <f t="array" ref="BL23">IF(SUMPRODUCT((BI23&gt;=Début)*(BI23&lt;=Fin)*(Stage=BL$8)*(Etat="Accepte"))&gt;0,INDEX(Stagiaire,MIN(IF((BI23&gt;=Début)*(BI23&lt;=Fin)*(Stage=BL$8),ROW(Stagiaire)))-1),"")</f>
        <v/>
      </c>
      <c r="BM23" s="25" t="str">
        <f t="array" ref="BM23">IF(SUMPRODUCT((BI23&gt;=Début)*(BI23&lt;=Fin)*(Stage=BM$8)*(Etat="Accepte"))&gt;0,INDEX(Stagiaire,MIN(IF((BI23&gt;=Début)*(BI23&lt;=Fin)*(Stage=BM$8),ROW(Stagiaire)))-1),"")</f>
        <v/>
      </c>
      <c r="BN23" s="10">
        <f t="shared" si="21"/>
        <v>43449</v>
      </c>
      <c r="BO23" s="11">
        <f t="shared" si="22"/>
        <v>43449</v>
      </c>
      <c r="BP23" s="31" t="str">
        <f t="array" ref="BP23">IF(SUMPRODUCT((BO23&gt;=Début)*(BO23&lt;=Fin)*(Stage=BP$8)*(Etat="Accepte"))&gt;0,INDEX(Stagiaire,MIN(IF((BO23&gt;=Début)*(BO23&lt;=Fin)*(Stage=BP$8),ROW(Stagiaire)))-1),"")</f>
        <v/>
      </c>
      <c r="BQ23" s="31" t="str">
        <f t="array" ref="BQ23">IF(SUMPRODUCT((BO23&gt;=Début)*(BO23&lt;=Fin)*(Stage=BQ$8)*(Etat="Accepte"))&gt;0,INDEX(Stagiaire,MIN(IF((BO23&gt;=Début)*(BO23&lt;=Fin)*(Stage=BQ$8),ROW(Stagiaire)))-1),"")</f>
        <v/>
      </c>
      <c r="BR23" s="31" t="str">
        <f t="array" ref="BR23">IF(SUMPRODUCT((BO23&gt;=Début)*(BO23&lt;=Fin)*(Stage=BR$8)*(Etat="Accepte"))&gt;0,INDEX(Stagiaire,MIN(IF((BO23&gt;=Début)*(BO23&lt;=Fin)*(Stage=BR$8),ROW(Stagiaire)))-1),"")</f>
        <v/>
      </c>
      <c r="BS23" s="25" t="str">
        <f t="array" ref="BS23">IF(SUMPRODUCT((BO23&gt;=Début)*(BO23&lt;=Fin)*(Stage=BS$8)*(Etat="Accepte"))&gt;0,INDEX(Stagiaire,MIN(IF((BO23&gt;=Début)*(BO23&lt;=Fin)*(Stage=BS$8),ROW(Stagiaire)))-1),"")</f>
        <v/>
      </c>
    </row>
    <row r="24" spans="1:96" ht="12" customHeight="1" x14ac:dyDescent="0.15">
      <c r="A24" s="10">
        <f t="shared" si="0"/>
        <v>43116</v>
      </c>
      <c r="B24" s="28">
        <f t="shared" si="1"/>
        <v>43116</v>
      </c>
      <c r="C24" s="31" t="str">
        <f t="array" ref="C24">IF(SUMPRODUCT((B24&gt;=Début)*(B24&lt;=Fin)*(Stage=C$8)*(Etat="Accepte"))&gt;0,INDEX(Stagiaire,MIN(IF((B24&gt;=Début)*(B24&lt;=Fin)*(Stage=C$8),ROW(Stagiaire)))-1),"")</f>
        <v/>
      </c>
      <c r="D24" s="31" t="str">
        <f t="array" ref="D24">IF(SUMPRODUCT((B24&gt;=Début)*(B24&lt;=Fin)*(Stage=D$8)*(Etat="Accepte"))&gt;0,INDEX(Stagiaire,MIN(IF((B24&gt;=Début)*(B24&lt;=Fin)*(Stage=D$8),ROW(Stagiaire)))-1),"")</f>
        <v/>
      </c>
      <c r="E24" s="31" t="str">
        <f t="array" ref="E24">IF(SUMPRODUCT((B24&gt;=Début)*(B24&lt;=Fin)*(Stage=E$8)*(Etat="Accepte"))&gt;0,INDEX(Stagiaire,MIN(IF((B24&gt;=Début)*(B24&lt;=Fin)*(Stage=E$8),ROW(Stagiaire)))-1),"")</f>
        <v/>
      </c>
      <c r="F24" s="25" t="str">
        <f t="array" ref="F24">IF(SUMPRODUCT((B24&gt;=Début)*(B24&lt;=Fin)*(Stage=F$8)*(Etat="Accepte"))&gt;0,INDEX(Stagiaire,MIN(IF((B24&gt;=Début)*(B24&lt;=Fin)*(Stage=F$8),ROW(Stagiaire)))-1),"")</f>
        <v/>
      </c>
      <c r="G24" s="65">
        <f t="shared" si="2"/>
        <v>43147</v>
      </c>
      <c r="H24" s="31" t="str">
        <f t="array" ref="H24">IF(SUMPRODUCT((G24&gt;=Début)*(G24&lt;=Fin)*(Stage=H$8)*(Etat="Accepte"))&gt;0,INDEX(Stagiaire,MIN(IF((G24&gt;=Début)*(G24&lt;=Fin)*(Stage=H$8),ROW(Stagiaire)))-1),"")</f>
        <v/>
      </c>
      <c r="I24" s="31" t="str">
        <f t="array" ref="I24">IF(SUMPRODUCT((G24&gt;=Début)*(G24&lt;=Fin)*(Stage=I$8)*(Etat="Accepte"))&gt;0,INDEX(Stagiaire,MIN(IF((G24&gt;=Début)*(G24&lt;=Fin)*(Stage=I$8),ROW(Stagiaire)))-1),"")</f>
        <v/>
      </c>
      <c r="J24" s="31" t="str">
        <f t="array" ref="J24">IF(SUMPRODUCT((G24&gt;=Début)*(G24&lt;=Fin)*(Stage=J$8)*(Etat="Accepte"))&gt;0,INDEX(Stagiaire,MIN(IF((G24&gt;=Début)*(G24&lt;=Fin)*(Stage=J$8),ROW(Stagiaire)))-1),"")</f>
        <v/>
      </c>
      <c r="K24" s="25" t="str">
        <f t="array" ref="K24">IF(SUMPRODUCT((G24&gt;=Début)*(G24&lt;=Fin)*(Stage=K$8)*(Etat="Accepte"))&gt;0,INDEX(Stagiaire,MIN(IF((G24&gt;=Début)*(G24&lt;=Fin)*(Stage=K$8),ROW(Stagiaire)))-1),"")</f>
        <v/>
      </c>
      <c r="L24" s="10">
        <f t="shared" si="3"/>
        <v>43175</v>
      </c>
      <c r="M24" s="11">
        <f t="shared" si="4"/>
        <v>43175</v>
      </c>
      <c r="N24" s="31" t="str">
        <f t="array" ref="N24">IF(SUMPRODUCT((M24&gt;=Début)*(M24&lt;=Fin)*(Stage=N$8)*(Etat="Accepte"))&gt;0,INDEX(Stagiaire,MIN(IF((M24&gt;=Début)*(M24&lt;=Fin)*(Stage=N$8),ROW(Stagiaire)))-1),"")</f>
        <v/>
      </c>
      <c r="O24" s="31" t="str">
        <f t="array" ref="O24">IF(SUMPRODUCT((M24&gt;=Début)*(M24&lt;=Fin)*(Stage=O$8)*(Etat="Accepte"))&gt;0,INDEX(Stagiaire,MIN(IF((M24&gt;=Début)*(M24&lt;=Fin)*(Stage=O$8),ROW(Stagiaire)))-1),"")</f>
        <v/>
      </c>
      <c r="P24" s="31" t="str">
        <f t="array" ref="P24">IF(SUMPRODUCT((M24&gt;=Début)*(M24&lt;=Fin)*(Stage=P$8)*(Etat="Accepte"))&gt;0,INDEX(Stagiaire,MIN(IF((M24&gt;=Début)*(M24&lt;=Fin)*(Stage=P$8),ROW(Stagiaire)))-1),"")</f>
        <v/>
      </c>
      <c r="Q24" s="25" t="str">
        <f t="array" ref="Q24">IF(SUMPRODUCT((M24&gt;=Début)*(M24&lt;=Fin)*(Stage=Q$8)*(Etat="Accepte"))&gt;0,INDEX(Stagiaire,MIN(IF((M24&gt;=Début)*(M24&lt;=Fin)*(Stage=Q$8),ROW(Stagiaire)))-1),"")</f>
        <v/>
      </c>
      <c r="R24" s="10">
        <f t="shared" si="5"/>
        <v>43206</v>
      </c>
      <c r="S24" s="11">
        <f t="shared" si="6"/>
        <v>43206</v>
      </c>
      <c r="T24" s="31" t="str">
        <f t="array" ref="T24">IF(SUMPRODUCT((S24&gt;=Début)*(S24&lt;=Fin)*(Stage=T$8)*(Etat="Accepte"))&gt;0,INDEX(Stagiaire,MIN(IF((S24&gt;=Début)*(S24&lt;=Fin)*(Stage=T$8),ROW(Stagiaire)))-1),"")</f>
        <v/>
      </c>
      <c r="U24" s="31" t="str">
        <f t="array" ref="U24">IF(SUMPRODUCT((S24&gt;=Début)*(S24&lt;=Fin)*(Stage=U$8)*(Etat="Accepte"))&gt;0,INDEX(Stagiaire,MIN(IF((S24&gt;=Début)*(S24&lt;=Fin)*(Stage=U$8),ROW(Stagiaire)))-1),"")</f>
        <v>pam</v>
      </c>
      <c r="V24" s="31" t="str">
        <f t="array" ref="V24">IF(SUMPRODUCT((S24&gt;=Début)*(S24&lt;=Fin)*(Stage=V$8)*(Etat="Accepte"))&gt;0,INDEX(Stagiaire,MIN(IF((S24&gt;=Début)*(S24&lt;=Fin)*(Stage=V$8),ROW(Stagiaire)))-1),"")</f>
        <v/>
      </c>
      <c r="W24" s="25" t="str">
        <f t="array" ref="W24">IF(SUMPRODUCT((S24&gt;=Début)*(S24&lt;=Fin)*(Stage=W$8)*(Etat="Accepte"))&gt;0,INDEX(Stagiaire,MIN(IF((S24&gt;=Début)*(S24&lt;=Fin)*(Stage=W$8),ROW(Stagiaire)))-1),"")</f>
        <v/>
      </c>
      <c r="X24" s="10">
        <f t="shared" si="7"/>
        <v>43236</v>
      </c>
      <c r="Y24" s="11">
        <f t="shared" si="8"/>
        <v>43236</v>
      </c>
      <c r="Z24" s="31" t="str">
        <f t="array" ref="Z24">IF(SUMPRODUCT((Y24&gt;=Début)*(Y24&lt;=Fin)*(Stage=Z$8)*(Etat="Accepte"))&gt;0,INDEX(Stagiaire,MIN(IF((Y24&gt;=Début)*(Y24&lt;=Fin)*(Stage=Z$8),ROW(Stagiaire)))-1),"")</f>
        <v/>
      </c>
      <c r="AA24" s="31" t="str">
        <f t="array" ref="AA24">IF(SUMPRODUCT((Y24&gt;=Début)*(Y24&lt;=Fin)*(Stage=AA$8)*(Etat="Accepte"))&gt;0,INDEX(Stagiaire,MIN(IF((Y24&gt;=Début)*(Y24&lt;=Fin)*(Stage=AA$8),ROW(Stagiaire)))-1),"")</f>
        <v/>
      </c>
      <c r="AB24" s="31" t="str">
        <f t="array" ref="AB24">IF(SUMPRODUCT((Y24&gt;=Début)*(Y24&lt;=Fin)*(Stage=AB$8)*(Etat="Accepte"))&gt;0,INDEX(Stagiaire,MIN(IF((Y24&gt;=Début)*(Y24&lt;=Fin)*(Stage=AB$8),ROW(Stagiaire)))-1),"")</f>
        <v/>
      </c>
      <c r="AC24" s="25" t="str">
        <f t="array" ref="AC24">IF(SUMPRODUCT((Y24&gt;=Début)*(Y24&lt;=Fin)*(Stage=AC$8)*(Etat="Accepte"))&gt;0,INDEX(Stagiaire,MIN(IF((Y24&gt;=Début)*(Y24&lt;=Fin)*(Stage=AC$8),ROW(Stagiaire)))-1),"")</f>
        <v/>
      </c>
      <c r="AD24" s="10">
        <f t="shared" si="9"/>
        <v>43267</v>
      </c>
      <c r="AE24" s="11">
        <f t="shared" si="10"/>
        <v>43267</v>
      </c>
      <c r="AF24" s="31" t="str">
        <f t="array" ref="AF24">IF(SUMPRODUCT((AE24&gt;=Début)*(AE24&lt;=Fin)*(Stage=AF$8)*(Etat="Accepte"))&gt;0,INDEX(Stagiaire,MIN(IF((AE24&gt;=Début)*(AE24&lt;=Fin)*(Stage=AF$8),ROW(Stagiaire)))-1),"")</f>
        <v/>
      </c>
      <c r="AG24" s="31" t="str">
        <f t="array" ref="AG24">IF(SUMPRODUCT((AE24&gt;=Début)*(AE24&lt;=Fin)*(Stage=AG$8)*(Etat="Accepte"))&gt;0,INDEX(Stagiaire,MIN(IF((AE24&gt;=Début)*(AE24&lt;=Fin)*(Stage=AG$8),ROW(Stagiaire)))-1),"")</f>
        <v/>
      </c>
      <c r="AH24" s="31" t="str">
        <f t="array" ref="AH24">IF(SUMPRODUCT((AE24&gt;=Début)*(AE24&lt;=Fin)*(Stage=AH$8)*(Etat="Accepte"))&gt;0,INDEX(Stagiaire,MIN(IF((AE24&gt;=Début)*(AE24&lt;=Fin)*(Stage=AH$8),ROW(Stagiaire)))-1),"")</f>
        <v/>
      </c>
      <c r="AI24" s="25" t="str">
        <f t="array" ref="AI24">IF(SUMPRODUCT((AE24&gt;=Début)*(AE24&lt;=Fin)*(Stage=AI$8)*(Etat="Accepte"))&gt;0,INDEX(Stagiaire,MIN(IF((AE24&gt;=Début)*(AE24&lt;=Fin)*(Stage=AI$8),ROW(Stagiaire)))-1),"")</f>
        <v/>
      </c>
      <c r="AJ24" s="10">
        <f t="shared" si="11"/>
        <v>43297</v>
      </c>
      <c r="AK24" s="11">
        <f t="shared" si="12"/>
        <v>43297</v>
      </c>
      <c r="AL24" s="31" t="str">
        <f t="array" ref="AL24">IF(SUMPRODUCT((AK24&gt;=Début)*(AK24&lt;=Fin)*(Stage=AL$8)*(Etat="Accepte"))&gt;0,INDEX(Stagiaire,MIN(IF((AK24&gt;=Début)*(AK24&lt;=Fin)*(Stage=AL$8),ROW(Stagiaire)))-1),"")</f>
        <v/>
      </c>
      <c r="AM24" s="31" t="str">
        <f t="array" ref="AM24">IF(SUMPRODUCT((AK24&gt;=Début)*(AK24&lt;=Fin)*(Stage=AM$8)*(Etat="Accepte"))&gt;0,INDEX(Stagiaire,MIN(IF((AK24&gt;=Début)*(AK24&lt;=Fin)*(Stage=AM$8),ROW(Stagiaire)))-1),"")</f>
        <v/>
      </c>
      <c r="AN24" s="31" t="str">
        <f t="array" ref="AN24">IF(SUMPRODUCT((AK24&gt;=Début)*(AK24&lt;=Fin)*(Stage=AN$8)*(Etat="Accepte"))&gt;0,INDEX(Stagiaire,MIN(IF((AK24&gt;=Début)*(AK24&lt;=Fin)*(Stage=AN$8),ROW(Stagiaire)))-1),"")</f>
        <v/>
      </c>
      <c r="AO24" s="25" t="str">
        <f t="array" ref="AO24">IF(SUMPRODUCT((AK24&gt;=Début)*(AK24&lt;=Fin)*(Stage=AO$8)*(Etat="Accepte"))&gt;0,INDEX(Stagiaire,MIN(IF((AK24&gt;=Début)*(AK24&lt;=Fin)*(Stage=AO$8),ROW(Stagiaire)))-1),"")</f>
        <v/>
      </c>
      <c r="AP24" s="10">
        <f t="shared" si="13"/>
        <v>43328</v>
      </c>
      <c r="AQ24" s="11">
        <f t="shared" si="14"/>
        <v>43328</v>
      </c>
      <c r="AR24" s="31" t="str">
        <f t="array" ref="AR24">IF(SUMPRODUCT((AQ24&gt;=Début)*(AQ24&lt;=Fin)*(Stage=AR$8)*(Etat="Accepte"))&gt;0,INDEX(Stagiaire,MIN(IF((AQ24&gt;=Début)*(AQ24&lt;=Fin)*(Stage=AR$8),ROW(Stagiaire)))-1),"")</f>
        <v/>
      </c>
      <c r="AS24" s="31" t="str">
        <f t="array" ref="AS24">IF(SUMPRODUCT((AQ24&gt;=Début)*(AQ24&lt;=Fin)*(Stage=AS$8)*(Etat="Accepte"))&gt;0,INDEX(Stagiaire,MIN(IF((AQ24&gt;=Début)*(AQ24&lt;=Fin)*(Stage=AS$8),ROW(Stagiaire)))-1),"")</f>
        <v/>
      </c>
      <c r="AT24" s="31" t="str">
        <f t="array" ref="AT24">IF(SUMPRODUCT((AQ24&gt;=Début)*(AQ24&lt;=Fin)*(Stage=AT$8)*(Etat="Accepte"))&gt;0,INDEX(Stagiaire,MIN(IF((AQ24&gt;=Début)*(AQ24&lt;=Fin)*(Stage=AT$8),ROW(Stagiaire)))-1),"")</f>
        <v/>
      </c>
      <c r="AU24" s="25" t="str">
        <f t="array" ref="AU24">IF(SUMPRODUCT((AQ24&gt;=Début)*(AQ24&lt;=Fin)*(Stage=AU$8)*(Etat="Accepte"))&gt;0,INDEX(Stagiaire,MIN(IF((AQ24&gt;=Début)*(AQ24&lt;=Fin)*(Stage=AU$8),ROW(Stagiaire)))-1),"")</f>
        <v/>
      </c>
      <c r="AV24" s="10">
        <f t="shared" si="15"/>
        <v>43359</v>
      </c>
      <c r="AW24" s="11">
        <f t="shared" si="16"/>
        <v>43359</v>
      </c>
      <c r="AX24" s="31" t="str">
        <f t="array" ref="AX24">IF(SUMPRODUCT((AW24&gt;=Début)*(AW24&lt;=Fin)*(Stage=AX$8)*(Etat="Accepte"))&gt;0,INDEX(Stagiaire,MIN(IF((AW24&gt;=Début)*(AW24&lt;=Fin)*(Stage=AX$8),ROW(Stagiaire)))-1),"")</f>
        <v/>
      </c>
      <c r="AY24" s="31" t="str">
        <f t="array" ref="AY24">IF(SUMPRODUCT((AW24&gt;=Début)*(AW24&lt;=Fin)*(Stage=AY$8)*(Etat="Accepte"))&gt;0,INDEX(Stagiaire,MIN(IF((AW24&gt;=Début)*(AW24&lt;=Fin)*(Stage=AY$8),ROW(Stagiaire)))-1),"")</f>
        <v/>
      </c>
      <c r="AZ24" s="31" t="str">
        <f t="array" ref="AZ24">IF(SUMPRODUCT((AW24&gt;=Début)*(AW24&lt;=Fin)*(Stage=AZ$8)*(Etat="Accepte"))&gt;0,INDEX(Stagiaire,MIN(IF((AW24&gt;=Début)*(AW24&lt;=Fin)*(Stage=AZ$8),ROW(Stagiaire)))-1),"")</f>
        <v/>
      </c>
      <c r="BA24" s="25" t="str">
        <f t="array" ref="BA24">IF(SUMPRODUCT((AW24&gt;=Début)*(AW24&lt;=Fin)*(Stage=BA$8)*(Etat="Accepte"))&gt;0,INDEX(Stagiaire,MIN(IF((AW24&gt;=Début)*(AW24&lt;=Fin)*(Stage=BA$8),ROW(Stagiaire)))-1),"")</f>
        <v/>
      </c>
      <c r="BB24" s="10">
        <f t="shared" si="17"/>
        <v>43389</v>
      </c>
      <c r="BC24" s="11">
        <f t="shared" si="18"/>
        <v>43389</v>
      </c>
      <c r="BD24" s="31" t="str">
        <f t="array" ref="BD24">IF(SUMPRODUCT((BC24&gt;=Début)*(BC24&lt;=Fin)*(Stage=BD$8)*(Etat="Accepte"))&gt;0,INDEX(Stagiaire,MIN(IF((BC24&gt;=Début)*(BC24&lt;=Fin)*(Stage=BD$8),ROW(Stagiaire)))-1),"")</f>
        <v/>
      </c>
      <c r="BE24" s="31" t="str">
        <f t="array" ref="BE24">IF(SUMPRODUCT((BC24&gt;=Début)*(BC24&lt;=Fin)*(Stage=BE$8)*(Etat="Accepte"))&gt;0,INDEX(Stagiaire,MIN(IF((BC24&gt;=Début)*(BC24&lt;=Fin)*(Stage=BE$8),ROW(Stagiaire)))-1),"")</f>
        <v/>
      </c>
      <c r="BF24" s="31" t="str">
        <f t="array" ref="BF24">IF(SUMPRODUCT((BC24&gt;=Début)*(BC24&lt;=Fin)*(Stage=BF$8)*(Etat="Accepte"))&gt;0,INDEX(Stagiaire,MIN(IF((BC24&gt;=Début)*(BC24&lt;=Fin)*(Stage=BF$8),ROW(Stagiaire)))-1),"")</f>
        <v/>
      </c>
      <c r="BG24" s="25" t="str">
        <f t="array" ref="BG24">IF(SUMPRODUCT((BC24&gt;=Début)*(BC24&lt;=Fin)*(Stage=BG$8)*(Etat="Accepte"))&gt;0,INDEX(Stagiaire,MIN(IF((BC24&gt;=Début)*(BC24&lt;=Fin)*(Stage=BG$8),ROW(Stagiaire)))-1),"")</f>
        <v/>
      </c>
      <c r="BH24" s="10">
        <f t="shared" si="19"/>
        <v>43420</v>
      </c>
      <c r="BI24" s="11">
        <f t="shared" si="20"/>
        <v>43420</v>
      </c>
      <c r="BJ24" s="31" t="str">
        <f t="array" ref="BJ24">IF(SUMPRODUCT((BI24&gt;=Début)*(BI24&lt;=Fin)*(Stage=BJ$8)*(Etat="Accepte"))&gt;0,INDEX(Stagiaire,MIN(IF((BI24&gt;=Début)*(BI24&lt;=Fin)*(Stage=BJ$8),ROW(Stagiaire)))-1),"")</f>
        <v/>
      </c>
      <c r="BK24" s="31" t="str">
        <f t="array" ref="BK24">IF(SUMPRODUCT((BI24&gt;=Début)*(BI24&lt;=Fin)*(Stage=BK$8)*(Etat="Accepte"))&gt;0,INDEX(Stagiaire,MIN(IF((BI24&gt;=Début)*(BI24&lt;=Fin)*(Stage=BK$8),ROW(Stagiaire)))-1),"")</f>
        <v/>
      </c>
      <c r="BL24" s="31" t="str">
        <f t="array" ref="BL24">IF(SUMPRODUCT((BI24&gt;=Début)*(BI24&lt;=Fin)*(Stage=BL$8)*(Etat="Accepte"))&gt;0,INDEX(Stagiaire,MIN(IF((BI24&gt;=Début)*(BI24&lt;=Fin)*(Stage=BL$8),ROW(Stagiaire)))-1),"")</f>
        <v/>
      </c>
      <c r="BM24" s="25" t="str">
        <f t="array" ref="BM24">IF(SUMPRODUCT((BI24&gt;=Début)*(BI24&lt;=Fin)*(Stage=BM$8)*(Etat="Accepte"))&gt;0,INDEX(Stagiaire,MIN(IF((BI24&gt;=Début)*(BI24&lt;=Fin)*(Stage=BM$8),ROW(Stagiaire)))-1),"")</f>
        <v/>
      </c>
      <c r="BN24" s="10">
        <f t="shared" si="21"/>
        <v>43450</v>
      </c>
      <c r="BO24" s="11">
        <f t="shared" si="22"/>
        <v>43450</v>
      </c>
      <c r="BP24" s="31" t="str">
        <f t="array" ref="BP24">IF(SUMPRODUCT((BO24&gt;=Début)*(BO24&lt;=Fin)*(Stage=BP$8)*(Etat="Accepte"))&gt;0,INDEX(Stagiaire,MIN(IF((BO24&gt;=Début)*(BO24&lt;=Fin)*(Stage=BP$8),ROW(Stagiaire)))-1),"")</f>
        <v/>
      </c>
      <c r="BQ24" s="31" t="str">
        <f t="array" ref="BQ24">IF(SUMPRODUCT((BO24&gt;=Début)*(BO24&lt;=Fin)*(Stage=BQ$8)*(Etat="Accepte"))&gt;0,INDEX(Stagiaire,MIN(IF((BO24&gt;=Début)*(BO24&lt;=Fin)*(Stage=BQ$8),ROW(Stagiaire)))-1),"")</f>
        <v/>
      </c>
      <c r="BR24" s="31" t="str">
        <f t="array" ref="BR24">IF(SUMPRODUCT((BO24&gt;=Début)*(BO24&lt;=Fin)*(Stage=BR$8)*(Etat="Accepte"))&gt;0,INDEX(Stagiaire,MIN(IF((BO24&gt;=Début)*(BO24&lt;=Fin)*(Stage=BR$8),ROW(Stagiaire)))-1),"")</f>
        <v/>
      </c>
      <c r="BS24" s="25" t="str">
        <f t="array" ref="BS24">IF(SUMPRODUCT((BO24&gt;=Début)*(BO24&lt;=Fin)*(Stage=BS$8)*(Etat="Accepte"))&gt;0,INDEX(Stagiaire,MIN(IF((BO24&gt;=Début)*(BO24&lt;=Fin)*(Stage=BS$8),ROW(Stagiaire)))-1),"")</f>
        <v/>
      </c>
    </row>
    <row r="25" spans="1:96" ht="12" customHeight="1" x14ac:dyDescent="0.15">
      <c r="A25" s="10">
        <f t="shared" si="0"/>
        <v>43117</v>
      </c>
      <c r="B25" s="28">
        <f t="shared" si="1"/>
        <v>43117</v>
      </c>
      <c r="C25" s="31" t="str">
        <f t="array" ref="C25">IF(SUMPRODUCT((B25&gt;=Début)*(B25&lt;=Fin)*(Stage=C$8)*(Etat="Accepte"))&gt;0,INDEX(Stagiaire,MIN(IF((B25&gt;=Début)*(B25&lt;=Fin)*(Stage=C$8),ROW(Stagiaire)))-1),"")</f>
        <v/>
      </c>
      <c r="D25" s="31" t="str">
        <f t="array" ref="D25">IF(SUMPRODUCT((B25&gt;=Début)*(B25&lt;=Fin)*(Stage=D$8)*(Etat="Accepte"))&gt;0,INDEX(Stagiaire,MIN(IF((B25&gt;=Début)*(B25&lt;=Fin)*(Stage=D$8),ROW(Stagiaire)))-1),"")</f>
        <v/>
      </c>
      <c r="E25" s="31" t="str">
        <f t="array" ref="E25">IF(SUMPRODUCT((B25&gt;=Début)*(B25&lt;=Fin)*(Stage=E$8)*(Etat="Accepte"))&gt;0,INDEX(Stagiaire,MIN(IF((B25&gt;=Début)*(B25&lt;=Fin)*(Stage=E$8),ROW(Stagiaire)))-1),"")</f>
        <v/>
      </c>
      <c r="F25" s="25" t="str">
        <f t="array" ref="F25">IF(SUMPRODUCT((B25&gt;=Début)*(B25&lt;=Fin)*(Stage=F$8)*(Etat="Accepte"))&gt;0,INDEX(Stagiaire,MIN(IF((B25&gt;=Début)*(B25&lt;=Fin)*(Stage=F$8),ROW(Stagiaire)))-1),"")</f>
        <v/>
      </c>
      <c r="G25" s="65">
        <f t="shared" si="2"/>
        <v>43148</v>
      </c>
      <c r="H25" s="31" t="str">
        <f t="array" ref="H25">IF(SUMPRODUCT((G25&gt;=Début)*(G25&lt;=Fin)*(Stage=H$8)*(Etat="Accepte"))&gt;0,INDEX(Stagiaire,MIN(IF((G25&gt;=Début)*(G25&lt;=Fin)*(Stage=H$8),ROW(Stagiaire)))-1),"")</f>
        <v/>
      </c>
      <c r="I25" s="31" t="str">
        <f t="array" ref="I25">IF(SUMPRODUCT((G25&gt;=Début)*(G25&lt;=Fin)*(Stage=I$8)*(Etat="Accepte"))&gt;0,INDEX(Stagiaire,MIN(IF((G25&gt;=Début)*(G25&lt;=Fin)*(Stage=I$8),ROW(Stagiaire)))-1),"")</f>
        <v/>
      </c>
      <c r="J25" s="31" t="str">
        <f t="array" ref="J25">IF(SUMPRODUCT((G25&gt;=Début)*(G25&lt;=Fin)*(Stage=J$8)*(Etat="Accepte"))&gt;0,INDEX(Stagiaire,MIN(IF((G25&gt;=Début)*(G25&lt;=Fin)*(Stage=J$8),ROW(Stagiaire)))-1),"")</f>
        <v/>
      </c>
      <c r="K25" s="25" t="str">
        <f t="array" ref="K25">IF(SUMPRODUCT((G25&gt;=Début)*(G25&lt;=Fin)*(Stage=K$8)*(Etat="Accepte"))&gt;0,INDEX(Stagiaire,MIN(IF((G25&gt;=Début)*(G25&lt;=Fin)*(Stage=K$8),ROW(Stagiaire)))-1),"")</f>
        <v/>
      </c>
      <c r="L25" s="10">
        <f t="shared" si="3"/>
        <v>43176</v>
      </c>
      <c r="M25" s="11">
        <f t="shared" si="4"/>
        <v>43176</v>
      </c>
      <c r="N25" s="31" t="str">
        <f t="array" ref="N25">IF(SUMPRODUCT((M25&gt;=Début)*(M25&lt;=Fin)*(Stage=N$8)*(Etat="Accepte"))&gt;0,INDEX(Stagiaire,MIN(IF((M25&gt;=Début)*(M25&lt;=Fin)*(Stage=N$8),ROW(Stagiaire)))-1),"")</f>
        <v/>
      </c>
      <c r="O25" s="31" t="str">
        <f t="array" ref="O25">IF(SUMPRODUCT((M25&gt;=Début)*(M25&lt;=Fin)*(Stage=O$8)*(Etat="Accepte"))&gt;0,INDEX(Stagiaire,MIN(IF((M25&gt;=Début)*(M25&lt;=Fin)*(Stage=O$8),ROW(Stagiaire)))-1),"")</f>
        <v/>
      </c>
      <c r="P25" s="31" t="str">
        <f t="array" ref="P25">IF(SUMPRODUCT((M25&gt;=Début)*(M25&lt;=Fin)*(Stage=P$8)*(Etat="Accepte"))&gt;0,INDEX(Stagiaire,MIN(IF((M25&gt;=Début)*(M25&lt;=Fin)*(Stage=P$8),ROW(Stagiaire)))-1),"")</f>
        <v/>
      </c>
      <c r="Q25" s="25" t="str">
        <f t="array" ref="Q25">IF(SUMPRODUCT((M25&gt;=Début)*(M25&lt;=Fin)*(Stage=Q$8)*(Etat="Accepte"))&gt;0,INDEX(Stagiaire,MIN(IF((M25&gt;=Début)*(M25&lt;=Fin)*(Stage=Q$8),ROW(Stagiaire)))-1),"")</f>
        <v/>
      </c>
      <c r="R25" s="10">
        <f t="shared" si="5"/>
        <v>43207</v>
      </c>
      <c r="S25" s="11">
        <f t="shared" si="6"/>
        <v>43207</v>
      </c>
      <c r="T25" s="31" t="str">
        <f t="array" ref="T25">IF(SUMPRODUCT((S25&gt;=Début)*(S25&lt;=Fin)*(Stage=T$8)*(Etat="Accepte"))&gt;0,INDEX(Stagiaire,MIN(IF((S25&gt;=Début)*(S25&lt;=Fin)*(Stage=T$8),ROW(Stagiaire)))-1),"")</f>
        <v/>
      </c>
      <c r="U25" s="31" t="str">
        <f t="array" ref="U25">IF(SUMPRODUCT((S25&gt;=Début)*(S25&lt;=Fin)*(Stage=U$8)*(Etat="Accepte"))&gt;0,INDEX(Stagiaire,MIN(IF((S25&gt;=Début)*(S25&lt;=Fin)*(Stage=U$8),ROW(Stagiaire)))-1),"")</f>
        <v/>
      </c>
      <c r="V25" s="31" t="str">
        <f t="array" ref="V25">IF(SUMPRODUCT((S25&gt;=Début)*(S25&lt;=Fin)*(Stage=V$8)*(Etat="Accepte"))&gt;0,INDEX(Stagiaire,MIN(IF((S25&gt;=Début)*(S25&lt;=Fin)*(Stage=V$8),ROW(Stagiaire)))-1),"")</f>
        <v/>
      </c>
      <c r="W25" s="25" t="str">
        <f t="array" ref="W25">IF(SUMPRODUCT((S25&gt;=Début)*(S25&lt;=Fin)*(Stage=W$8)*(Etat="Accepte"))&gt;0,INDEX(Stagiaire,MIN(IF((S25&gt;=Début)*(S25&lt;=Fin)*(Stage=W$8),ROW(Stagiaire)))-1),"")</f>
        <v/>
      </c>
      <c r="X25" s="10">
        <f t="shared" si="7"/>
        <v>43237</v>
      </c>
      <c r="Y25" s="11">
        <f t="shared" si="8"/>
        <v>43237</v>
      </c>
      <c r="Z25" s="31" t="str">
        <f t="array" ref="Z25">IF(SUMPRODUCT((Y25&gt;=Début)*(Y25&lt;=Fin)*(Stage=Z$8)*(Etat="Accepte"))&gt;0,INDEX(Stagiaire,MIN(IF((Y25&gt;=Début)*(Y25&lt;=Fin)*(Stage=Z$8),ROW(Stagiaire)))-1),"")</f>
        <v/>
      </c>
      <c r="AA25" s="31" t="str">
        <f t="array" ref="AA25">IF(SUMPRODUCT((Y25&gt;=Début)*(Y25&lt;=Fin)*(Stage=AA$8)*(Etat="Accepte"))&gt;0,INDEX(Stagiaire,MIN(IF((Y25&gt;=Début)*(Y25&lt;=Fin)*(Stage=AA$8),ROW(Stagiaire)))-1),"")</f>
        <v/>
      </c>
      <c r="AB25" s="31" t="str">
        <f t="array" ref="AB25">IF(SUMPRODUCT((Y25&gt;=Début)*(Y25&lt;=Fin)*(Stage=AB$8)*(Etat="Accepte"))&gt;0,INDEX(Stagiaire,MIN(IF((Y25&gt;=Début)*(Y25&lt;=Fin)*(Stage=AB$8),ROW(Stagiaire)))-1),"")</f>
        <v/>
      </c>
      <c r="AC25" s="25" t="str">
        <f t="array" ref="AC25">IF(SUMPRODUCT((Y25&gt;=Début)*(Y25&lt;=Fin)*(Stage=AC$8)*(Etat="Accepte"))&gt;0,INDEX(Stagiaire,MIN(IF((Y25&gt;=Début)*(Y25&lt;=Fin)*(Stage=AC$8),ROW(Stagiaire)))-1),"")</f>
        <v/>
      </c>
      <c r="AD25" s="10">
        <f t="shared" si="9"/>
        <v>43268</v>
      </c>
      <c r="AE25" s="11">
        <f t="shared" si="10"/>
        <v>43268</v>
      </c>
      <c r="AF25" s="31" t="str">
        <f t="array" ref="AF25">IF(SUMPRODUCT((AE25&gt;=Début)*(AE25&lt;=Fin)*(Stage=AF$8)*(Etat="Accepte"))&gt;0,INDEX(Stagiaire,MIN(IF((AE25&gt;=Début)*(AE25&lt;=Fin)*(Stage=AF$8),ROW(Stagiaire)))-1),"")</f>
        <v/>
      </c>
      <c r="AG25" s="31" t="str">
        <f t="array" ref="AG25">IF(SUMPRODUCT((AE25&gt;=Début)*(AE25&lt;=Fin)*(Stage=AG$8)*(Etat="Accepte"))&gt;0,INDEX(Stagiaire,MIN(IF((AE25&gt;=Début)*(AE25&lt;=Fin)*(Stage=AG$8),ROW(Stagiaire)))-1),"")</f>
        <v/>
      </c>
      <c r="AH25" s="31" t="str">
        <f t="array" ref="AH25">IF(SUMPRODUCT((AE25&gt;=Début)*(AE25&lt;=Fin)*(Stage=AH$8)*(Etat="Accepte"))&gt;0,INDEX(Stagiaire,MIN(IF((AE25&gt;=Début)*(AE25&lt;=Fin)*(Stage=AH$8),ROW(Stagiaire)))-1),"")</f>
        <v/>
      </c>
      <c r="AI25" s="25" t="str">
        <f t="array" ref="AI25">IF(SUMPRODUCT((AE25&gt;=Début)*(AE25&lt;=Fin)*(Stage=AI$8)*(Etat="Accepte"))&gt;0,INDEX(Stagiaire,MIN(IF((AE25&gt;=Début)*(AE25&lt;=Fin)*(Stage=AI$8),ROW(Stagiaire)))-1),"")</f>
        <v/>
      </c>
      <c r="AJ25" s="10">
        <f t="shared" si="11"/>
        <v>43298</v>
      </c>
      <c r="AK25" s="11">
        <f t="shared" si="12"/>
        <v>43298</v>
      </c>
      <c r="AL25" s="31" t="str">
        <f t="array" ref="AL25">IF(SUMPRODUCT((AK25&gt;=Début)*(AK25&lt;=Fin)*(Stage=AL$8)*(Etat="Accepte"))&gt;0,INDEX(Stagiaire,MIN(IF((AK25&gt;=Début)*(AK25&lt;=Fin)*(Stage=AL$8),ROW(Stagiaire)))-1),"")</f>
        <v/>
      </c>
      <c r="AM25" s="31" t="str">
        <f t="array" ref="AM25">IF(SUMPRODUCT((AK25&gt;=Début)*(AK25&lt;=Fin)*(Stage=AM$8)*(Etat="Accepte"))&gt;0,INDEX(Stagiaire,MIN(IF((AK25&gt;=Début)*(AK25&lt;=Fin)*(Stage=AM$8),ROW(Stagiaire)))-1),"")</f>
        <v/>
      </c>
      <c r="AN25" s="31" t="str">
        <f t="array" ref="AN25">IF(SUMPRODUCT((AK25&gt;=Début)*(AK25&lt;=Fin)*(Stage=AN$8)*(Etat="Accepte"))&gt;0,INDEX(Stagiaire,MIN(IF((AK25&gt;=Début)*(AK25&lt;=Fin)*(Stage=AN$8),ROW(Stagiaire)))-1),"")</f>
        <v/>
      </c>
      <c r="AO25" s="25" t="str">
        <f t="array" ref="AO25">IF(SUMPRODUCT((AK25&gt;=Début)*(AK25&lt;=Fin)*(Stage=AO$8)*(Etat="Accepte"))&gt;0,INDEX(Stagiaire,MIN(IF((AK25&gt;=Début)*(AK25&lt;=Fin)*(Stage=AO$8),ROW(Stagiaire)))-1),"")</f>
        <v/>
      </c>
      <c r="AP25" s="10">
        <f t="shared" si="13"/>
        <v>43329</v>
      </c>
      <c r="AQ25" s="11">
        <f t="shared" si="14"/>
        <v>43329</v>
      </c>
      <c r="AR25" s="31" t="str">
        <f t="array" ref="AR25">IF(SUMPRODUCT((AQ25&gt;=Début)*(AQ25&lt;=Fin)*(Stage=AR$8)*(Etat="Accepte"))&gt;0,INDEX(Stagiaire,MIN(IF((AQ25&gt;=Début)*(AQ25&lt;=Fin)*(Stage=AR$8),ROW(Stagiaire)))-1),"")</f>
        <v/>
      </c>
      <c r="AS25" s="31" t="str">
        <f t="array" ref="AS25">IF(SUMPRODUCT((AQ25&gt;=Début)*(AQ25&lt;=Fin)*(Stage=AS$8)*(Etat="Accepte"))&gt;0,INDEX(Stagiaire,MIN(IF((AQ25&gt;=Début)*(AQ25&lt;=Fin)*(Stage=AS$8),ROW(Stagiaire)))-1),"")</f>
        <v/>
      </c>
      <c r="AT25" s="31" t="str">
        <f t="array" ref="AT25">IF(SUMPRODUCT((AQ25&gt;=Début)*(AQ25&lt;=Fin)*(Stage=AT$8)*(Etat="Accepte"))&gt;0,INDEX(Stagiaire,MIN(IF((AQ25&gt;=Début)*(AQ25&lt;=Fin)*(Stage=AT$8),ROW(Stagiaire)))-1),"")</f>
        <v/>
      </c>
      <c r="AU25" s="25" t="str">
        <f t="array" ref="AU25">IF(SUMPRODUCT((AQ25&gt;=Début)*(AQ25&lt;=Fin)*(Stage=AU$8)*(Etat="Accepte"))&gt;0,INDEX(Stagiaire,MIN(IF((AQ25&gt;=Début)*(AQ25&lt;=Fin)*(Stage=AU$8),ROW(Stagiaire)))-1),"")</f>
        <v/>
      </c>
      <c r="AV25" s="10">
        <f t="shared" si="15"/>
        <v>43360</v>
      </c>
      <c r="AW25" s="11">
        <f t="shared" si="16"/>
        <v>43360</v>
      </c>
      <c r="AX25" s="31" t="str">
        <f t="array" ref="AX25">IF(SUMPRODUCT((AW25&gt;=Début)*(AW25&lt;=Fin)*(Stage=AX$8)*(Etat="Accepte"))&gt;0,INDEX(Stagiaire,MIN(IF((AW25&gt;=Début)*(AW25&lt;=Fin)*(Stage=AX$8),ROW(Stagiaire)))-1),"")</f>
        <v/>
      </c>
      <c r="AY25" s="31" t="str">
        <f t="array" ref="AY25">IF(SUMPRODUCT((AW25&gt;=Début)*(AW25&lt;=Fin)*(Stage=AY$8)*(Etat="Accepte"))&gt;0,INDEX(Stagiaire,MIN(IF((AW25&gt;=Début)*(AW25&lt;=Fin)*(Stage=AY$8),ROW(Stagiaire)))-1),"")</f>
        <v/>
      </c>
      <c r="AZ25" s="31" t="str">
        <f t="array" ref="AZ25">IF(SUMPRODUCT((AW25&gt;=Début)*(AW25&lt;=Fin)*(Stage=AZ$8)*(Etat="Accepte"))&gt;0,INDEX(Stagiaire,MIN(IF((AW25&gt;=Début)*(AW25&lt;=Fin)*(Stage=AZ$8),ROW(Stagiaire)))-1),"")</f>
        <v/>
      </c>
      <c r="BA25" s="25" t="str">
        <f t="array" ref="BA25">IF(SUMPRODUCT((AW25&gt;=Début)*(AW25&lt;=Fin)*(Stage=BA$8)*(Etat="Accepte"))&gt;0,INDEX(Stagiaire,MIN(IF((AW25&gt;=Début)*(AW25&lt;=Fin)*(Stage=BA$8),ROW(Stagiaire)))-1),"")</f>
        <v/>
      </c>
      <c r="BB25" s="10">
        <f t="shared" si="17"/>
        <v>43390</v>
      </c>
      <c r="BC25" s="11">
        <f t="shared" si="18"/>
        <v>43390</v>
      </c>
      <c r="BD25" s="31" t="str">
        <f t="array" ref="BD25">IF(SUMPRODUCT((BC25&gt;=Début)*(BC25&lt;=Fin)*(Stage=BD$8)*(Etat="Accepte"))&gt;0,INDEX(Stagiaire,MIN(IF((BC25&gt;=Début)*(BC25&lt;=Fin)*(Stage=BD$8),ROW(Stagiaire)))-1),"")</f>
        <v/>
      </c>
      <c r="BE25" s="31" t="str">
        <f t="array" ref="BE25">IF(SUMPRODUCT((BC25&gt;=Début)*(BC25&lt;=Fin)*(Stage=BE$8)*(Etat="Accepte"))&gt;0,INDEX(Stagiaire,MIN(IF((BC25&gt;=Début)*(BC25&lt;=Fin)*(Stage=BE$8),ROW(Stagiaire)))-1),"")</f>
        <v/>
      </c>
      <c r="BF25" s="31" t="str">
        <f t="array" ref="BF25">IF(SUMPRODUCT((BC25&gt;=Début)*(BC25&lt;=Fin)*(Stage=BF$8)*(Etat="Accepte"))&gt;0,INDEX(Stagiaire,MIN(IF((BC25&gt;=Début)*(BC25&lt;=Fin)*(Stage=BF$8),ROW(Stagiaire)))-1),"")</f>
        <v/>
      </c>
      <c r="BG25" s="25" t="str">
        <f t="array" ref="BG25">IF(SUMPRODUCT((BC25&gt;=Début)*(BC25&lt;=Fin)*(Stage=BG$8)*(Etat="Accepte"))&gt;0,INDEX(Stagiaire,MIN(IF((BC25&gt;=Début)*(BC25&lt;=Fin)*(Stage=BG$8),ROW(Stagiaire)))-1),"")</f>
        <v/>
      </c>
      <c r="BH25" s="10">
        <f t="shared" si="19"/>
        <v>43421</v>
      </c>
      <c r="BI25" s="11">
        <f t="shared" si="20"/>
        <v>43421</v>
      </c>
      <c r="BJ25" s="31" t="str">
        <f t="array" ref="BJ25">IF(SUMPRODUCT((BI25&gt;=Début)*(BI25&lt;=Fin)*(Stage=BJ$8)*(Etat="Accepte"))&gt;0,INDEX(Stagiaire,MIN(IF((BI25&gt;=Début)*(BI25&lt;=Fin)*(Stage=BJ$8),ROW(Stagiaire)))-1),"")</f>
        <v/>
      </c>
      <c r="BK25" s="31" t="str">
        <f t="array" ref="BK25">IF(SUMPRODUCT((BI25&gt;=Début)*(BI25&lt;=Fin)*(Stage=BK$8)*(Etat="Accepte"))&gt;0,INDEX(Stagiaire,MIN(IF((BI25&gt;=Début)*(BI25&lt;=Fin)*(Stage=BK$8),ROW(Stagiaire)))-1),"")</f>
        <v/>
      </c>
      <c r="BL25" s="31" t="str">
        <f t="array" ref="BL25">IF(SUMPRODUCT((BI25&gt;=Début)*(BI25&lt;=Fin)*(Stage=BL$8)*(Etat="Accepte"))&gt;0,INDEX(Stagiaire,MIN(IF((BI25&gt;=Début)*(BI25&lt;=Fin)*(Stage=BL$8),ROW(Stagiaire)))-1),"")</f>
        <v/>
      </c>
      <c r="BM25" s="25" t="str">
        <f t="array" ref="BM25">IF(SUMPRODUCT((BI25&gt;=Début)*(BI25&lt;=Fin)*(Stage=BM$8)*(Etat="Accepte"))&gt;0,INDEX(Stagiaire,MIN(IF((BI25&gt;=Début)*(BI25&lt;=Fin)*(Stage=BM$8),ROW(Stagiaire)))-1),"")</f>
        <v/>
      </c>
      <c r="BN25" s="10">
        <f t="shared" si="21"/>
        <v>43451</v>
      </c>
      <c r="BO25" s="11">
        <f t="shared" si="22"/>
        <v>43451</v>
      </c>
      <c r="BP25" s="31" t="str">
        <f t="array" ref="BP25">IF(SUMPRODUCT((BO25&gt;=Début)*(BO25&lt;=Fin)*(Stage=BP$8)*(Etat="Accepte"))&gt;0,INDEX(Stagiaire,MIN(IF((BO25&gt;=Début)*(BO25&lt;=Fin)*(Stage=BP$8),ROW(Stagiaire)))-1),"")</f>
        <v/>
      </c>
      <c r="BQ25" s="31" t="str">
        <f t="array" ref="BQ25">IF(SUMPRODUCT((BO25&gt;=Début)*(BO25&lt;=Fin)*(Stage=BQ$8)*(Etat="Accepte"))&gt;0,INDEX(Stagiaire,MIN(IF((BO25&gt;=Début)*(BO25&lt;=Fin)*(Stage=BQ$8),ROW(Stagiaire)))-1),"")</f>
        <v/>
      </c>
      <c r="BR25" s="31" t="str">
        <f t="array" ref="BR25">IF(SUMPRODUCT((BO25&gt;=Début)*(BO25&lt;=Fin)*(Stage=BR$8)*(Etat="Accepte"))&gt;0,INDEX(Stagiaire,MIN(IF((BO25&gt;=Début)*(BO25&lt;=Fin)*(Stage=BR$8),ROW(Stagiaire)))-1),"")</f>
        <v/>
      </c>
      <c r="BS25" s="25" t="str">
        <f t="array" ref="BS25">IF(SUMPRODUCT((BO25&gt;=Début)*(BO25&lt;=Fin)*(Stage=BS$8)*(Etat="Accepte"))&gt;0,INDEX(Stagiaire,MIN(IF((BO25&gt;=Début)*(BO25&lt;=Fin)*(Stage=BS$8),ROW(Stagiaire)))-1),"")</f>
        <v/>
      </c>
    </row>
    <row r="26" spans="1:96" ht="12" customHeight="1" x14ac:dyDescent="0.15">
      <c r="A26" s="10">
        <f t="shared" si="0"/>
        <v>43118</v>
      </c>
      <c r="B26" s="28">
        <f t="shared" si="1"/>
        <v>43118</v>
      </c>
      <c r="C26" s="31" t="str">
        <f t="array" ref="C26">IF(SUMPRODUCT((B26&gt;=Début)*(B26&lt;=Fin)*(Stage=C$8)*(Etat="Accepte"))&gt;0,INDEX(Stagiaire,MIN(IF((B26&gt;=Début)*(B26&lt;=Fin)*(Stage=C$8),ROW(Stagiaire)))-1),"")</f>
        <v/>
      </c>
      <c r="D26" s="31" t="str">
        <f t="array" ref="D26">IF(SUMPRODUCT((B26&gt;=Début)*(B26&lt;=Fin)*(Stage=D$8)*(Etat="Accepte"))&gt;0,INDEX(Stagiaire,MIN(IF((B26&gt;=Début)*(B26&lt;=Fin)*(Stage=D$8),ROW(Stagiaire)))-1),"")</f>
        <v/>
      </c>
      <c r="E26" s="31" t="str">
        <f t="array" ref="E26">IF(SUMPRODUCT((B26&gt;=Début)*(B26&lt;=Fin)*(Stage=E$8)*(Etat="Accepte"))&gt;0,INDEX(Stagiaire,MIN(IF((B26&gt;=Début)*(B26&lt;=Fin)*(Stage=E$8),ROW(Stagiaire)))-1),"")</f>
        <v/>
      </c>
      <c r="F26" s="25" t="str">
        <f t="array" ref="F26">IF(SUMPRODUCT((B26&gt;=Début)*(B26&lt;=Fin)*(Stage=F$8)*(Etat="Accepte"))&gt;0,INDEX(Stagiaire,MIN(IF((B26&gt;=Début)*(B26&lt;=Fin)*(Stage=F$8),ROW(Stagiaire)))-1),"")</f>
        <v/>
      </c>
      <c r="G26" s="65">
        <f t="shared" si="2"/>
        <v>43149</v>
      </c>
      <c r="H26" s="31" t="str">
        <f t="array" ref="H26">IF(SUMPRODUCT((G26&gt;=Début)*(G26&lt;=Fin)*(Stage=H$8)*(Etat="Accepte"))&gt;0,INDEX(Stagiaire,MIN(IF((G26&gt;=Début)*(G26&lt;=Fin)*(Stage=H$8),ROW(Stagiaire)))-1),"")</f>
        <v/>
      </c>
      <c r="I26" s="31" t="str">
        <f t="array" ref="I26">IF(SUMPRODUCT((G26&gt;=Début)*(G26&lt;=Fin)*(Stage=I$8)*(Etat="Accepte"))&gt;0,INDEX(Stagiaire,MIN(IF((G26&gt;=Début)*(G26&lt;=Fin)*(Stage=I$8),ROW(Stagiaire)))-1),"")</f>
        <v/>
      </c>
      <c r="J26" s="31" t="str">
        <f t="array" ref="J26">IF(SUMPRODUCT((G26&gt;=Début)*(G26&lt;=Fin)*(Stage=J$8)*(Etat="Accepte"))&gt;0,INDEX(Stagiaire,MIN(IF((G26&gt;=Début)*(G26&lt;=Fin)*(Stage=J$8),ROW(Stagiaire)))-1),"")</f>
        <v/>
      </c>
      <c r="K26" s="25" t="str">
        <f t="array" ref="K26">IF(SUMPRODUCT((G26&gt;=Début)*(G26&lt;=Fin)*(Stage=K$8)*(Etat="Accepte"))&gt;0,INDEX(Stagiaire,MIN(IF((G26&gt;=Début)*(G26&lt;=Fin)*(Stage=K$8),ROW(Stagiaire)))-1),"")</f>
        <v/>
      </c>
      <c r="L26" s="10">
        <f t="shared" si="3"/>
        <v>43177</v>
      </c>
      <c r="M26" s="11">
        <f t="shared" si="4"/>
        <v>43177</v>
      </c>
      <c r="N26" s="31" t="str">
        <f t="array" ref="N26">IF(SUMPRODUCT((M26&gt;=Début)*(M26&lt;=Fin)*(Stage=N$8)*(Etat="Accepte"))&gt;0,INDEX(Stagiaire,MIN(IF((M26&gt;=Début)*(M26&lt;=Fin)*(Stage=N$8),ROW(Stagiaire)))-1),"")</f>
        <v/>
      </c>
      <c r="O26" s="31" t="str">
        <f t="array" ref="O26">IF(SUMPRODUCT((M26&gt;=Début)*(M26&lt;=Fin)*(Stage=O$8)*(Etat="Accepte"))&gt;0,INDEX(Stagiaire,MIN(IF((M26&gt;=Début)*(M26&lt;=Fin)*(Stage=O$8),ROW(Stagiaire)))-1),"")</f>
        <v/>
      </c>
      <c r="P26" s="31" t="str">
        <f t="array" ref="P26">IF(SUMPRODUCT((M26&gt;=Début)*(M26&lt;=Fin)*(Stage=P$8)*(Etat="Accepte"))&gt;0,INDEX(Stagiaire,MIN(IF((M26&gt;=Début)*(M26&lt;=Fin)*(Stage=P$8),ROW(Stagiaire)))-1),"")</f>
        <v/>
      </c>
      <c r="Q26" s="25" t="str">
        <f t="array" ref="Q26">IF(SUMPRODUCT((M26&gt;=Début)*(M26&lt;=Fin)*(Stage=Q$8)*(Etat="Accepte"))&gt;0,INDEX(Stagiaire,MIN(IF((M26&gt;=Début)*(M26&lt;=Fin)*(Stage=Q$8),ROW(Stagiaire)))-1),"")</f>
        <v/>
      </c>
      <c r="R26" s="10">
        <f t="shared" si="5"/>
        <v>43208</v>
      </c>
      <c r="S26" s="11">
        <f t="shared" si="6"/>
        <v>43208</v>
      </c>
      <c r="T26" s="31" t="str">
        <f t="array" ref="T26">IF(SUMPRODUCT((S26&gt;=Début)*(S26&lt;=Fin)*(Stage=T$8)*(Etat="Accepte"))&gt;0,INDEX(Stagiaire,MIN(IF((S26&gt;=Début)*(S26&lt;=Fin)*(Stage=T$8),ROW(Stagiaire)))-1),"")</f>
        <v/>
      </c>
      <c r="U26" s="31" t="str">
        <f t="array" ref="U26">IF(SUMPRODUCT((S26&gt;=Début)*(S26&lt;=Fin)*(Stage=U$8)*(Etat="Accepte"))&gt;0,INDEX(Stagiaire,MIN(IF((S26&gt;=Début)*(S26&lt;=Fin)*(Stage=U$8),ROW(Stagiaire)))-1),"")</f>
        <v/>
      </c>
      <c r="V26" s="31" t="str">
        <f t="array" ref="V26">IF(SUMPRODUCT((S26&gt;=Début)*(S26&lt;=Fin)*(Stage=V$8)*(Etat="Accepte"))&gt;0,INDEX(Stagiaire,MIN(IF((S26&gt;=Début)*(S26&lt;=Fin)*(Stage=V$8),ROW(Stagiaire)))-1),"")</f>
        <v/>
      </c>
      <c r="W26" s="25" t="str">
        <f t="array" ref="W26">IF(SUMPRODUCT((S26&gt;=Début)*(S26&lt;=Fin)*(Stage=W$8)*(Etat="Accepte"))&gt;0,INDEX(Stagiaire,MIN(IF((S26&gt;=Début)*(S26&lt;=Fin)*(Stage=W$8),ROW(Stagiaire)))-1),"")</f>
        <v/>
      </c>
      <c r="X26" s="10">
        <f t="shared" si="7"/>
        <v>43238</v>
      </c>
      <c r="Y26" s="11">
        <f t="shared" si="8"/>
        <v>43238</v>
      </c>
      <c r="Z26" s="31" t="str">
        <f t="array" ref="Z26">IF(SUMPRODUCT((Y26&gt;=Début)*(Y26&lt;=Fin)*(Stage=Z$8)*(Etat="Accepte"))&gt;0,INDEX(Stagiaire,MIN(IF((Y26&gt;=Début)*(Y26&lt;=Fin)*(Stage=Z$8),ROW(Stagiaire)))-1),"")</f>
        <v/>
      </c>
      <c r="AA26" s="31" t="str">
        <f t="array" ref="AA26">IF(SUMPRODUCT((Y26&gt;=Début)*(Y26&lt;=Fin)*(Stage=AA$8)*(Etat="Accepte"))&gt;0,INDEX(Stagiaire,MIN(IF((Y26&gt;=Début)*(Y26&lt;=Fin)*(Stage=AA$8),ROW(Stagiaire)))-1),"")</f>
        <v/>
      </c>
      <c r="AB26" s="31" t="str">
        <f t="array" ref="AB26">IF(SUMPRODUCT((Y26&gt;=Début)*(Y26&lt;=Fin)*(Stage=AB$8)*(Etat="Accepte"))&gt;0,INDEX(Stagiaire,MIN(IF((Y26&gt;=Début)*(Y26&lt;=Fin)*(Stage=AB$8),ROW(Stagiaire)))-1),"")</f>
        <v/>
      </c>
      <c r="AC26" s="25" t="str">
        <f t="array" ref="AC26">IF(SUMPRODUCT((Y26&gt;=Début)*(Y26&lt;=Fin)*(Stage=AC$8)*(Etat="Accepte"))&gt;0,INDEX(Stagiaire,MIN(IF((Y26&gt;=Début)*(Y26&lt;=Fin)*(Stage=AC$8),ROW(Stagiaire)))-1),"")</f>
        <v/>
      </c>
      <c r="AD26" s="10">
        <f t="shared" si="9"/>
        <v>43269</v>
      </c>
      <c r="AE26" s="11">
        <f t="shared" si="10"/>
        <v>43269</v>
      </c>
      <c r="AF26" s="31" t="str">
        <f t="array" ref="AF26">IF(SUMPRODUCT((AE26&gt;=Début)*(AE26&lt;=Fin)*(Stage=AF$8)*(Etat="Accepte"))&gt;0,INDEX(Stagiaire,MIN(IF((AE26&gt;=Début)*(AE26&lt;=Fin)*(Stage=AF$8),ROW(Stagiaire)))-1),"")</f>
        <v/>
      </c>
      <c r="AG26" s="31" t="str">
        <f t="array" ref="AG26">IF(SUMPRODUCT((AE26&gt;=Début)*(AE26&lt;=Fin)*(Stage=AG$8)*(Etat="Accepte"))&gt;0,INDEX(Stagiaire,MIN(IF((AE26&gt;=Début)*(AE26&lt;=Fin)*(Stage=AG$8),ROW(Stagiaire)))-1),"")</f>
        <v/>
      </c>
      <c r="AH26" s="31" t="str">
        <f t="array" ref="AH26">IF(SUMPRODUCT((AE26&gt;=Début)*(AE26&lt;=Fin)*(Stage=AH$8)*(Etat="Accepte"))&gt;0,INDEX(Stagiaire,MIN(IF((AE26&gt;=Début)*(AE26&lt;=Fin)*(Stage=AH$8),ROW(Stagiaire)))-1),"")</f>
        <v/>
      </c>
      <c r="AI26" s="25" t="str">
        <f t="array" ref="AI26">IF(SUMPRODUCT((AE26&gt;=Début)*(AE26&lt;=Fin)*(Stage=AI$8)*(Etat="Accepte"))&gt;0,INDEX(Stagiaire,MIN(IF((AE26&gt;=Début)*(AE26&lt;=Fin)*(Stage=AI$8),ROW(Stagiaire)))-1),"")</f>
        <v/>
      </c>
      <c r="AJ26" s="10">
        <f t="shared" si="11"/>
        <v>43299</v>
      </c>
      <c r="AK26" s="11">
        <f t="shared" si="12"/>
        <v>43299</v>
      </c>
      <c r="AL26" s="31" t="str">
        <f t="array" ref="AL26">IF(SUMPRODUCT((AK26&gt;=Début)*(AK26&lt;=Fin)*(Stage=AL$8)*(Etat="Accepte"))&gt;0,INDEX(Stagiaire,MIN(IF((AK26&gt;=Début)*(AK26&lt;=Fin)*(Stage=AL$8),ROW(Stagiaire)))-1),"")</f>
        <v/>
      </c>
      <c r="AM26" s="31" t="str">
        <f t="array" ref="AM26">IF(SUMPRODUCT((AK26&gt;=Début)*(AK26&lt;=Fin)*(Stage=AM$8)*(Etat="Accepte"))&gt;0,INDEX(Stagiaire,MIN(IF((AK26&gt;=Début)*(AK26&lt;=Fin)*(Stage=AM$8),ROW(Stagiaire)))-1),"")</f>
        <v/>
      </c>
      <c r="AN26" s="31" t="str">
        <f t="array" ref="AN26">IF(SUMPRODUCT((AK26&gt;=Début)*(AK26&lt;=Fin)*(Stage=AN$8)*(Etat="Accepte"))&gt;0,INDEX(Stagiaire,MIN(IF((AK26&gt;=Début)*(AK26&lt;=Fin)*(Stage=AN$8),ROW(Stagiaire)))-1),"")</f>
        <v/>
      </c>
      <c r="AO26" s="25" t="str">
        <f t="array" ref="AO26">IF(SUMPRODUCT((AK26&gt;=Début)*(AK26&lt;=Fin)*(Stage=AO$8)*(Etat="Accepte"))&gt;0,INDEX(Stagiaire,MIN(IF((AK26&gt;=Début)*(AK26&lt;=Fin)*(Stage=AO$8),ROW(Stagiaire)))-1),"")</f>
        <v/>
      </c>
      <c r="AP26" s="10">
        <f t="shared" si="13"/>
        <v>43330</v>
      </c>
      <c r="AQ26" s="11">
        <f t="shared" si="14"/>
        <v>43330</v>
      </c>
      <c r="AR26" s="31" t="str">
        <f t="array" ref="AR26">IF(SUMPRODUCT((AQ26&gt;=Début)*(AQ26&lt;=Fin)*(Stage=AR$8)*(Etat="Accepte"))&gt;0,INDEX(Stagiaire,MIN(IF((AQ26&gt;=Début)*(AQ26&lt;=Fin)*(Stage=AR$8),ROW(Stagiaire)))-1),"")</f>
        <v/>
      </c>
      <c r="AS26" s="31" t="str">
        <f t="array" ref="AS26">IF(SUMPRODUCT((AQ26&gt;=Début)*(AQ26&lt;=Fin)*(Stage=AS$8)*(Etat="Accepte"))&gt;0,INDEX(Stagiaire,MIN(IF((AQ26&gt;=Début)*(AQ26&lt;=Fin)*(Stage=AS$8),ROW(Stagiaire)))-1),"")</f>
        <v/>
      </c>
      <c r="AT26" s="31" t="str">
        <f t="array" ref="AT26">IF(SUMPRODUCT((AQ26&gt;=Début)*(AQ26&lt;=Fin)*(Stage=AT$8)*(Etat="Accepte"))&gt;0,INDEX(Stagiaire,MIN(IF((AQ26&gt;=Début)*(AQ26&lt;=Fin)*(Stage=AT$8),ROW(Stagiaire)))-1),"")</f>
        <v/>
      </c>
      <c r="AU26" s="25" t="str">
        <f t="array" ref="AU26">IF(SUMPRODUCT((AQ26&gt;=Début)*(AQ26&lt;=Fin)*(Stage=AU$8)*(Etat="Accepte"))&gt;0,INDEX(Stagiaire,MIN(IF((AQ26&gt;=Début)*(AQ26&lt;=Fin)*(Stage=AU$8),ROW(Stagiaire)))-1),"")</f>
        <v/>
      </c>
      <c r="AV26" s="10">
        <f t="shared" si="15"/>
        <v>43361</v>
      </c>
      <c r="AW26" s="11">
        <f t="shared" si="16"/>
        <v>43361</v>
      </c>
      <c r="AX26" s="31" t="str">
        <f t="array" ref="AX26">IF(SUMPRODUCT((AW26&gt;=Début)*(AW26&lt;=Fin)*(Stage=AX$8)*(Etat="Accepte"))&gt;0,INDEX(Stagiaire,MIN(IF((AW26&gt;=Début)*(AW26&lt;=Fin)*(Stage=AX$8),ROW(Stagiaire)))-1),"")</f>
        <v/>
      </c>
      <c r="AY26" s="31" t="str">
        <f t="array" ref="AY26">IF(SUMPRODUCT((AW26&gt;=Début)*(AW26&lt;=Fin)*(Stage=AY$8)*(Etat="Accepte"))&gt;0,INDEX(Stagiaire,MIN(IF((AW26&gt;=Début)*(AW26&lt;=Fin)*(Stage=AY$8),ROW(Stagiaire)))-1),"")</f>
        <v/>
      </c>
      <c r="AZ26" s="31" t="str">
        <f t="array" ref="AZ26">IF(SUMPRODUCT((AW26&gt;=Début)*(AW26&lt;=Fin)*(Stage=AZ$8)*(Etat="Accepte"))&gt;0,INDEX(Stagiaire,MIN(IF((AW26&gt;=Début)*(AW26&lt;=Fin)*(Stage=AZ$8),ROW(Stagiaire)))-1),"")</f>
        <v/>
      </c>
      <c r="BA26" s="25" t="str">
        <f t="array" ref="BA26">IF(SUMPRODUCT((AW26&gt;=Début)*(AW26&lt;=Fin)*(Stage=BA$8)*(Etat="Accepte"))&gt;0,INDEX(Stagiaire,MIN(IF((AW26&gt;=Début)*(AW26&lt;=Fin)*(Stage=BA$8),ROW(Stagiaire)))-1),"")</f>
        <v/>
      </c>
      <c r="BB26" s="10">
        <f t="shared" si="17"/>
        <v>43391</v>
      </c>
      <c r="BC26" s="11">
        <f t="shared" si="18"/>
        <v>43391</v>
      </c>
      <c r="BD26" s="31" t="str">
        <f t="array" ref="BD26">IF(SUMPRODUCT((BC26&gt;=Début)*(BC26&lt;=Fin)*(Stage=BD$8)*(Etat="Accepte"))&gt;0,INDEX(Stagiaire,MIN(IF((BC26&gt;=Début)*(BC26&lt;=Fin)*(Stage=BD$8),ROW(Stagiaire)))-1),"")</f>
        <v/>
      </c>
      <c r="BE26" s="31" t="str">
        <f t="array" ref="BE26">IF(SUMPRODUCT((BC26&gt;=Début)*(BC26&lt;=Fin)*(Stage=BE$8)*(Etat="Accepte"))&gt;0,INDEX(Stagiaire,MIN(IF((BC26&gt;=Début)*(BC26&lt;=Fin)*(Stage=BE$8),ROW(Stagiaire)))-1),"")</f>
        <v/>
      </c>
      <c r="BF26" s="31" t="str">
        <f t="array" ref="BF26">IF(SUMPRODUCT((BC26&gt;=Début)*(BC26&lt;=Fin)*(Stage=BF$8)*(Etat="Accepte"))&gt;0,INDEX(Stagiaire,MIN(IF((BC26&gt;=Début)*(BC26&lt;=Fin)*(Stage=BF$8),ROW(Stagiaire)))-1),"")</f>
        <v/>
      </c>
      <c r="BG26" s="25" t="str">
        <f t="array" ref="BG26">IF(SUMPRODUCT((BC26&gt;=Début)*(BC26&lt;=Fin)*(Stage=BG$8)*(Etat="Accepte"))&gt;0,INDEX(Stagiaire,MIN(IF((BC26&gt;=Début)*(BC26&lt;=Fin)*(Stage=BG$8),ROW(Stagiaire)))-1),"")</f>
        <v/>
      </c>
      <c r="BH26" s="10">
        <f t="shared" si="19"/>
        <v>43422</v>
      </c>
      <c r="BI26" s="11">
        <f t="shared" si="20"/>
        <v>43422</v>
      </c>
      <c r="BJ26" s="31" t="str">
        <f t="array" ref="BJ26">IF(SUMPRODUCT((BI26&gt;=Début)*(BI26&lt;=Fin)*(Stage=BJ$8)*(Etat="Accepte"))&gt;0,INDEX(Stagiaire,MIN(IF((BI26&gt;=Début)*(BI26&lt;=Fin)*(Stage=BJ$8),ROW(Stagiaire)))-1),"")</f>
        <v/>
      </c>
      <c r="BK26" s="31" t="str">
        <f t="array" ref="BK26">IF(SUMPRODUCT((BI26&gt;=Début)*(BI26&lt;=Fin)*(Stage=BK$8)*(Etat="Accepte"))&gt;0,INDEX(Stagiaire,MIN(IF((BI26&gt;=Début)*(BI26&lt;=Fin)*(Stage=BK$8),ROW(Stagiaire)))-1),"")</f>
        <v/>
      </c>
      <c r="BL26" s="31" t="str">
        <f t="array" ref="BL26">IF(SUMPRODUCT((BI26&gt;=Début)*(BI26&lt;=Fin)*(Stage=BL$8)*(Etat="Accepte"))&gt;0,INDEX(Stagiaire,MIN(IF((BI26&gt;=Début)*(BI26&lt;=Fin)*(Stage=BL$8),ROW(Stagiaire)))-1),"")</f>
        <v/>
      </c>
      <c r="BM26" s="25" t="str">
        <f t="array" ref="BM26">IF(SUMPRODUCT((BI26&gt;=Début)*(BI26&lt;=Fin)*(Stage=BM$8)*(Etat="Accepte"))&gt;0,INDEX(Stagiaire,MIN(IF((BI26&gt;=Début)*(BI26&lt;=Fin)*(Stage=BM$8),ROW(Stagiaire)))-1),"")</f>
        <v/>
      </c>
      <c r="BN26" s="10">
        <f t="shared" si="21"/>
        <v>43452</v>
      </c>
      <c r="BO26" s="11">
        <f t="shared" si="22"/>
        <v>43452</v>
      </c>
      <c r="BP26" s="31" t="str">
        <f t="array" ref="BP26">IF(SUMPRODUCT((BO26&gt;=Début)*(BO26&lt;=Fin)*(Stage=BP$8)*(Etat="Accepte"))&gt;0,INDEX(Stagiaire,MIN(IF((BO26&gt;=Début)*(BO26&lt;=Fin)*(Stage=BP$8),ROW(Stagiaire)))-1),"")</f>
        <v/>
      </c>
      <c r="BQ26" s="31" t="str">
        <f t="array" ref="BQ26">IF(SUMPRODUCT((BO26&gt;=Début)*(BO26&lt;=Fin)*(Stage=BQ$8)*(Etat="Accepte"))&gt;0,INDEX(Stagiaire,MIN(IF((BO26&gt;=Début)*(BO26&lt;=Fin)*(Stage=BQ$8),ROW(Stagiaire)))-1),"")</f>
        <v/>
      </c>
      <c r="BR26" s="31" t="str">
        <f t="array" ref="BR26">IF(SUMPRODUCT((BO26&gt;=Début)*(BO26&lt;=Fin)*(Stage=BR$8)*(Etat="Accepte"))&gt;0,INDEX(Stagiaire,MIN(IF((BO26&gt;=Début)*(BO26&lt;=Fin)*(Stage=BR$8),ROW(Stagiaire)))-1),"")</f>
        <v/>
      </c>
      <c r="BS26" s="25" t="str">
        <f t="array" ref="BS26">IF(SUMPRODUCT((BO26&gt;=Début)*(BO26&lt;=Fin)*(Stage=BS$8)*(Etat="Accepte"))&gt;0,INDEX(Stagiaire,MIN(IF((BO26&gt;=Début)*(BO26&lt;=Fin)*(Stage=BS$8),ROW(Stagiaire)))-1),"")</f>
        <v/>
      </c>
    </row>
    <row r="27" spans="1:96" ht="12" customHeight="1" x14ac:dyDescent="0.15">
      <c r="A27" s="10">
        <f t="shared" si="0"/>
        <v>43119</v>
      </c>
      <c r="B27" s="28">
        <f t="shared" si="1"/>
        <v>43119</v>
      </c>
      <c r="C27" s="31" t="str">
        <f t="array" ref="C27">IF(SUMPRODUCT((B27&gt;=Début)*(B27&lt;=Fin)*(Stage=C$8)*(Etat="Accepte"))&gt;0,INDEX(Stagiaire,MIN(IF((B27&gt;=Début)*(B27&lt;=Fin)*(Stage=C$8),ROW(Stagiaire)))-1),"")</f>
        <v/>
      </c>
      <c r="D27" s="31" t="str">
        <f t="array" ref="D27">IF(SUMPRODUCT((B27&gt;=Début)*(B27&lt;=Fin)*(Stage=D$8)*(Etat="Accepte"))&gt;0,INDEX(Stagiaire,MIN(IF((B27&gt;=Début)*(B27&lt;=Fin)*(Stage=D$8),ROW(Stagiaire)))-1),"")</f>
        <v/>
      </c>
      <c r="E27" s="31" t="str">
        <f t="array" ref="E27">IF(SUMPRODUCT((B27&gt;=Début)*(B27&lt;=Fin)*(Stage=E$8)*(Etat="Accepte"))&gt;0,INDEX(Stagiaire,MIN(IF((B27&gt;=Début)*(B27&lt;=Fin)*(Stage=E$8),ROW(Stagiaire)))-1),"")</f>
        <v/>
      </c>
      <c r="F27" s="25" t="str">
        <f t="array" ref="F27">IF(SUMPRODUCT((B27&gt;=Début)*(B27&lt;=Fin)*(Stage=F$8)*(Etat="Accepte"))&gt;0,INDEX(Stagiaire,MIN(IF((B27&gt;=Début)*(B27&lt;=Fin)*(Stage=F$8),ROW(Stagiaire)))-1),"")</f>
        <v/>
      </c>
      <c r="G27" s="65">
        <f t="shared" si="2"/>
        <v>43150</v>
      </c>
      <c r="H27" s="31" t="str">
        <f t="array" ref="H27">IF(SUMPRODUCT((G27&gt;=Début)*(G27&lt;=Fin)*(Stage=H$8)*(Etat="Accepte"))&gt;0,INDEX(Stagiaire,MIN(IF((G27&gt;=Début)*(G27&lt;=Fin)*(Stage=H$8),ROW(Stagiaire)))-1),"")</f>
        <v/>
      </c>
      <c r="I27" s="31" t="str">
        <f t="array" ref="I27">IF(SUMPRODUCT((G27&gt;=Début)*(G27&lt;=Fin)*(Stage=I$8)*(Etat="Accepte"))&gt;0,INDEX(Stagiaire,MIN(IF((G27&gt;=Début)*(G27&lt;=Fin)*(Stage=I$8),ROW(Stagiaire)))-1),"")</f>
        <v/>
      </c>
      <c r="J27" s="31" t="str">
        <f t="array" ref="J27">IF(SUMPRODUCT((G27&gt;=Début)*(G27&lt;=Fin)*(Stage=J$8)*(Etat="Accepte"))&gt;0,INDEX(Stagiaire,MIN(IF((G27&gt;=Début)*(G27&lt;=Fin)*(Stage=J$8),ROW(Stagiaire)))-1),"")</f>
        <v/>
      </c>
      <c r="K27" s="25" t="str">
        <f t="array" ref="K27">IF(SUMPRODUCT((G27&gt;=Début)*(G27&lt;=Fin)*(Stage=K$8)*(Etat="Accepte"))&gt;0,INDEX(Stagiaire,MIN(IF((G27&gt;=Début)*(G27&lt;=Fin)*(Stage=K$8),ROW(Stagiaire)))-1),"")</f>
        <v/>
      </c>
      <c r="L27" s="10">
        <f t="shared" si="3"/>
        <v>43178</v>
      </c>
      <c r="M27" s="11">
        <f t="shared" si="4"/>
        <v>43178</v>
      </c>
      <c r="N27" s="31" t="str">
        <f t="array" ref="N27">IF(SUMPRODUCT((M27&gt;=Début)*(M27&lt;=Fin)*(Stage=N$8)*(Etat="Accepte"))&gt;0,INDEX(Stagiaire,MIN(IF((M27&gt;=Début)*(M27&lt;=Fin)*(Stage=N$8),ROW(Stagiaire)))-1),"")</f>
        <v/>
      </c>
      <c r="O27" s="31" t="str">
        <f t="array" ref="O27">IF(SUMPRODUCT((M27&gt;=Début)*(M27&lt;=Fin)*(Stage=O$8)*(Etat="Accepte"))&gt;0,INDEX(Stagiaire,MIN(IF((M27&gt;=Début)*(M27&lt;=Fin)*(Stage=O$8),ROW(Stagiaire)))-1),"")</f>
        <v/>
      </c>
      <c r="P27" s="31" t="str">
        <f t="array" ref="P27">IF(SUMPRODUCT((M27&gt;=Début)*(M27&lt;=Fin)*(Stage=P$8)*(Etat="Accepte"))&gt;0,INDEX(Stagiaire,MIN(IF((M27&gt;=Début)*(M27&lt;=Fin)*(Stage=P$8),ROW(Stagiaire)))-1),"")</f>
        <v/>
      </c>
      <c r="Q27" s="25" t="str">
        <f t="array" ref="Q27">IF(SUMPRODUCT((M27&gt;=Début)*(M27&lt;=Fin)*(Stage=Q$8)*(Etat="Accepte"))&gt;0,INDEX(Stagiaire,MIN(IF((M27&gt;=Début)*(M27&lt;=Fin)*(Stage=Q$8),ROW(Stagiaire)))-1),"")</f>
        <v/>
      </c>
      <c r="R27" s="10">
        <f t="shared" si="5"/>
        <v>43209</v>
      </c>
      <c r="S27" s="11">
        <f t="shared" si="6"/>
        <v>43209</v>
      </c>
      <c r="T27" s="31" t="str">
        <f t="array" ref="T27">IF(SUMPRODUCT((S27&gt;=Début)*(S27&lt;=Fin)*(Stage=T$8)*(Etat="Accepte"))&gt;0,INDEX(Stagiaire,MIN(IF((S27&gt;=Début)*(S27&lt;=Fin)*(Stage=T$8),ROW(Stagiaire)))-1),"")</f>
        <v/>
      </c>
      <c r="U27" s="31" t="str">
        <f t="array" ref="U27">IF(SUMPRODUCT((S27&gt;=Début)*(S27&lt;=Fin)*(Stage=U$8)*(Etat="Accepte"))&gt;0,INDEX(Stagiaire,MIN(IF((S27&gt;=Début)*(S27&lt;=Fin)*(Stage=U$8),ROW(Stagiaire)))-1),"")</f>
        <v/>
      </c>
      <c r="V27" s="31" t="str">
        <f t="array" ref="V27">IF(SUMPRODUCT((S27&gt;=Début)*(S27&lt;=Fin)*(Stage=V$8)*(Etat="Accepte"))&gt;0,INDEX(Stagiaire,MIN(IF((S27&gt;=Début)*(S27&lt;=Fin)*(Stage=V$8),ROW(Stagiaire)))-1),"")</f>
        <v/>
      </c>
      <c r="W27" s="25" t="str">
        <f t="array" ref="W27">IF(SUMPRODUCT((S27&gt;=Début)*(S27&lt;=Fin)*(Stage=W$8)*(Etat="Accepte"))&gt;0,INDEX(Stagiaire,MIN(IF((S27&gt;=Début)*(S27&lt;=Fin)*(Stage=W$8),ROW(Stagiaire)))-1),"")</f>
        <v/>
      </c>
      <c r="X27" s="10">
        <f t="shared" si="7"/>
        <v>43239</v>
      </c>
      <c r="Y27" s="11">
        <f t="shared" si="8"/>
        <v>43239</v>
      </c>
      <c r="Z27" s="31" t="str">
        <f t="array" ref="Z27">IF(SUMPRODUCT((Y27&gt;=Début)*(Y27&lt;=Fin)*(Stage=Z$8)*(Etat="Accepte"))&gt;0,INDEX(Stagiaire,MIN(IF((Y27&gt;=Début)*(Y27&lt;=Fin)*(Stage=Z$8),ROW(Stagiaire)))-1),"")</f>
        <v/>
      </c>
      <c r="AA27" s="31" t="str">
        <f t="array" ref="AA27">IF(SUMPRODUCT((Y27&gt;=Début)*(Y27&lt;=Fin)*(Stage=AA$8)*(Etat="Accepte"))&gt;0,INDEX(Stagiaire,MIN(IF((Y27&gt;=Début)*(Y27&lt;=Fin)*(Stage=AA$8),ROW(Stagiaire)))-1),"")</f>
        <v/>
      </c>
      <c r="AB27" s="31" t="str">
        <f t="array" ref="AB27">IF(SUMPRODUCT((Y27&gt;=Début)*(Y27&lt;=Fin)*(Stage=AB$8)*(Etat="Accepte"))&gt;0,INDEX(Stagiaire,MIN(IF((Y27&gt;=Début)*(Y27&lt;=Fin)*(Stage=AB$8),ROW(Stagiaire)))-1),"")</f>
        <v/>
      </c>
      <c r="AC27" s="25" t="str">
        <f t="array" ref="AC27">IF(SUMPRODUCT((Y27&gt;=Début)*(Y27&lt;=Fin)*(Stage=AC$8)*(Etat="Accepte"))&gt;0,INDEX(Stagiaire,MIN(IF((Y27&gt;=Début)*(Y27&lt;=Fin)*(Stage=AC$8),ROW(Stagiaire)))-1),"")</f>
        <v/>
      </c>
      <c r="AD27" s="10">
        <f t="shared" si="9"/>
        <v>43270</v>
      </c>
      <c r="AE27" s="11">
        <f t="shared" si="10"/>
        <v>43270</v>
      </c>
      <c r="AF27" s="31" t="str">
        <f t="array" ref="AF27">IF(SUMPRODUCT((AE27&gt;=Début)*(AE27&lt;=Fin)*(Stage=AF$8)*(Etat="Accepte"))&gt;0,INDEX(Stagiaire,MIN(IF((AE27&gt;=Début)*(AE27&lt;=Fin)*(Stage=AF$8),ROW(Stagiaire)))-1),"")</f>
        <v/>
      </c>
      <c r="AG27" s="31" t="str">
        <f t="array" ref="AG27">IF(SUMPRODUCT((AE27&gt;=Début)*(AE27&lt;=Fin)*(Stage=AG$8)*(Etat="Accepte"))&gt;0,INDEX(Stagiaire,MIN(IF((AE27&gt;=Début)*(AE27&lt;=Fin)*(Stage=AG$8),ROW(Stagiaire)))-1),"")</f>
        <v/>
      </c>
      <c r="AH27" s="31" t="str">
        <f t="array" ref="AH27">IF(SUMPRODUCT((AE27&gt;=Début)*(AE27&lt;=Fin)*(Stage=AH$8)*(Etat="Accepte"))&gt;0,INDEX(Stagiaire,MIN(IF((AE27&gt;=Début)*(AE27&lt;=Fin)*(Stage=AH$8),ROW(Stagiaire)))-1),"")</f>
        <v/>
      </c>
      <c r="AI27" s="25" t="str">
        <f t="array" ref="AI27">IF(SUMPRODUCT((AE27&gt;=Début)*(AE27&lt;=Fin)*(Stage=AI$8)*(Etat="Accepte"))&gt;0,INDEX(Stagiaire,MIN(IF((AE27&gt;=Début)*(AE27&lt;=Fin)*(Stage=AI$8),ROW(Stagiaire)))-1),"")</f>
        <v/>
      </c>
      <c r="AJ27" s="10">
        <f t="shared" si="11"/>
        <v>43300</v>
      </c>
      <c r="AK27" s="11">
        <f t="shared" si="12"/>
        <v>43300</v>
      </c>
      <c r="AL27" s="31" t="str">
        <f t="array" ref="AL27">IF(SUMPRODUCT((AK27&gt;=Début)*(AK27&lt;=Fin)*(Stage=AL$8)*(Etat="Accepte"))&gt;0,INDEX(Stagiaire,MIN(IF((AK27&gt;=Début)*(AK27&lt;=Fin)*(Stage=AL$8),ROW(Stagiaire)))-1),"")</f>
        <v/>
      </c>
      <c r="AM27" s="31" t="str">
        <f t="array" ref="AM27">IF(SUMPRODUCT((AK27&gt;=Début)*(AK27&lt;=Fin)*(Stage=AM$8)*(Etat="Accepte"))&gt;0,INDEX(Stagiaire,MIN(IF((AK27&gt;=Début)*(AK27&lt;=Fin)*(Stage=AM$8),ROW(Stagiaire)))-1),"")</f>
        <v/>
      </c>
      <c r="AN27" s="31" t="str">
        <f t="array" ref="AN27">IF(SUMPRODUCT((AK27&gt;=Début)*(AK27&lt;=Fin)*(Stage=AN$8)*(Etat="Accepte"))&gt;0,INDEX(Stagiaire,MIN(IF((AK27&gt;=Début)*(AK27&lt;=Fin)*(Stage=AN$8),ROW(Stagiaire)))-1),"")</f>
        <v/>
      </c>
      <c r="AO27" s="25" t="str">
        <f t="array" ref="AO27">IF(SUMPRODUCT((AK27&gt;=Début)*(AK27&lt;=Fin)*(Stage=AO$8)*(Etat="Accepte"))&gt;0,INDEX(Stagiaire,MIN(IF((AK27&gt;=Début)*(AK27&lt;=Fin)*(Stage=AO$8),ROW(Stagiaire)))-1),"")</f>
        <v/>
      </c>
      <c r="AP27" s="10">
        <f t="shared" si="13"/>
        <v>43331</v>
      </c>
      <c r="AQ27" s="11">
        <f t="shared" si="14"/>
        <v>43331</v>
      </c>
      <c r="AR27" s="31" t="str">
        <f t="array" ref="AR27">IF(SUMPRODUCT((AQ27&gt;=Début)*(AQ27&lt;=Fin)*(Stage=AR$8)*(Etat="Accepte"))&gt;0,INDEX(Stagiaire,MIN(IF((AQ27&gt;=Début)*(AQ27&lt;=Fin)*(Stage=AR$8),ROW(Stagiaire)))-1),"")</f>
        <v/>
      </c>
      <c r="AS27" s="31" t="str">
        <f t="array" ref="AS27">IF(SUMPRODUCT((AQ27&gt;=Début)*(AQ27&lt;=Fin)*(Stage=AS$8)*(Etat="Accepte"))&gt;0,INDEX(Stagiaire,MIN(IF((AQ27&gt;=Début)*(AQ27&lt;=Fin)*(Stage=AS$8),ROW(Stagiaire)))-1),"")</f>
        <v/>
      </c>
      <c r="AT27" s="31" t="str">
        <f t="array" ref="AT27">IF(SUMPRODUCT((AQ27&gt;=Début)*(AQ27&lt;=Fin)*(Stage=AT$8)*(Etat="Accepte"))&gt;0,INDEX(Stagiaire,MIN(IF((AQ27&gt;=Début)*(AQ27&lt;=Fin)*(Stage=AT$8),ROW(Stagiaire)))-1),"")</f>
        <v/>
      </c>
      <c r="AU27" s="25" t="str">
        <f t="array" ref="AU27">IF(SUMPRODUCT((AQ27&gt;=Début)*(AQ27&lt;=Fin)*(Stage=AU$8)*(Etat="Accepte"))&gt;0,INDEX(Stagiaire,MIN(IF((AQ27&gt;=Début)*(AQ27&lt;=Fin)*(Stage=AU$8),ROW(Stagiaire)))-1),"")</f>
        <v/>
      </c>
      <c r="AV27" s="10">
        <f t="shared" si="15"/>
        <v>43362</v>
      </c>
      <c r="AW27" s="11">
        <f t="shared" si="16"/>
        <v>43362</v>
      </c>
      <c r="AX27" s="31" t="str">
        <f t="array" ref="AX27">IF(SUMPRODUCT((AW27&gt;=Début)*(AW27&lt;=Fin)*(Stage=AX$8)*(Etat="Accepte"))&gt;0,INDEX(Stagiaire,MIN(IF((AW27&gt;=Début)*(AW27&lt;=Fin)*(Stage=AX$8),ROW(Stagiaire)))-1),"")</f>
        <v/>
      </c>
      <c r="AY27" s="31" t="str">
        <f t="array" ref="AY27">IF(SUMPRODUCT((AW27&gt;=Début)*(AW27&lt;=Fin)*(Stage=AY$8)*(Etat="Accepte"))&gt;0,INDEX(Stagiaire,MIN(IF((AW27&gt;=Début)*(AW27&lt;=Fin)*(Stage=AY$8),ROW(Stagiaire)))-1),"")</f>
        <v/>
      </c>
      <c r="AZ27" s="31" t="str">
        <f t="array" ref="AZ27">IF(SUMPRODUCT((AW27&gt;=Début)*(AW27&lt;=Fin)*(Stage=AZ$8)*(Etat="Accepte"))&gt;0,INDEX(Stagiaire,MIN(IF((AW27&gt;=Début)*(AW27&lt;=Fin)*(Stage=AZ$8),ROW(Stagiaire)))-1),"")</f>
        <v/>
      </c>
      <c r="BA27" s="25" t="str">
        <f t="array" ref="BA27">IF(SUMPRODUCT((AW27&gt;=Début)*(AW27&lt;=Fin)*(Stage=BA$8)*(Etat="Accepte"))&gt;0,INDEX(Stagiaire,MIN(IF((AW27&gt;=Début)*(AW27&lt;=Fin)*(Stage=BA$8),ROW(Stagiaire)))-1),"")</f>
        <v/>
      </c>
      <c r="BB27" s="10">
        <f t="shared" si="17"/>
        <v>43392</v>
      </c>
      <c r="BC27" s="11">
        <f t="shared" si="18"/>
        <v>43392</v>
      </c>
      <c r="BD27" s="31" t="str">
        <f t="array" ref="BD27">IF(SUMPRODUCT((BC27&gt;=Début)*(BC27&lt;=Fin)*(Stage=BD$8)*(Etat="Accepte"))&gt;0,INDEX(Stagiaire,MIN(IF((BC27&gt;=Début)*(BC27&lt;=Fin)*(Stage=BD$8),ROW(Stagiaire)))-1),"")</f>
        <v/>
      </c>
      <c r="BE27" s="31" t="str">
        <f t="array" ref="BE27">IF(SUMPRODUCT((BC27&gt;=Début)*(BC27&lt;=Fin)*(Stage=BE$8)*(Etat="Accepte"))&gt;0,INDEX(Stagiaire,MIN(IF((BC27&gt;=Début)*(BC27&lt;=Fin)*(Stage=BE$8),ROW(Stagiaire)))-1),"")</f>
        <v/>
      </c>
      <c r="BF27" s="31" t="str">
        <f t="array" ref="BF27">IF(SUMPRODUCT((BC27&gt;=Début)*(BC27&lt;=Fin)*(Stage=BF$8)*(Etat="Accepte"))&gt;0,INDEX(Stagiaire,MIN(IF((BC27&gt;=Début)*(BC27&lt;=Fin)*(Stage=BF$8),ROW(Stagiaire)))-1),"")</f>
        <v/>
      </c>
      <c r="BG27" s="25" t="str">
        <f t="array" ref="BG27">IF(SUMPRODUCT((BC27&gt;=Début)*(BC27&lt;=Fin)*(Stage=BG$8)*(Etat="Accepte"))&gt;0,INDEX(Stagiaire,MIN(IF((BC27&gt;=Début)*(BC27&lt;=Fin)*(Stage=BG$8),ROW(Stagiaire)))-1),"")</f>
        <v/>
      </c>
      <c r="BH27" s="10">
        <f t="shared" si="19"/>
        <v>43423</v>
      </c>
      <c r="BI27" s="11">
        <f t="shared" si="20"/>
        <v>43423</v>
      </c>
      <c r="BJ27" s="31" t="str">
        <f t="array" ref="BJ27">IF(SUMPRODUCT((BI27&gt;=Début)*(BI27&lt;=Fin)*(Stage=BJ$8)*(Etat="Accepte"))&gt;0,INDEX(Stagiaire,MIN(IF((BI27&gt;=Début)*(BI27&lt;=Fin)*(Stage=BJ$8),ROW(Stagiaire)))-1),"")</f>
        <v/>
      </c>
      <c r="BK27" s="31" t="str">
        <f t="array" ref="BK27">IF(SUMPRODUCT((BI27&gt;=Début)*(BI27&lt;=Fin)*(Stage=BK$8)*(Etat="Accepte"))&gt;0,INDEX(Stagiaire,MIN(IF((BI27&gt;=Début)*(BI27&lt;=Fin)*(Stage=BK$8),ROW(Stagiaire)))-1),"")</f>
        <v/>
      </c>
      <c r="BL27" s="31" t="str">
        <f t="array" ref="BL27">IF(SUMPRODUCT((BI27&gt;=Début)*(BI27&lt;=Fin)*(Stage=BL$8)*(Etat="Accepte"))&gt;0,INDEX(Stagiaire,MIN(IF((BI27&gt;=Début)*(BI27&lt;=Fin)*(Stage=BL$8),ROW(Stagiaire)))-1),"")</f>
        <v/>
      </c>
      <c r="BM27" s="25" t="str">
        <f t="array" ref="BM27">IF(SUMPRODUCT((BI27&gt;=Début)*(BI27&lt;=Fin)*(Stage=BM$8)*(Etat="Accepte"))&gt;0,INDEX(Stagiaire,MIN(IF((BI27&gt;=Début)*(BI27&lt;=Fin)*(Stage=BM$8),ROW(Stagiaire)))-1),"")</f>
        <v/>
      </c>
      <c r="BN27" s="10">
        <f t="shared" si="21"/>
        <v>43453</v>
      </c>
      <c r="BO27" s="11">
        <f t="shared" si="22"/>
        <v>43453</v>
      </c>
      <c r="BP27" s="31" t="str">
        <f t="array" ref="BP27">IF(SUMPRODUCT((BO27&gt;=Début)*(BO27&lt;=Fin)*(Stage=BP$8)*(Etat="Accepte"))&gt;0,INDEX(Stagiaire,MIN(IF((BO27&gt;=Début)*(BO27&lt;=Fin)*(Stage=BP$8),ROW(Stagiaire)))-1),"")</f>
        <v/>
      </c>
      <c r="BQ27" s="31" t="str">
        <f t="array" ref="BQ27">IF(SUMPRODUCT((BO27&gt;=Début)*(BO27&lt;=Fin)*(Stage=BQ$8)*(Etat="Accepte"))&gt;0,INDEX(Stagiaire,MIN(IF((BO27&gt;=Début)*(BO27&lt;=Fin)*(Stage=BQ$8),ROW(Stagiaire)))-1),"")</f>
        <v/>
      </c>
      <c r="BR27" s="31" t="str">
        <f t="array" ref="BR27">IF(SUMPRODUCT((BO27&gt;=Début)*(BO27&lt;=Fin)*(Stage=BR$8)*(Etat="Accepte"))&gt;0,INDEX(Stagiaire,MIN(IF((BO27&gt;=Début)*(BO27&lt;=Fin)*(Stage=BR$8),ROW(Stagiaire)))-1),"")</f>
        <v/>
      </c>
      <c r="BS27" s="25" t="str">
        <f t="array" ref="BS27">IF(SUMPRODUCT((BO27&gt;=Début)*(BO27&lt;=Fin)*(Stage=BS$8)*(Etat="Accepte"))&gt;0,INDEX(Stagiaire,MIN(IF((BO27&gt;=Début)*(BO27&lt;=Fin)*(Stage=BS$8),ROW(Stagiaire)))-1),"")</f>
        <v/>
      </c>
    </row>
    <row r="28" spans="1:96" ht="12" customHeight="1" x14ac:dyDescent="0.15">
      <c r="A28" s="10">
        <f t="shared" si="0"/>
        <v>43120</v>
      </c>
      <c r="B28" s="28">
        <f t="shared" si="1"/>
        <v>43120</v>
      </c>
      <c r="C28" s="31" t="str">
        <f t="array" ref="C28">IF(SUMPRODUCT((B28&gt;=Début)*(B28&lt;=Fin)*(Stage=C$8)*(Etat="Accepte"))&gt;0,INDEX(Stagiaire,MIN(IF((B28&gt;=Début)*(B28&lt;=Fin)*(Stage=C$8),ROW(Stagiaire)))-1),"")</f>
        <v/>
      </c>
      <c r="D28" s="31" t="str">
        <f t="array" ref="D28">IF(SUMPRODUCT((B28&gt;=Début)*(B28&lt;=Fin)*(Stage=D$8)*(Etat="Accepte"))&gt;0,INDEX(Stagiaire,MIN(IF((B28&gt;=Début)*(B28&lt;=Fin)*(Stage=D$8),ROW(Stagiaire)))-1),"")</f>
        <v/>
      </c>
      <c r="E28" s="31" t="str">
        <f t="array" ref="E28">IF(SUMPRODUCT((B28&gt;=Début)*(B28&lt;=Fin)*(Stage=E$8)*(Etat="Accepte"))&gt;0,INDEX(Stagiaire,MIN(IF((B28&gt;=Début)*(B28&lt;=Fin)*(Stage=E$8),ROW(Stagiaire)))-1),"")</f>
        <v/>
      </c>
      <c r="F28" s="25" t="str">
        <f t="array" ref="F28">IF(SUMPRODUCT((B28&gt;=Début)*(B28&lt;=Fin)*(Stage=F$8)*(Etat="Accepte"))&gt;0,INDEX(Stagiaire,MIN(IF((B28&gt;=Début)*(B28&lt;=Fin)*(Stage=F$8),ROW(Stagiaire)))-1),"")</f>
        <v/>
      </c>
      <c r="G28" s="65">
        <f t="shared" si="2"/>
        <v>43151</v>
      </c>
      <c r="H28" s="31" t="str">
        <f t="array" ref="H28">IF(SUMPRODUCT((G28&gt;=Début)*(G28&lt;=Fin)*(Stage=H$8)*(Etat="Accepte"))&gt;0,INDEX(Stagiaire,MIN(IF((G28&gt;=Début)*(G28&lt;=Fin)*(Stage=H$8),ROW(Stagiaire)))-1),"")</f>
        <v/>
      </c>
      <c r="I28" s="31" t="str">
        <f t="array" ref="I28">IF(SUMPRODUCT((G28&gt;=Début)*(G28&lt;=Fin)*(Stage=I$8)*(Etat="Accepte"))&gt;0,INDEX(Stagiaire,MIN(IF((G28&gt;=Début)*(G28&lt;=Fin)*(Stage=I$8),ROW(Stagiaire)))-1),"")</f>
        <v/>
      </c>
      <c r="J28" s="31" t="str">
        <f t="array" ref="J28">IF(SUMPRODUCT((G28&gt;=Début)*(G28&lt;=Fin)*(Stage=J$8)*(Etat="Accepte"))&gt;0,INDEX(Stagiaire,MIN(IF((G28&gt;=Début)*(G28&lt;=Fin)*(Stage=J$8),ROW(Stagiaire)))-1),"")</f>
        <v/>
      </c>
      <c r="K28" s="25" t="str">
        <f t="array" ref="K28">IF(SUMPRODUCT((G28&gt;=Début)*(G28&lt;=Fin)*(Stage=K$8)*(Etat="Accepte"))&gt;0,INDEX(Stagiaire,MIN(IF((G28&gt;=Début)*(G28&lt;=Fin)*(Stage=K$8),ROW(Stagiaire)))-1),"")</f>
        <v/>
      </c>
      <c r="L28" s="10">
        <f t="shared" si="3"/>
        <v>43179</v>
      </c>
      <c r="M28" s="11">
        <f t="shared" si="4"/>
        <v>43179</v>
      </c>
      <c r="N28" s="31" t="str">
        <f t="array" ref="N28">IF(SUMPRODUCT((M28&gt;=Début)*(M28&lt;=Fin)*(Stage=N$8)*(Etat="Accepte"))&gt;0,INDEX(Stagiaire,MIN(IF((M28&gt;=Début)*(M28&lt;=Fin)*(Stage=N$8),ROW(Stagiaire)))-1),"")</f>
        <v/>
      </c>
      <c r="O28" s="31" t="str">
        <f t="array" ref="O28">IF(SUMPRODUCT((M28&gt;=Début)*(M28&lt;=Fin)*(Stage=O$8)*(Etat="Accepte"))&gt;0,INDEX(Stagiaire,MIN(IF((M28&gt;=Début)*(M28&lt;=Fin)*(Stage=O$8),ROW(Stagiaire)))-1),"")</f>
        <v/>
      </c>
      <c r="P28" s="31" t="str">
        <f t="array" ref="P28">IF(SUMPRODUCT((M28&gt;=Début)*(M28&lt;=Fin)*(Stage=P$8)*(Etat="Accepte"))&gt;0,INDEX(Stagiaire,MIN(IF((M28&gt;=Début)*(M28&lt;=Fin)*(Stage=P$8),ROW(Stagiaire)))-1),"")</f>
        <v/>
      </c>
      <c r="Q28" s="25" t="str">
        <f t="array" ref="Q28">IF(SUMPRODUCT((M28&gt;=Début)*(M28&lt;=Fin)*(Stage=Q$8)*(Etat="Accepte"))&gt;0,INDEX(Stagiaire,MIN(IF((M28&gt;=Début)*(M28&lt;=Fin)*(Stage=Q$8),ROW(Stagiaire)))-1),"")</f>
        <v/>
      </c>
      <c r="R28" s="10">
        <f t="shared" si="5"/>
        <v>43210</v>
      </c>
      <c r="S28" s="11">
        <f t="shared" si="6"/>
        <v>43210</v>
      </c>
      <c r="T28" s="31" t="str">
        <f t="array" ref="T28">IF(SUMPRODUCT((S28&gt;=Début)*(S28&lt;=Fin)*(Stage=T$8)*(Etat="Accepte"))&gt;0,INDEX(Stagiaire,MIN(IF((S28&gt;=Début)*(S28&lt;=Fin)*(Stage=T$8),ROW(Stagiaire)))-1),"")</f>
        <v/>
      </c>
      <c r="U28" s="31" t="str">
        <f t="array" ref="U28">IF(SUMPRODUCT((S28&gt;=Début)*(S28&lt;=Fin)*(Stage=U$8)*(Etat="Accepte"))&gt;0,INDEX(Stagiaire,MIN(IF((S28&gt;=Début)*(S28&lt;=Fin)*(Stage=U$8),ROW(Stagiaire)))-1),"")</f>
        <v/>
      </c>
      <c r="V28" s="31" t="str">
        <f t="array" ref="V28">IF(SUMPRODUCT((S28&gt;=Début)*(S28&lt;=Fin)*(Stage=V$8)*(Etat="Accepte"))&gt;0,INDEX(Stagiaire,MIN(IF((S28&gt;=Début)*(S28&lt;=Fin)*(Stage=V$8),ROW(Stagiaire)))-1),"")</f>
        <v/>
      </c>
      <c r="W28" s="25" t="str">
        <f t="array" ref="W28">IF(SUMPRODUCT((S28&gt;=Début)*(S28&lt;=Fin)*(Stage=W$8)*(Etat="Accepte"))&gt;0,INDEX(Stagiaire,MIN(IF((S28&gt;=Début)*(S28&lt;=Fin)*(Stage=W$8),ROW(Stagiaire)))-1),"")</f>
        <v/>
      </c>
      <c r="X28" s="10">
        <f t="shared" si="7"/>
        <v>43240</v>
      </c>
      <c r="Y28" s="11">
        <f t="shared" si="8"/>
        <v>43240</v>
      </c>
      <c r="Z28" s="31" t="str">
        <f t="array" ref="Z28">IF(SUMPRODUCT((Y28&gt;=Début)*(Y28&lt;=Fin)*(Stage=Z$8)*(Etat="Accepte"))&gt;0,INDEX(Stagiaire,MIN(IF((Y28&gt;=Début)*(Y28&lt;=Fin)*(Stage=Z$8),ROW(Stagiaire)))-1),"")</f>
        <v/>
      </c>
      <c r="AA28" s="31" t="str">
        <f t="array" ref="AA28">IF(SUMPRODUCT((Y28&gt;=Début)*(Y28&lt;=Fin)*(Stage=AA$8)*(Etat="Accepte"))&gt;0,INDEX(Stagiaire,MIN(IF((Y28&gt;=Début)*(Y28&lt;=Fin)*(Stage=AA$8),ROW(Stagiaire)))-1),"")</f>
        <v/>
      </c>
      <c r="AB28" s="31" t="str">
        <f t="array" ref="AB28">IF(SUMPRODUCT((Y28&gt;=Début)*(Y28&lt;=Fin)*(Stage=AB$8)*(Etat="Accepte"))&gt;0,INDEX(Stagiaire,MIN(IF((Y28&gt;=Début)*(Y28&lt;=Fin)*(Stage=AB$8),ROW(Stagiaire)))-1),"")</f>
        <v/>
      </c>
      <c r="AC28" s="25" t="str">
        <f t="array" ref="AC28">IF(SUMPRODUCT((Y28&gt;=Début)*(Y28&lt;=Fin)*(Stage=AC$8)*(Etat="Accepte"))&gt;0,INDEX(Stagiaire,MIN(IF((Y28&gt;=Début)*(Y28&lt;=Fin)*(Stage=AC$8),ROW(Stagiaire)))-1),"")</f>
        <v/>
      </c>
      <c r="AD28" s="10">
        <f t="shared" si="9"/>
        <v>43271</v>
      </c>
      <c r="AE28" s="11">
        <f t="shared" si="10"/>
        <v>43271</v>
      </c>
      <c r="AF28" s="31" t="str">
        <f t="array" ref="AF28">IF(SUMPRODUCT((AE28&gt;=Début)*(AE28&lt;=Fin)*(Stage=AF$8)*(Etat="Accepte"))&gt;0,INDEX(Stagiaire,MIN(IF((AE28&gt;=Début)*(AE28&lt;=Fin)*(Stage=AF$8),ROW(Stagiaire)))-1),"")</f>
        <v/>
      </c>
      <c r="AG28" s="31" t="str">
        <f t="array" ref="AG28">IF(SUMPRODUCT((AE28&gt;=Début)*(AE28&lt;=Fin)*(Stage=AG$8)*(Etat="Accepte"))&gt;0,INDEX(Stagiaire,MIN(IF((AE28&gt;=Début)*(AE28&lt;=Fin)*(Stage=AG$8),ROW(Stagiaire)))-1),"")</f>
        <v/>
      </c>
      <c r="AH28" s="31" t="str">
        <f t="array" ref="AH28">IF(SUMPRODUCT((AE28&gt;=Début)*(AE28&lt;=Fin)*(Stage=AH$8)*(Etat="Accepte"))&gt;0,INDEX(Stagiaire,MIN(IF((AE28&gt;=Début)*(AE28&lt;=Fin)*(Stage=AH$8),ROW(Stagiaire)))-1),"")</f>
        <v/>
      </c>
      <c r="AI28" s="25" t="str">
        <f t="array" ref="AI28">IF(SUMPRODUCT((AE28&gt;=Début)*(AE28&lt;=Fin)*(Stage=AI$8)*(Etat="Accepte"))&gt;0,INDEX(Stagiaire,MIN(IF((AE28&gt;=Début)*(AE28&lt;=Fin)*(Stage=AI$8),ROW(Stagiaire)))-1),"")</f>
        <v/>
      </c>
      <c r="AJ28" s="10">
        <f t="shared" si="11"/>
        <v>43301</v>
      </c>
      <c r="AK28" s="11">
        <f t="shared" si="12"/>
        <v>43301</v>
      </c>
      <c r="AL28" s="31" t="str">
        <f t="array" ref="AL28">IF(SUMPRODUCT((AK28&gt;=Début)*(AK28&lt;=Fin)*(Stage=AL$8)*(Etat="Accepte"))&gt;0,INDEX(Stagiaire,MIN(IF((AK28&gt;=Début)*(AK28&lt;=Fin)*(Stage=AL$8),ROW(Stagiaire)))-1),"")</f>
        <v/>
      </c>
      <c r="AM28" s="31" t="str">
        <f t="array" ref="AM28">IF(SUMPRODUCT((AK28&gt;=Début)*(AK28&lt;=Fin)*(Stage=AM$8)*(Etat="Accepte"))&gt;0,INDEX(Stagiaire,MIN(IF((AK28&gt;=Début)*(AK28&lt;=Fin)*(Stage=AM$8),ROW(Stagiaire)))-1),"")</f>
        <v/>
      </c>
      <c r="AN28" s="31" t="str">
        <f t="array" ref="AN28">IF(SUMPRODUCT((AK28&gt;=Début)*(AK28&lt;=Fin)*(Stage=AN$8)*(Etat="Accepte"))&gt;0,INDEX(Stagiaire,MIN(IF((AK28&gt;=Début)*(AK28&lt;=Fin)*(Stage=AN$8),ROW(Stagiaire)))-1),"")</f>
        <v/>
      </c>
      <c r="AO28" s="25" t="str">
        <f t="array" ref="AO28">IF(SUMPRODUCT((AK28&gt;=Début)*(AK28&lt;=Fin)*(Stage=AO$8)*(Etat="Accepte"))&gt;0,INDEX(Stagiaire,MIN(IF((AK28&gt;=Début)*(AK28&lt;=Fin)*(Stage=AO$8),ROW(Stagiaire)))-1),"")</f>
        <v/>
      </c>
      <c r="AP28" s="10">
        <f t="shared" si="13"/>
        <v>43332</v>
      </c>
      <c r="AQ28" s="11">
        <f t="shared" si="14"/>
        <v>43332</v>
      </c>
      <c r="AR28" s="31" t="str">
        <f t="array" ref="AR28">IF(SUMPRODUCT((AQ28&gt;=Début)*(AQ28&lt;=Fin)*(Stage=AR$8)*(Etat="Accepte"))&gt;0,INDEX(Stagiaire,MIN(IF((AQ28&gt;=Début)*(AQ28&lt;=Fin)*(Stage=AR$8),ROW(Stagiaire)))-1),"")</f>
        <v/>
      </c>
      <c r="AS28" s="31" t="str">
        <f t="array" ref="AS28">IF(SUMPRODUCT((AQ28&gt;=Début)*(AQ28&lt;=Fin)*(Stage=AS$8)*(Etat="Accepte"))&gt;0,INDEX(Stagiaire,MIN(IF((AQ28&gt;=Début)*(AQ28&lt;=Fin)*(Stage=AS$8),ROW(Stagiaire)))-1),"")</f>
        <v/>
      </c>
      <c r="AT28" s="31" t="str">
        <f t="array" ref="AT28">IF(SUMPRODUCT((AQ28&gt;=Début)*(AQ28&lt;=Fin)*(Stage=AT$8)*(Etat="Accepte"))&gt;0,INDEX(Stagiaire,MIN(IF((AQ28&gt;=Début)*(AQ28&lt;=Fin)*(Stage=AT$8),ROW(Stagiaire)))-1),"")</f>
        <v/>
      </c>
      <c r="AU28" s="25" t="str">
        <f t="array" ref="AU28">IF(SUMPRODUCT((AQ28&gt;=Début)*(AQ28&lt;=Fin)*(Stage=AU$8)*(Etat="Accepte"))&gt;0,INDEX(Stagiaire,MIN(IF((AQ28&gt;=Début)*(AQ28&lt;=Fin)*(Stage=AU$8),ROW(Stagiaire)))-1),"")</f>
        <v/>
      </c>
      <c r="AV28" s="10">
        <f t="shared" si="15"/>
        <v>43363</v>
      </c>
      <c r="AW28" s="11">
        <f t="shared" si="16"/>
        <v>43363</v>
      </c>
      <c r="AX28" s="31" t="str">
        <f t="array" ref="AX28">IF(SUMPRODUCT((AW28&gt;=Début)*(AW28&lt;=Fin)*(Stage=AX$8)*(Etat="Accepte"))&gt;0,INDEX(Stagiaire,MIN(IF((AW28&gt;=Début)*(AW28&lt;=Fin)*(Stage=AX$8),ROW(Stagiaire)))-1),"")</f>
        <v/>
      </c>
      <c r="AY28" s="31" t="str">
        <f t="array" ref="AY28">IF(SUMPRODUCT((AW28&gt;=Début)*(AW28&lt;=Fin)*(Stage=AY$8)*(Etat="Accepte"))&gt;0,INDEX(Stagiaire,MIN(IF((AW28&gt;=Début)*(AW28&lt;=Fin)*(Stage=AY$8),ROW(Stagiaire)))-1),"")</f>
        <v/>
      </c>
      <c r="AZ28" s="31" t="str">
        <f t="array" ref="AZ28">IF(SUMPRODUCT((AW28&gt;=Début)*(AW28&lt;=Fin)*(Stage=AZ$8)*(Etat="Accepte"))&gt;0,INDEX(Stagiaire,MIN(IF((AW28&gt;=Début)*(AW28&lt;=Fin)*(Stage=AZ$8),ROW(Stagiaire)))-1),"")</f>
        <v/>
      </c>
      <c r="BA28" s="25" t="str">
        <f t="array" ref="BA28">IF(SUMPRODUCT((AW28&gt;=Début)*(AW28&lt;=Fin)*(Stage=BA$8)*(Etat="Accepte"))&gt;0,INDEX(Stagiaire,MIN(IF((AW28&gt;=Début)*(AW28&lt;=Fin)*(Stage=BA$8),ROW(Stagiaire)))-1),"")</f>
        <v/>
      </c>
      <c r="BB28" s="10">
        <f t="shared" si="17"/>
        <v>43393</v>
      </c>
      <c r="BC28" s="11">
        <f t="shared" si="18"/>
        <v>43393</v>
      </c>
      <c r="BD28" s="31" t="str">
        <f t="array" ref="BD28">IF(SUMPRODUCT((BC28&gt;=Début)*(BC28&lt;=Fin)*(Stage=BD$8)*(Etat="Accepte"))&gt;0,INDEX(Stagiaire,MIN(IF((BC28&gt;=Début)*(BC28&lt;=Fin)*(Stage=BD$8),ROW(Stagiaire)))-1),"")</f>
        <v/>
      </c>
      <c r="BE28" s="31" t="str">
        <f t="array" ref="BE28">IF(SUMPRODUCT((BC28&gt;=Début)*(BC28&lt;=Fin)*(Stage=BE$8)*(Etat="Accepte"))&gt;0,INDEX(Stagiaire,MIN(IF((BC28&gt;=Début)*(BC28&lt;=Fin)*(Stage=BE$8),ROW(Stagiaire)))-1),"")</f>
        <v/>
      </c>
      <c r="BF28" s="31" t="str">
        <f t="array" ref="BF28">IF(SUMPRODUCT((BC28&gt;=Début)*(BC28&lt;=Fin)*(Stage=BF$8)*(Etat="Accepte"))&gt;0,INDEX(Stagiaire,MIN(IF((BC28&gt;=Début)*(BC28&lt;=Fin)*(Stage=BF$8),ROW(Stagiaire)))-1),"")</f>
        <v/>
      </c>
      <c r="BG28" s="25" t="str">
        <f t="array" ref="BG28">IF(SUMPRODUCT((BC28&gt;=Début)*(BC28&lt;=Fin)*(Stage=BG$8)*(Etat="Accepte"))&gt;0,INDEX(Stagiaire,MIN(IF((BC28&gt;=Début)*(BC28&lt;=Fin)*(Stage=BG$8),ROW(Stagiaire)))-1),"")</f>
        <v/>
      </c>
      <c r="BH28" s="10">
        <f t="shared" si="19"/>
        <v>43424</v>
      </c>
      <c r="BI28" s="11">
        <f t="shared" si="20"/>
        <v>43424</v>
      </c>
      <c r="BJ28" s="31" t="str">
        <f t="array" ref="BJ28">IF(SUMPRODUCT((BI28&gt;=Début)*(BI28&lt;=Fin)*(Stage=BJ$8)*(Etat="Accepte"))&gt;0,INDEX(Stagiaire,MIN(IF((BI28&gt;=Début)*(BI28&lt;=Fin)*(Stage=BJ$8),ROW(Stagiaire)))-1),"")</f>
        <v/>
      </c>
      <c r="BK28" s="31" t="str">
        <f t="array" ref="BK28">IF(SUMPRODUCT((BI28&gt;=Début)*(BI28&lt;=Fin)*(Stage=BK$8)*(Etat="Accepte"))&gt;0,INDEX(Stagiaire,MIN(IF((BI28&gt;=Début)*(BI28&lt;=Fin)*(Stage=BK$8),ROW(Stagiaire)))-1),"")</f>
        <v/>
      </c>
      <c r="BL28" s="31" t="str">
        <f t="array" ref="BL28">IF(SUMPRODUCT((BI28&gt;=Début)*(BI28&lt;=Fin)*(Stage=BL$8)*(Etat="Accepte"))&gt;0,INDEX(Stagiaire,MIN(IF((BI28&gt;=Début)*(BI28&lt;=Fin)*(Stage=BL$8),ROW(Stagiaire)))-1),"")</f>
        <v/>
      </c>
      <c r="BM28" s="25" t="str">
        <f t="array" ref="BM28">IF(SUMPRODUCT((BI28&gt;=Début)*(BI28&lt;=Fin)*(Stage=BM$8)*(Etat="Accepte"))&gt;0,INDEX(Stagiaire,MIN(IF((BI28&gt;=Début)*(BI28&lt;=Fin)*(Stage=BM$8),ROW(Stagiaire)))-1),"")</f>
        <v/>
      </c>
      <c r="BN28" s="10">
        <f t="shared" si="21"/>
        <v>43454</v>
      </c>
      <c r="BO28" s="11">
        <f t="shared" si="22"/>
        <v>43454</v>
      </c>
      <c r="BP28" s="31" t="str">
        <f t="array" ref="BP28">IF(SUMPRODUCT((BO28&gt;=Début)*(BO28&lt;=Fin)*(Stage=BP$8)*(Etat="Accepte"))&gt;0,INDEX(Stagiaire,MIN(IF((BO28&gt;=Début)*(BO28&lt;=Fin)*(Stage=BP$8),ROW(Stagiaire)))-1),"")</f>
        <v/>
      </c>
      <c r="BQ28" s="31" t="str">
        <f t="array" ref="BQ28">IF(SUMPRODUCT((BO28&gt;=Début)*(BO28&lt;=Fin)*(Stage=BQ$8)*(Etat="Accepte"))&gt;0,INDEX(Stagiaire,MIN(IF((BO28&gt;=Début)*(BO28&lt;=Fin)*(Stage=BQ$8),ROW(Stagiaire)))-1),"")</f>
        <v/>
      </c>
      <c r="BR28" s="31" t="str">
        <f t="array" ref="BR28">IF(SUMPRODUCT((BO28&gt;=Début)*(BO28&lt;=Fin)*(Stage=BR$8)*(Etat="Accepte"))&gt;0,INDEX(Stagiaire,MIN(IF((BO28&gt;=Début)*(BO28&lt;=Fin)*(Stage=BR$8),ROW(Stagiaire)))-1),"")</f>
        <v/>
      </c>
      <c r="BS28" s="25" t="str">
        <f t="array" ref="BS28">IF(SUMPRODUCT((BO28&gt;=Début)*(BO28&lt;=Fin)*(Stage=BS$8)*(Etat="Accepte"))&gt;0,INDEX(Stagiaire,MIN(IF((BO28&gt;=Début)*(BO28&lt;=Fin)*(Stage=BS$8),ROW(Stagiaire)))-1),"")</f>
        <v/>
      </c>
    </row>
    <row r="29" spans="1:96" ht="12" customHeight="1" x14ac:dyDescent="0.15">
      <c r="A29" s="10">
        <f t="shared" si="0"/>
        <v>43121</v>
      </c>
      <c r="B29" s="28">
        <f t="shared" si="1"/>
        <v>43121</v>
      </c>
      <c r="C29" s="31" t="str">
        <f t="array" ref="C29">IF(SUMPRODUCT((B29&gt;=Début)*(B29&lt;=Fin)*(Stage=C$8)*(Etat="Accepte"))&gt;0,INDEX(Stagiaire,MIN(IF((B29&gt;=Début)*(B29&lt;=Fin)*(Stage=C$8),ROW(Stagiaire)))-1),"")</f>
        <v/>
      </c>
      <c r="D29" s="31" t="str">
        <f t="array" ref="D29">IF(SUMPRODUCT((B29&gt;=Début)*(B29&lt;=Fin)*(Stage=D$8)*(Etat="Accepte"))&gt;0,INDEX(Stagiaire,MIN(IF((B29&gt;=Début)*(B29&lt;=Fin)*(Stage=D$8),ROW(Stagiaire)))-1),"")</f>
        <v/>
      </c>
      <c r="E29" s="31" t="str">
        <f t="array" ref="E29">IF(SUMPRODUCT((B29&gt;=Début)*(B29&lt;=Fin)*(Stage=E$8)*(Etat="Accepte"))&gt;0,INDEX(Stagiaire,MIN(IF((B29&gt;=Début)*(B29&lt;=Fin)*(Stage=E$8),ROW(Stagiaire)))-1),"")</f>
        <v/>
      </c>
      <c r="F29" s="25" t="str">
        <f t="array" ref="F29">IF(SUMPRODUCT((B29&gt;=Début)*(B29&lt;=Fin)*(Stage=F$8)*(Etat="Accepte"))&gt;0,INDEX(Stagiaire,MIN(IF((B29&gt;=Début)*(B29&lt;=Fin)*(Stage=F$8),ROW(Stagiaire)))-1),"")</f>
        <v/>
      </c>
      <c r="G29" s="65">
        <f t="shared" si="2"/>
        <v>43152</v>
      </c>
      <c r="H29" s="31" t="str">
        <f t="array" ref="H29">IF(SUMPRODUCT((G29&gt;=Début)*(G29&lt;=Fin)*(Stage=H$8)*(Etat="Accepte"))&gt;0,INDEX(Stagiaire,MIN(IF((G29&gt;=Début)*(G29&lt;=Fin)*(Stage=H$8),ROW(Stagiaire)))-1),"")</f>
        <v/>
      </c>
      <c r="I29" s="31" t="str">
        <f t="array" ref="I29">IF(SUMPRODUCT((G29&gt;=Début)*(G29&lt;=Fin)*(Stage=I$8)*(Etat="Accepte"))&gt;0,INDEX(Stagiaire,MIN(IF((G29&gt;=Début)*(G29&lt;=Fin)*(Stage=I$8),ROW(Stagiaire)))-1),"")</f>
        <v/>
      </c>
      <c r="J29" s="31" t="str">
        <f t="array" ref="J29">IF(SUMPRODUCT((G29&gt;=Début)*(G29&lt;=Fin)*(Stage=J$8)*(Etat="Accepte"))&gt;0,INDEX(Stagiaire,MIN(IF((G29&gt;=Début)*(G29&lt;=Fin)*(Stage=J$8),ROW(Stagiaire)))-1),"")</f>
        <v/>
      </c>
      <c r="K29" s="25" t="str">
        <f t="array" ref="K29">IF(SUMPRODUCT((G29&gt;=Début)*(G29&lt;=Fin)*(Stage=K$8)*(Etat="Accepte"))&gt;0,INDEX(Stagiaire,MIN(IF((G29&gt;=Début)*(G29&lt;=Fin)*(Stage=K$8),ROW(Stagiaire)))-1),"")</f>
        <v/>
      </c>
      <c r="L29" s="10">
        <f t="shared" si="3"/>
        <v>43180</v>
      </c>
      <c r="M29" s="11">
        <f t="shared" si="4"/>
        <v>43180</v>
      </c>
      <c r="N29" s="31" t="str">
        <f t="array" ref="N29">IF(SUMPRODUCT((M29&gt;=Début)*(M29&lt;=Fin)*(Stage=N$8)*(Etat="Accepte"))&gt;0,INDEX(Stagiaire,MIN(IF((M29&gt;=Début)*(M29&lt;=Fin)*(Stage=N$8),ROW(Stagiaire)))-1),"")</f>
        <v/>
      </c>
      <c r="O29" s="31" t="str">
        <f t="array" ref="O29">IF(SUMPRODUCT((M29&gt;=Début)*(M29&lt;=Fin)*(Stage=O$8)*(Etat="Accepte"))&gt;0,INDEX(Stagiaire,MIN(IF((M29&gt;=Début)*(M29&lt;=Fin)*(Stage=O$8),ROW(Stagiaire)))-1),"")</f>
        <v/>
      </c>
      <c r="P29" s="31" t="str">
        <f t="array" ref="P29">IF(SUMPRODUCT((M29&gt;=Début)*(M29&lt;=Fin)*(Stage=P$8)*(Etat="Accepte"))&gt;0,INDEX(Stagiaire,MIN(IF((M29&gt;=Début)*(M29&lt;=Fin)*(Stage=P$8),ROW(Stagiaire)))-1),"")</f>
        <v/>
      </c>
      <c r="Q29" s="25" t="str">
        <f t="array" ref="Q29">IF(SUMPRODUCT((M29&gt;=Début)*(M29&lt;=Fin)*(Stage=Q$8)*(Etat="Accepte"))&gt;0,INDEX(Stagiaire,MIN(IF((M29&gt;=Début)*(M29&lt;=Fin)*(Stage=Q$8),ROW(Stagiaire)))-1),"")</f>
        <v/>
      </c>
      <c r="R29" s="10">
        <f t="shared" si="5"/>
        <v>43211</v>
      </c>
      <c r="S29" s="11">
        <f t="shared" si="6"/>
        <v>43211</v>
      </c>
      <c r="T29" s="31" t="str">
        <f t="array" ref="T29">IF(SUMPRODUCT((S29&gt;=Début)*(S29&lt;=Fin)*(Stage=T$8)*(Etat="Accepte"))&gt;0,INDEX(Stagiaire,MIN(IF((S29&gt;=Début)*(S29&lt;=Fin)*(Stage=T$8),ROW(Stagiaire)))-1),"")</f>
        <v/>
      </c>
      <c r="U29" s="31" t="str">
        <f t="array" ref="U29">IF(SUMPRODUCT((S29&gt;=Début)*(S29&lt;=Fin)*(Stage=U$8)*(Etat="Accepte"))&gt;0,INDEX(Stagiaire,MIN(IF((S29&gt;=Début)*(S29&lt;=Fin)*(Stage=U$8),ROW(Stagiaire)))-1),"")</f>
        <v/>
      </c>
      <c r="V29" s="31" t="str">
        <f t="array" ref="V29">IF(SUMPRODUCT((S29&gt;=Début)*(S29&lt;=Fin)*(Stage=V$8)*(Etat="Accepte"))&gt;0,INDEX(Stagiaire,MIN(IF((S29&gt;=Début)*(S29&lt;=Fin)*(Stage=V$8),ROW(Stagiaire)))-1),"")</f>
        <v/>
      </c>
      <c r="W29" s="25" t="str">
        <f t="array" ref="W29">IF(SUMPRODUCT((S29&gt;=Début)*(S29&lt;=Fin)*(Stage=W$8)*(Etat="Accepte"))&gt;0,INDEX(Stagiaire,MIN(IF((S29&gt;=Début)*(S29&lt;=Fin)*(Stage=W$8),ROW(Stagiaire)))-1),"")</f>
        <v/>
      </c>
      <c r="X29" s="10">
        <f t="shared" si="7"/>
        <v>43241</v>
      </c>
      <c r="Y29" s="11">
        <f t="shared" si="8"/>
        <v>43241</v>
      </c>
      <c r="Z29" s="31" t="str">
        <f t="array" ref="Z29">IF(SUMPRODUCT((Y29&gt;=Début)*(Y29&lt;=Fin)*(Stage=Z$8)*(Etat="Accepte"))&gt;0,INDEX(Stagiaire,MIN(IF((Y29&gt;=Début)*(Y29&lt;=Fin)*(Stage=Z$8),ROW(Stagiaire)))-1),"")</f>
        <v/>
      </c>
      <c r="AA29" s="31" t="str">
        <f t="array" ref="AA29">IF(SUMPRODUCT((Y29&gt;=Début)*(Y29&lt;=Fin)*(Stage=AA$8)*(Etat="Accepte"))&gt;0,INDEX(Stagiaire,MIN(IF((Y29&gt;=Début)*(Y29&lt;=Fin)*(Stage=AA$8),ROW(Stagiaire)))-1),"")</f>
        <v/>
      </c>
      <c r="AB29" s="31" t="str">
        <f t="array" ref="AB29">IF(SUMPRODUCT((Y29&gt;=Début)*(Y29&lt;=Fin)*(Stage=AB$8)*(Etat="Accepte"))&gt;0,INDEX(Stagiaire,MIN(IF((Y29&gt;=Début)*(Y29&lt;=Fin)*(Stage=AB$8),ROW(Stagiaire)))-1),"")</f>
        <v/>
      </c>
      <c r="AC29" s="25" t="str">
        <f t="array" ref="AC29">IF(SUMPRODUCT((Y29&gt;=Début)*(Y29&lt;=Fin)*(Stage=AC$8)*(Etat="Accepte"))&gt;0,INDEX(Stagiaire,MIN(IF((Y29&gt;=Début)*(Y29&lt;=Fin)*(Stage=AC$8),ROW(Stagiaire)))-1),"")</f>
        <v/>
      </c>
      <c r="AD29" s="10">
        <f t="shared" si="9"/>
        <v>43272</v>
      </c>
      <c r="AE29" s="11">
        <f t="shared" si="10"/>
        <v>43272</v>
      </c>
      <c r="AF29" s="31" t="str">
        <f t="array" ref="AF29">IF(SUMPRODUCT((AE29&gt;=Début)*(AE29&lt;=Fin)*(Stage=AF$8)*(Etat="Accepte"))&gt;0,INDEX(Stagiaire,MIN(IF((AE29&gt;=Début)*(AE29&lt;=Fin)*(Stage=AF$8),ROW(Stagiaire)))-1),"")</f>
        <v/>
      </c>
      <c r="AG29" s="31" t="str">
        <f t="array" ref="AG29">IF(SUMPRODUCT((AE29&gt;=Début)*(AE29&lt;=Fin)*(Stage=AG$8)*(Etat="Accepte"))&gt;0,INDEX(Stagiaire,MIN(IF((AE29&gt;=Début)*(AE29&lt;=Fin)*(Stage=AG$8),ROW(Stagiaire)))-1),"")</f>
        <v/>
      </c>
      <c r="AH29" s="31" t="str">
        <f t="array" ref="AH29">IF(SUMPRODUCT((AE29&gt;=Début)*(AE29&lt;=Fin)*(Stage=AH$8)*(Etat="Accepte"))&gt;0,INDEX(Stagiaire,MIN(IF((AE29&gt;=Début)*(AE29&lt;=Fin)*(Stage=AH$8),ROW(Stagiaire)))-1),"")</f>
        <v/>
      </c>
      <c r="AI29" s="25" t="str">
        <f t="array" ref="AI29">IF(SUMPRODUCT((AE29&gt;=Début)*(AE29&lt;=Fin)*(Stage=AI$8)*(Etat="Accepte"))&gt;0,INDEX(Stagiaire,MIN(IF((AE29&gt;=Début)*(AE29&lt;=Fin)*(Stage=AI$8),ROW(Stagiaire)))-1),"")</f>
        <v/>
      </c>
      <c r="AJ29" s="10">
        <f t="shared" si="11"/>
        <v>43302</v>
      </c>
      <c r="AK29" s="11">
        <f t="shared" si="12"/>
        <v>43302</v>
      </c>
      <c r="AL29" s="31" t="str">
        <f t="array" ref="AL29">IF(SUMPRODUCT((AK29&gt;=Début)*(AK29&lt;=Fin)*(Stage=AL$8)*(Etat="Accepte"))&gt;0,INDEX(Stagiaire,MIN(IF((AK29&gt;=Début)*(AK29&lt;=Fin)*(Stage=AL$8),ROW(Stagiaire)))-1),"")</f>
        <v/>
      </c>
      <c r="AM29" s="31" t="str">
        <f t="array" ref="AM29">IF(SUMPRODUCT((AK29&gt;=Début)*(AK29&lt;=Fin)*(Stage=AM$8)*(Etat="Accepte"))&gt;0,INDEX(Stagiaire,MIN(IF((AK29&gt;=Début)*(AK29&lt;=Fin)*(Stage=AM$8),ROW(Stagiaire)))-1),"")</f>
        <v/>
      </c>
      <c r="AN29" s="31" t="str">
        <f t="array" ref="AN29">IF(SUMPRODUCT((AK29&gt;=Début)*(AK29&lt;=Fin)*(Stage=AN$8)*(Etat="Accepte"))&gt;0,INDEX(Stagiaire,MIN(IF((AK29&gt;=Début)*(AK29&lt;=Fin)*(Stage=AN$8),ROW(Stagiaire)))-1),"")</f>
        <v/>
      </c>
      <c r="AO29" s="25" t="str">
        <f t="array" ref="AO29">IF(SUMPRODUCT((AK29&gt;=Début)*(AK29&lt;=Fin)*(Stage=AO$8)*(Etat="Accepte"))&gt;0,INDEX(Stagiaire,MIN(IF((AK29&gt;=Début)*(AK29&lt;=Fin)*(Stage=AO$8),ROW(Stagiaire)))-1),"")</f>
        <v/>
      </c>
      <c r="AP29" s="10">
        <f t="shared" si="13"/>
        <v>43333</v>
      </c>
      <c r="AQ29" s="11">
        <f t="shared" si="14"/>
        <v>43333</v>
      </c>
      <c r="AR29" s="31" t="str">
        <f t="array" ref="AR29">IF(SUMPRODUCT((AQ29&gt;=Début)*(AQ29&lt;=Fin)*(Stage=AR$8)*(Etat="Accepte"))&gt;0,INDEX(Stagiaire,MIN(IF((AQ29&gt;=Début)*(AQ29&lt;=Fin)*(Stage=AR$8),ROW(Stagiaire)))-1),"")</f>
        <v/>
      </c>
      <c r="AS29" s="31" t="str">
        <f t="array" ref="AS29">IF(SUMPRODUCT((AQ29&gt;=Début)*(AQ29&lt;=Fin)*(Stage=AS$8)*(Etat="Accepte"))&gt;0,INDEX(Stagiaire,MIN(IF((AQ29&gt;=Début)*(AQ29&lt;=Fin)*(Stage=AS$8),ROW(Stagiaire)))-1),"")</f>
        <v/>
      </c>
      <c r="AT29" s="31" t="str">
        <f t="array" ref="AT29">IF(SUMPRODUCT((AQ29&gt;=Début)*(AQ29&lt;=Fin)*(Stage=AT$8)*(Etat="Accepte"))&gt;0,INDEX(Stagiaire,MIN(IF((AQ29&gt;=Début)*(AQ29&lt;=Fin)*(Stage=AT$8),ROW(Stagiaire)))-1),"")</f>
        <v/>
      </c>
      <c r="AU29" s="25" t="str">
        <f t="array" ref="AU29">IF(SUMPRODUCT((AQ29&gt;=Début)*(AQ29&lt;=Fin)*(Stage=AU$8)*(Etat="Accepte"))&gt;0,INDEX(Stagiaire,MIN(IF((AQ29&gt;=Début)*(AQ29&lt;=Fin)*(Stage=AU$8),ROW(Stagiaire)))-1),"")</f>
        <v/>
      </c>
      <c r="AV29" s="10">
        <f t="shared" si="15"/>
        <v>43364</v>
      </c>
      <c r="AW29" s="11">
        <f t="shared" si="16"/>
        <v>43364</v>
      </c>
      <c r="AX29" s="31" t="str">
        <f t="array" ref="AX29">IF(SUMPRODUCT((AW29&gt;=Début)*(AW29&lt;=Fin)*(Stage=AX$8)*(Etat="Accepte"))&gt;0,INDEX(Stagiaire,MIN(IF((AW29&gt;=Début)*(AW29&lt;=Fin)*(Stage=AX$8),ROW(Stagiaire)))-1),"")</f>
        <v/>
      </c>
      <c r="AY29" s="31" t="str">
        <f t="array" ref="AY29">IF(SUMPRODUCT((AW29&gt;=Début)*(AW29&lt;=Fin)*(Stage=AY$8)*(Etat="Accepte"))&gt;0,INDEX(Stagiaire,MIN(IF((AW29&gt;=Début)*(AW29&lt;=Fin)*(Stage=AY$8),ROW(Stagiaire)))-1),"")</f>
        <v/>
      </c>
      <c r="AZ29" s="31" t="str">
        <f t="array" ref="AZ29">IF(SUMPRODUCT((AW29&gt;=Début)*(AW29&lt;=Fin)*(Stage=AZ$8)*(Etat="Accepte"))&gt;0,INDEX(Stagiaire,MIN(IF((AW29&gt;=Début)*(AW29&lt;=Fin)*(Stage=AZ$8),ROW(Stagiaire)))-1),"")</f>
        <v/>
      </c>
      <c r="BA29" s="25" t="str">
        <f t="array" ref="BA29">IF(SUMPRODUCT((AW29&gt;=Début)*(AW29&lt;=Fin)*(Stage=BA$8)*(Etat="Accepte"))&gt;0,INDEX(Stagiaire,MIN(IF((AW29&gt;=Début)*(AW29&lt;=Fin)*(Stage=BA$8),ROW(Stagiaire)))-1),"")</f>
        <v/>
      </c>
      <c r="BB29" s="10">
        <f t="shared" si="17"/>
        <v>43394</v>
      </c>
      <c r="BC29" s="11">
        <f t="shared" si="18"/>
        <v>43394</v>
      </c>
      <c r="BD29" s="31" t="str">
        <f t="array" ref="BD29">IF(SUMPRODUCT((BC29&gt;=Début)*(BC29&lt;=Fin)*(Stage=BD$8)*(Etat="Accepte"))&gt;0,INDEX(Stagiaire,MIN(IF((BC29&gt;=Début)*(BC29&lt;=Fin)*(Stage=BD$8),ROW(Stagiaire)))-1),"")</f>
        <v/>
      </c>
      <c r="BE29" s="31" t="str">
        <f t="array" ref="BE29">IF(SUMPRODUCT((BC29&gt;=Début)*(BC29&lt;=Fin)*(Stage=BE$8)*(Etat="Accepte"))&gt;0,INDEX(Stagiaire,MIN(IF((BC29&gt;=Début)*(BC29&lt;=Fin)*(Stage=BE$8),ROW(Stagiaire)))-1),"")</f>
        <v/>
      </c>
      <c r="BF29" s="31" t="str">
        <f t="array" ref="BF29">IF(SUMPRODUCT((BC29&gt;=Début)*(BC29&lt;=Fin)*(Stage=BF$8)*(Etat="Accepte"))&gt;0,INDEX(Stagiaire,MIN(IF((BC29&gt;=Début)*(BC29&lt;=Fin)*(Stage=BF$8),ROW(Stagiaire)))-1),"")</f>
        <v/>
      </c>
      <c r="BG29" s="25" t="str">
        <f t="array" ref="BG29">IF(SUMPRODUCT((BC29&gt;=Début)*(BC29&lt;=Fin)*(Stage=BG$8)*(Etat="Accepte"))&gt;0,INDEX(Stagiaire,MIN(IF((BC29&gt;=Début)*(BC29&lt;=Fin)*(Stage=BG$8),ROW(Stagiaire)))-1),"")</f>
        <v/>
      </c>
      <c r="BH29" s="10">
        <f t="shared" si="19"/>
        <v>43425</v>
      </c>
      <c r="BI29" s="11">
        <f t="shared" si="20"/>
        <v>43425</v>
      </c>
      <c r="BJ29" s="31" t="str">
        <f t="array" ref="BJ29">IF(SUMPRODUCT((BI29&gt;=Début)*(BI29&lt;=Fin)*(Stage=BJ$8)*(Etat="Accepte"))&gt;0,INDEX(Stagiaire,MIN(IF((BI29&gt;=Début)*(BI29&lt;=Fin)*(Stage=BJ$8),ROW(Stagiaire)))-1),"")</f>
        <v/>
      </c>
      <c r="BK29" s="31" t="str">
        <f t="array" ref="BK29">IF(SUMPRODUCT((BI29&gt;=Début)*(BI29&lt;=Fin)*(Stage=BK$8)*(Etat="Accepte"))&gt;0,INDEX(Stagiaire,MIN(IF((BI29&gt;=Début)*(BI29&lt;=Fin)*(Stage=BK$8),ROW(Stagiaire)))-1),"")</f>
        <v/>
      </c>
      <c r="BL29" s="31" t="str">
        <f t="array" ref="BL29">IF(SUMPRODUCT((BI29&gt;=Début)*(BI29&lt;=Fin)*(Stage=BL$8)*(Etat="Accepte"))&gt;0,INDEX(Stagiaire,MIN(IF((BI29&gt;=Début)*(BI29&lt;=Fin)*(Stage=BL$8),ROW(Stagiaire)))-1),"")</f>
        <v/>
      </c>
      <c r="BM29" s="25" t="str">
        <f t="array" ref="BM29">IF(SUMPRODUCT((BI29&gt;=Début)*(BI29&lt;=Fin)*(Stage=BM$8)*(Etat="Accepte"))&gt;0,INDEX(Stagiaire,MIN(IF((BI29&gt;=Début)*(BI29&lt;=Fin)*(Stage=BM$8),ROW(Stagiaire)))-1),"")</f>
        <v/>
      </c>
      <c r="BN29" s="10">
        <f t="shared" si="21"/>
        <v>43455</v>
      </c>
      <c r="BO29" s="11">
        <f t="shared" si="22"/>
        <v>43455</v>
      </c>
      <c r="BP29" s="31" t="str">
        <f t="array" ref="BP29">IF(SUMPRODUCT((BO29&gt;=Début)*(BO29&lt;=Fin)*(Stage=BP$8)*(Etat="Accepte"))&gt;0,INDEX(Stagiaire,MIN(IF((BO29&gt;=Début)*(BO29&lt;=Fin)*(Stage=BP$8),ROW(Stagiaire)))-1),"")</f>
        <v/>
      </c>
      <c r="BQ29" s="31" t="str">
        <f t="array" ref="BQ29">IF(SUMPRODUCT((BO29&gt;=Début)*(BO29&lt;=Fin)*(Stage=BQ$8)*(Etat="Accepte"))&gt;0,INDEX(Stagiaire,MIN(IF((BO29&gt;=Début)*(BO29&lt;=Fin)*(Stage=BQ$8),ROW(Stagiaire)))-1),"")</f>
        <v/>
      </c>
      <c r="BR29" s="31" t="str">
        <f t="array" ref="BR29">IF(SUMPRODUCT((BO29&gt;=Début)*(BO29&lt;=Fin)*(Stage=BR$8)*(Etat="Accepte"))&gt;0,INDEX(Stagiaire,MIN(IF((BO29&gt;=Début)*(BO29&lt;=Fin)*(Stage=BR$8),ROW(Stagiaire)))-1),"")</f>
        <v/>
      </c>
      <c r="BS29" s="25" t="str">
        <f t="array" ref="BS29">IF(SUMPRODUCT((BO29&gt;=Début)*(BO29&lt;=Fin)*(Stage=BS$8)*(Etat="Accepte"))&gt;0,INDEX(Stagiaire,MIN(IF((BO29&gt;=Début)*(BO29&lt;=Fin)*(Stage=BS$8),ROW(Stagiaire)))-1),"")</f>
        <v/>
      </c>
    </row>
    <row r="30" spans="1:96" ht="12" customHeight="1" x14ac:dyDescent="0.15">
      <c r="A30" s="10">
        <f t="shared" si="0"/>
        <v>43122</v>
      </c>
      <c r="B30" s="28">
        <f t="shared" si="1"/>
        <v>43122</v>
      </c>
      <c r="C30" s="31" t="str">
        <f t="array" ref="C30">IF(SUMPRODUCT((B30&gt;=Début)*(B30&lt;=Fin)*(Stage=C$8)*(Etat="Accepte"))&gt;0,INDEX(Stagiaire,MIN(IF((B30&gt;=Début)*(B30&lt;=Fin)*(Stage=C$8),ROW(Stagiaire)))-1),"")</f>
        <v/>
      </c>
      <c r="D30" s="31" t="str">
        <f t="array" ref="D30">IF(SUMPRODUCT((B30&gt;=Début)*(B30&lt;=Fin)*(Stage=D$8)*(Etat="Accepte"))&gt;0,INDEX(Stagiaire,MIN(IF((B30&gt;=Début)*(B30&lt;=Fin)*(Stage=D$8),ROW(Stagiaire)))-1),"")</f>
        <v/>
      </c>
      <c r="E30" s="31" t="str">
        <f t="array" ref="E30">IF(SUMPRODUCT((B30&gt;=Début)*(B30&lt;=Fin)*(Stage=E$8)*(Etat="Accepte"))&gt;0,INDEX(Stagiaire,MIN(IF((B30&gt;=Début)*(B30&lt;=Fin)*(Stage=E$8),ROW(Stagiaire)))-1),"")</f>
        <v/>
      </c>
      <c r="F30" s="25" t="str">
        <f t="array" ref="F30">IF(SUMPRODUCT((B30&gt;=Début)*(B30&lt;=Fin)*(Stage=F$8)*(Etat="Accepte"))&gt;0,INDEX(Stagiaire,MIN(IF((B30&gt;=Début)*(B30&lt;=Fin)*(Stage=F$8),ROW(Stagiaire)))-1),"")</f>
        <v/>
      </c>
      <c r="G30" s="65">
        <f t="shared" si="2"/>
        <v>43153</v>
      </c>
      <c r="H30" s="31" t="str">
        <f t="array" ref="H30">IF(SUMPRODUCT((G30&gt;=Début)*(G30&lt;=Fin)*(Stage=H$8)*(Etat="Accepte"))&gt;0,INDEX(Stagiaire,MIN(IF((G30&gt;=Début)*(G30&lt;=Fin)*(Stage=H$8),ROW(Stagiaire)))-1),"")</f>
        <v/>
      </c>
      <c r="I30" s="31" t="str">
        <f t="array" ref="I30">IF(SUMPRODUCT((G30&gt;=Début)*(G30&lt;=Fin)*(Stage=I$8)*(Etat="Accepte"))&gt;0,INDEX(Stagiaire,MIN(IF((G30&gt;=Début)*(G30&lt;=Fin)*(Stage=I$8),ROW(Stagiaire)))-1),"")</f>
        <v/>
      </c>
      <c r="J30" s="31" t="str">
        <f t="array" ref="J30">IF(SUMPRODUCT((G30&gt;=Début)*(G30&lt;=Fin)*(Stage=J$8)*(Etat="Accepte"))&gt;0,INDEX(Stagiaire,MIN(IF((G30&gt;=Début)*(G30&lt;=Fin)*(Stage=J$8),ROW(Stagiaire)))-1),"")</f>
        <v/>
      </c>
      <c r="K30" s="25" t="str">
        <f t="array" ref="K30">IF(SUMPRODUCT((G30&gt;=Début)*(G30&lt;=Fin)*(Stage=K$8)*(Etat="Accepte"))&gt;0,INDEX(Stagiaire,MIN(IF((G30&gt;=Début)*(G30&lt;=Fin)*(Stage=K$8),ROW(Stagiaire)))-1),"")</f>
        <v/>
      </c>
      <c r="L30" s="10">
        <f t="shared" si="3"/>
        <v>43181</v>
      </c>
      <c r="M30" s="11">
        <f t="shared" si="4"/>
        <v>43181</v>
      </c>
      <c r="N30" s="31" t="str">
        <f t="array" ref="N30">IF(SUMPRODUCT((M30&gt;=Début)*(M30&lt;=Fin)*(Stage=N$8)*(Etat="Accepte"))&gt;0,INDEX(Stagiaire,MIN(IF((M30&gt;=Début)*(M30&lt;=Fin)*(Stage=N$8),ROW(Stagiaire)))-1),"")</f>
        <v/>
      </c>
      <c r="O30" s="31" t="str">
        <f t="array" ref="O30">IF(SUMPRODUCT((M30&gt;=Début)*(M30&lt;=Fin)*(Stage=O$8)*(Etat="Accepte"))&gt;0,INDEX(Stagiaire,MIN(IF((M30&gt;=Début)*(M30&lt;=Fin)*(Stage=O$8),ROW(Stagiaire)))-1),"")</f>
        <v/>
      </c>
      <c r="P30" s="31" t="str">
        <f t="array" ref="P30">IF(SUMPRODUCT((M30&gt;=Début)*(M30&lt;=Fin)*(Stage=P$8)*(Etat="Accepte"))&gt;0,INDEX(Stagiaire,MIN(IF((M30&gt;=Début)*(M30&lt;=Fin)*(Stage=P$8),ROW(Stagiaire)))-1),"")</f>
        <v/>
      </c>
      <c r="Q30" s="25" t="str">
        <f t="array" ref="Q30">IF(SUMPRODUCT((M30&gt;=Début)*(M30&lt;=Fin)*(Stage=Q$8)*(Etat="Accepte"))&gt;0,INDEX(Stagiaire,MIN(IF((M30&gt;=Début)*(M30&lt;=Fin)*(Stage=Q$8),ROW(Stagiaire)))-1),"")</f>
        <v/>
      </c>
      <c r="R30" s="10">
        <f t="shared" si="5"/>
        <v>43212</v>
      </c>
      <c r="S30" s="11">
        <f t="shared" si="6"/>
        <v>43212</v>
      </c>
      <c r="T30" s="31" t="str">
        <f t="array" ref="T30">IF(SUMPRODUCT((S30&gt;=Début)*(S30&lt;=Fin)*(Stage=T$8)*(Etat="Accepte"))&gt;0,INDEX(Stagiaire,MIN(IF((S30&gt;=Début)*(S30&lt;=Fin)*(Stage=T$8),ROW(Stagiaire)))-1),"")</f>
        <v/>
      </c>
      <c r="U30" s="31" t="str">
        <f t="array" ref="U30">IF(SUMPRODUCT((S30&gt;=Début)*(S30&lt;=Fin)*(Stage=U$8)*(Etat="Accepte"))&gt;0,INDEX(Stagiaire,MIN(IF((S30&gt;=Début)*(S30&lt;=Fin)*(Stage=U$8),ROW(Stagiaire)))-1),"")</f>
        <v/>
      </c>
      <c r="V30" s="31" t="str">
        <f t="array" ref="V30">IF(SUMPRODUCT((S30&gt;=Début)*(S30&lt;=Fin)*(Stage=V$8)*(Etat="Accepte"))&gt;0,INDEX(Stagiaire,MIN(IF((S30&gt;=Début)*(S30&lt;=Fin)*(Stage=V$8),ROW(Stagiaire)))-1),"")</f>
        <v/>
      </c>
      <c r="W30" s="25" t="str">
        <f t="array" ref="W30">IF(SUMPRODUCT((S30&gt;=Début)*(S30&lt;=Fin)*(Stage=W$8)*(Etat="Accepte"))&gt;0,INDEX(Stagiaire,MIN(IF((S30&gt;=Début)*(S30&lt;=Fin)*(Stage=W$8),ROW(Stagiaire)))-1),"")</f>
        <v/>
      </c>
      <c r="X30" s="10">
        <f t="shared" si="7"/>
        <v>43242</v>
      </c>
      <c r="Y30" s="11">
        <f t="shared" si="8"/>
        <v>43242</v>
      </c>
      <c r="Z30" s="31" t="str">
        <f t="array" ref="Z30">IF(SUMPRODUCT((Y30&gt;=Début)*(Y30&lt;=Fin)*(Stage=Z$8)*(Etat="Accepte"))&gt;0,INDEX(Stagiaire,MIN(IF((Y30&gt;=Début)*(Y30&lt;=Fin)*(Stage=Z$8),ROW(Stagiaire)))-1),"")</f>
        <v/>
      </c>
      <c r="AA30" s="31" t="str">
        <f t="array" ref="AA30">IF(SUMPRODUCT((Y30&gt;=Début)*(Y30&lt;=Fin)*(Stage=AA$8)*(Etat="Accepte"))&gt;0,INDEX(Stagiaire,MIN(IF((Y30&gt;=Début)*(Y30&lt;=Fin)*(Stage=AA$8),ROW(Stagiaire)))-1),"")</f>
        <v/>
      </c>
      <c r="AB30" s="31" t="str">
        <f t="array" ref="AB30">IF(SUMPRODUCT((Y30&gt;=Début)*(Y30&lt;=Fin)*(Stage=AB$8)*(Etat="Accepte"))&gt;0,INDEX(Stagiaire,MIN(IF((Y30&gt;=Début)*(Y30&lt;=Fin)*(Stage=AB$8),ROW(Stagiaire)))-1),"")</f>
        <v/>
      </c>
      <c r="AC30" s="25" t="str">
        <f t="array" ref="AC30">IF(SUMPRODUCT((Y30&gt;=Début)*(Y30&lt;=Fin)*(Stage=AC$8)*(Etat="Accepte"))&gt;0,INDEX(Stagiaire,MIN(IF((Y30&gt;=Début)*(Y30&lt;=Fin)*(Stage=AC$8),ROW(Stagiaire)))-1),"")</f>
        <v/>
      </c>
      <c r="AD30" s="10">
        <f t="shared" si="9"/>
        <v>43273</v>
      </c>
      <c r="AE30" s="11">
        <f t="shared" si="10"/>
        <v>43273</v>
      </c>
      <c r="AF30" s="31" t="str">
        <f t="array" ref="AF30">IF(SUMPRODUCT((AE30&gt;=Début)*(AE30&lt;=Fin)*(Stage=AF$8)*(Etat="Accepte"))&gt;0,INDEX(Stagiaire,MIN(IF((AE30&gt;=Début)*(AE30&lt;=Fin)*(Stage=AF$8),ROW(Stagiaire)))-1),"")</f>
        <v/>
      </c>
      <c r="AG30" s="31" t="str">
        <f t="array" ref="AG30">IF(SUMPRODUCT((AE30&gt;=Début)*(AE30&lt;=Fin)*(Stage=AG$8)*(Etat="Accepte"))&gt;0,INDEX(Stagiaire,MIN(IF((AE30&gt;=Début)*(AE30&lt;=Fin)*(Stage=AG$8),ROW(Stagiaire)))-1),"")</f>
        <v/>
      </c>
      <c r="AH30" s="31" t="str">
        <f t="array" ref="AH30">IF(SUMPRODUCT((AE30&gt;=Début)*(AE30&lt;=Fin)*(Stage=AH$8)*(Etat="Accepte"))&gt;0,INDEX(Stagiaire,MIN(IF((AE30&gt;=Début)*(AE30&lt;=Fin)*(Stage=AH$8),ROW(Stagiaire)))-1),"")</f>
        <v/>
      </c>
      <c r="AI30" s="25" t="str">
        <f t="array" ref="AI30">IF(SUMPRODUCT((AE30&gt;=Début)*(AE30&lt;=Fin)*(Stage=AI$8)*(Etat="Accepte"))&gt;0,INDEX(Stagiaire,MIN(IF((AE30&gt;=Début)*(AE30&lt;=Fin)*(Stage=AI$8),ROW(Stagiaire)))-1),"")</f>
        <v/>
      </c>
      <c r="AJ30" s="10">
        <f t="shared" si="11"/>
        <v>43303</v>
      </c>
      <c r="AK30" s="11">
        <f t="shared" si="12"/>
        <v>43303</v>
      </c>
      <c r="AL30" s="31" t="str">
        <f t="array" ref="AL30">IF(SUMPRODUCT((AK30&gt;=Début)*(AK30&lt;=Fin)*(Stage=AL$8)*(Etat="Accepte"))&gt;0,INDEX(Stagiaire,MIN(IF((AK30&gt;=Début)*(AK30&lt;=Fin)*(Stage=AL$8),ROW(Stagiaire)))-1),"")</f>
        <v/>
      </c>
      <c r="AM30" s="31" t="str">
        <f t="array" ref="AM30">IF(SUMPRODUCT((AK30&gt;=Début)*(AK30&lt;=Fin)*(Stage=AM$8)*(Etat="Accepte"))&gt;0,INDEX(Stagiaire,MIN(IF((AK30&gt;=Début)*(AK30&lt;=Fin)*(Stage=AM$8),ROW(Stagiaire)))-1),"")</f>
        <v/>
      </c>
      <c r="AN30" s="31" t="str">
        <f t="array" ref="AN30">IF(SUMPRODUCT((AK30&gt;=Début)*(AK30&lt;=Fin)*(Stage=AN$8)*(Etat="Accepte"))&gt;0,INDEX(Stagiaire,MIN(IF((AK30&gt;=Début)*(AK30&lt;=Fin)*(Stage=AN$8),ROW(Stagiaire)))-1),"")</f>
        <v/>
      </c>
      <c r="AO30" s="25" t="str">
        <f t="array" ref="AO30">IF(SUMPRODUCT((AK30&gt;=Début)*(AK30&lt;=Fin)*(Stage=AO$8)*(Etat="Accepte"))&gt;0,INDEX(Stagiaire,MIN(IF((AK30&gt;=Début)*(AK30&lt;=Fin)*(Stage=AO$8),ROW(Stagiaire)))-1),"")</f>
        <v/>
      </c>
      <c r="AP30" s="10">
        <f t="shared" si="13"/>
        <v>43334</v>
      </c>
      <c r="AQ30" s="11">
        <f t="shared" si="14"/>
        <v>43334</v>
      </c>
      <c r="AR30" s="31" t="str">
        <f t="array" ref="AR30">IF(SUMPRODUCT((AQ30&gt;=Début)*(AQ30&lt;=Fin)*(Stage=AR$8)*(Etat="Accepte"))&gt;0,INDEX(Stagiaire,MIN(IF((AQ30&gt;=Début)*(AQ30&lt;=Fin)*(Stage=AR$8),ROW(Stagiaire)))-1),"")</f>
        <v/>
      </c>
      <c r="AS30" s="31" t="str">
        <f t="array" ref="AS30">IF(SUMPRODUCT((AQ30&gt;=Début)*(AQ30&lt;=Fin)*(Stage=AS$8)*(Etat="Accepte"))&gt;0,INDEX(Stagiaire,MIN(IF((AQ30&gt;=Début)*(AQ30&lt;=Fin)*(Stage=AS$8),ROW(Stagiaire)))-1),"")</f>
        <v/>
      </c>
      <c r="AT30" s="31" t="str">
        <f t="array" ref="AT30">IF(SUMPRODUCT((AQ30&gt;=Début)*(AQ30&lt;=Fin)*(Stage=AT$8)*(Etat="Accepte"))&gt;0,INDEX(Stagiaire,MIN(IF((AQ30&gt;=Début)*(AQ30&lt;=Fin)*(Stage=AT$8),ROW(Stagiaire)))-1),"")</f>
        <v/>
      </c>
      <c r="AU30" s="25" t="str">
        <f t="array" ref="AU30">IF(SUMPRODUCT((AQ30&gt;=Début)*(AQ30&lt;=Fin)*(Stage=AU$8)*(Etat="Accepte"))&gt;0,INDEX(Stagiaire,MIN(IF((AQ30&gt;=Début)*(AQ30&lt;=Fin)*(Stage=AU$8),ROW(Stagiaire)))-1),"")</f>
        <v/>
      </c>
      <c r="AV30" s="10">
        <f t="shared" si="15"/>
        <v>43365</v>
      </c>
      <c r="AW30" s="11">
        <f t="shared" si="16"/>
        <v>43365</v>
      </c>
      <c r="AX30" s="31" t="str">
        <f t="array" ref="AX30">IF(SUMPRODUCT((AW30&gt;=Début)*(AW30&lt;=Fin)*(Stage=AX$8)*(Etat="Accepte"))&gt;0,INDEX(Stagiaire,MIN(IF((AW30&gt;=Début)*(AW30&lt;=Fin)*(Stage=AX$8),ROW(Stagiaire)))-1),"")</f>
        <v/>
      </c>
      <c r="AY30" s="31" t="str">
        <f t="array" ref="AY30">IF(SUMPRODUCT((AW30&gt;=Début)*(AW30&lt;=Fin)*(Stage=AY$8)*(Etat="Accepte"))&gt;0,INDEX(Stagiaire,MIN(IF((AW30&gt;=Début)*(AW30&lt;=Fin)*(Stage=AY$8),ROW(Stagiaire)))-1),"")</f>
        <v/>
      </c>
      <c r="AZ30" s="31" t="str">
        <f t="array" ref="AZ30">IF(SUMPRODUCT((AW30&gt;=Début)*(AW30&lt;=Fin)*(Stage=AZ$8)*(Etat="Accepte"))&gt;0,INDEX(Stagiaire,MIN(IF((AW30&gt;=Début)*(AW30&lt;=Fin)*(Stage=AZ$8),ROW(Stagiaire)))-1),"")</f>
        <v/>
      </c>
      <c r="BA30" s="25" t="str">
        <f t="array" ref="BA30">IF(SUMPRODUCT((AW30&gt;=Début)*(AW30&lt;=Fin)*(Stage=BA$8)*(Etat="Accepte"))&gt;0,INDEX(Stagiaire,MIN(IF((AW30&gt;=Début)*(AW30&lt;=Fin)*(Stage=BA$8),ROW(Stagiaire)))-1),"")</f>
        <v/>
      </c>
      <c r="BB30" s="10">
        <f t="shared" si="17"/>
        <v>43395</v>
      </c>
      <c r="BC30" s="11">
        <f t="shared" si="18"/>
        <v>43395</v>
      </c>
      <c r="BD30" s="31" t="str">
        <f t="array" ref="BD30">IF(SUMPRODUCT((BC30&gt;=Début)*(BC30&lt;=Fin)*(Stage=BD$8)*(Etat="Accepte"))&gt;0,INDEX(Stagiaire,MIN(IF((BC30&gt;=Début)*(BC30&lt;=Fin)*(Stage=BD$8),ROW(Stagiaire)))-1),"")</f>
        <v/>
      </c>
      <c r="BE30" s="31" t="str">
        <f t="array" ref="BE30">IF(SUMPRODUCT((BC30&gt;=Début)*(BC30&lt;=Fin)*(Stage=BE$8)*(Etat="Accepte"))&gt;0,INDEX(Stagiaire,MIN(IF((BC30&gt;=Début)*(BC30&lt;=Fin)*(Stage=BE$8),ROW(Stagiaire)))-1),"")</f>
        <v/>
      </c>
      <c r="BF30" s="31" t="str">
        <f t="array" ref="BF30">IF(SUMPRODUCT((BC30&gt;=Début)*(BC30&lt;=Fin)*(Stage=BF$8)*(Etat="Accepte"))&gt;0,INDEX(Stagiaire,MIN(IF((BC30&gt;=Début)*(BC30&lt;=Fin)*(Stage=BF$8),ROW(Stagiaire)))-1),"")</f>
        <v/>
      </c>
      <c r="BG30" s="25" t="str">
        <f t="array" ref="BG30">IF(SUMPRODUCT((BC30&gt;=Début)*(BC30&lt;=Fin)*(Stage=BG$8)*(Etat="Accepte"))&gt;0,INDEX(Stagiaire,MIN(IF((BC30&gt;=Début)*(BC30&lt;=Fin)*(Stage=BG$8),ROW(Stagiaire)))-1),"")</f>
        <v/>
      </c>
      <c r="BH30" s="10">
        <f t="shared" si="19"/>
        <v>43426</v>
      </c>
      <c r="BI30" s="11">
        <f t="shared" si="20"/>
        <v>43426</v>
      </c>
      <c r="BJ30" s="31" t="str">
        <f t="array" ref="BJ30">IF(SUMPRODUCT((BI30&gt;=Début)*(BI30&lt;=Fin)*(Stage=BJ$8)*(Etat="Accepte"))&gt;0,INDEX(Stagiaire,MIN(IF((BI30&gt;=Début)*(BI30&lt;=Fin)*(Stage=BJ$8),ROW(Stagiaire)))-1),"")</f>
        <v/>
      </c>
      <c r="BK30" s="31" t="str">
        <f t="array" ref="BK30">IF(SUMPRODUCT((BI30&gt;=Début)*(BI30&lt;=Fin)*(Stage=BK$8)*(Etat="Accepte"))&gt;0,INDEX(Stagiaire,MIN(IF((BI30&gt;=Début)*(BI30&lt;=Fin)*(Stage=BK$8),ROW(Stagiaire)))-1),"")</f>
        <v/>
      </c>
      <c r="BL30" s="31" t="str">
        <f t="array" ref="BL30">IF(SUMPRODUCT((BI30&gt;=Début)*(BI30&lt;=Fin)*(Stage=BL$8)*(Etat="Accepte"))&gt;0,INDEX(Stagiaire,MIN(IF((BI30&gt;=Début)*(BI30&lt;=Fin)*(Stage=BL$8),ROW(Stagiaire)))-1),"")</f>
        <v/>
      </c>
      <c r="BM30" s="25" t="str">
        <f t="array" ref="BM30">IF(SUMPRODUCT((BI30&gt;=Début)*(BI30&lt;=Fin)*(Stage=BM$8)*(Etat="Accepte"))&gt;0,INDEX(Stagiaire,MIN(IF((BI30&gt;=Début)*(BI30&lt;=Fin)*(Stage=BM$8),ROW(Stagiaire)))-1),"")</f>
        <v/>
      </c>
      <c r="BN30" s="10">
        <f t="shared" si="21"/>
        <v>43456</v>
      </c>
      <c r="BO30" s="11">
        <f t="shared" si="22"/>
        <v>43456</v>
      </c>
      <c r="BP30" s="31" t="str">
        <f t="array" ref="BP30">IF(SUMPRODUCT((BO30&gt;=Début)*(BO30&lt;=Fin)*(Stage=BP$8)*(Etat="Accepte"))&gt;0,INDEX(Stagiaire,MIN(IF((BO30&gt;=Début)*(BO30&lt;=Fin)*(Stage=BP$8),ROW(Stagiaire)))-1),"")</f>
        <v/>
      </c>
      <c r="BQ30" s="31" t="str">
        <f t="array" ref="BQ30">IF(SUMPRODUCT((BO30&gt;=Début)*(BO30&lt;=Fin)*(Stage=BQ$8)*(Etat="Accepte"))&gt;0,INDEX(Stagiaire,MIN(IF((BO30&gt;=Début)*(BO30&lt;=Fin)*(Stage=BQ$8),ROW(Stagiaire)))-1),"")</f>
        <v/>
      </c>
      <c r="BR30" s="31" t="str">
        <f t="array" ref="BR30">IF(SUMPRODUCT((BO30&gt;=Début)*(BO30&lt;=Fin)*(Stage=BR$8)*(Etat="Accepte"))&gt;0,INDEX(Stagiaire,MIN(IF((BO30&gt;=Début)*(BO30&lt;=Fin)*(Stage=BR$8),ROW(Stagiaire)))-1),"")</f>
        <v/>
      </c>
      <c r="BS30" s="25" t="str">
        <f t="array" ref="BS30">IF(SUMPRODUCT((BO30&gt;=Début)*(BO30&lt;=Fin)*(Stage=BS$8)*(Etat="Accepte"))&gt;0,INDEX(Stagiaire,MIN(IF((BO30&gt;=Début)*(BO30&lt;=Fin)*(Stage=BS$8),ROW(Stagiaire)))-1),"")</f>
        <v/>
      </c>
    </row>
    <row r="31" spans="1:96" ht="12" customHeight="1" x14ac:dyDescent="0.15">
      <c r="A31" s="10">
        <f t="shared" si="0"/>
        <v>43123</v>
      </c>
      <c r="B31" s="28">
        <f t="shared" si="1"/>
        <v>43123</v>
      </c>
      <c r="C31" s="31" t="str">
        <f t="array" ref="C31">IF(SUMPRODUCT((B31&gt;=Début)*(B31&lt;=Fin)*(Stage=C$8)*(Etat="Accepte"))&gt;0,INDEX(Stagiaire,MIN(IF((B31&gt;=Début)*(B31&lt;=Fin)*(Stage=C$8),ROW(Stagiaire)))-1),"")</f>
        <v/>
      </c>
      <c r="D31" s="31" t="str">
        <f t="array" ref="D31">IF(SUMPRODUCT((B31&gt;=Début)*(B31&lt;=Fin)*(Stage=D$8)*(Etat="Accepte"))&gt;0,INDEX(Stagiaire,MIN(IF((B31&gt;=Début)*(B31&lt;=Fin)*(Stage=D$8),ROW(Stagiaire)))-1),"")</f>
        <v/>
      </c>
      <c r="E31" s="31" t="str">
        <f t="array" ref="E31">IF(SUMPRODUCT((B31&gt;=Début)*(B31&lt;=Fin)*(Stage=E$8)*(Etat="Accepte"))&gt;0,INDEX(Stagiaire,MIN(IF((B31&gt;=Début)*(B31&lt;=Fin)*(Stage=E$8),ROW(Stagiaire)))-1),"")</f>
        <v/>
      </c>
      <c r="F31" s="25" t="str">
        <f t="array" ref="F31">IF(SUMPRODUCT((B31&gt;=Début)*(B31&lt;=Fin)*(Stage=F$8)*(Etat="Accepte"))&gt;0,INDEX(Stagiaire,MIN(IF((B31&gt;=Début)*(B31&lt;=Fin)*(Stage=F$8),ROW(Stagiaire)))-1),"")</f>
        <v/>
      </c>
      <c r="G31" s="65">
        <f t="shared" si="2"/>
        <v>43154</v>
      </c>
      <c r="H31" s="31" t="str">
        <f t="array" ref="H31">IF(SUMPRODUCT((G31&gt;=Début)*(G31&lt;=Fin)*(Stage=H$8)*(Etat="Accepte"))&gt;0,INDEX(Stagiaire,MIN(IF((G31&gt;=Début)*(G31&lt;=Fin)*(Stage=H$8),ROW(Stagiaire)))-1),"")</f>
        <v/>
      </c>
      <c r="I31" s="31" t="str">
        <f t="array" ref="I31">IF(SUMPRODUCT((G31&gt;=Début)*(G31&lt;=Fin)*(Stage=I$8)*(Etat="Accepte"))&gt;0,INDEX(Stagiaire,MIN(IF((G31&gt;=Début)*(G31&lt;=Fin)*(Stage=I$8),ROW(Stagiaire)))-1),"")</f>
        <v/>
      </c>
      <c r="J31" s="31" t="str">
        <f t="array" ref="J31">IF(SUMPRODUCT((G31&gt;=Début)*(G31&lt;=Fin)*(Stage=J$8)*(Etat="Accepte"))&gt;0,INDEX(Stagiaire,MIN(IF((G31&gt;=Début)*(G31&lt;=Fin)*(Stage=J$8),ROW(Stagiaire)))-1),"")</f>
        <v/>
      </c>
      <c r="K31" s="25" t="str">
        <f t="array" ref="K31">IF(SUMPRODUCT((G31&gt;=Début)*(G31&lt;=Fin)*(Stage=K$8)*(Etat="Accepte"))&gt;0,INDEX(Stagiaire,MIN(IF((G31&gt;=Début)*(G31&lt;=Fin)*(Stage=K$8),ROW(Stagiaire)))-1),"")</f>
        <v/>
      </c>
      <c r="L31" s="10">
        <f t="shared" si="3"/>
        <v>43182</v>
      </c>
      <c r="M31" s="11">
        <f t="shared" si="4"/>
        <v>43182</v>
      </c>
      <c r="N31" s="31" t="str">
        <f t="array" ref="N31">IF(SUMPRODUCT((M31&gt;=Début)*(M31&lt;=Fin)*(Stage=N$8)*(Etat="Accepte"))&gt;0,INDEX(Stagiaire,MIN(IF((M31&gt;=Début)*(M31&lt;=Fin)*(Stage=N$8),ROW(Stagiaire)))-1),"")</f>
        <v/>
      </c>
      <c r="O31" s="31" t="str">
        <f t="array" ref="O31">IF(SUMPRODUCT((M31&gt;=Début)*(M31&lt;=Fin)*(Stage=O$8)*(Etat="Accepte"))&gt;0,INDEX(Stagiaire,MIN(IF((M31&gt;=Début)*(M31&lt;=Fin)*(Stage=O$8),ROW(Stagiaire)))-1),"")</f>
        <v/>
      </c>
      <c r="P31" s="31" t="str">
        <f t="array" ref="P31">IF(SUMPRODUCT((M31&gt;=Début)*(M31&lt;=Fin)*(Stage=P$8)*(Etat="Accepte"))&gt;0,INDEX(Stagiaire,MIN(IF((M31&gt;=Début)*(M31&lt;=Fin)*(Stage=P$8),ROW(Stagiaire)))-1),"")</f>
        <v/>
      </c>
      <c r="Q31" s="25" t="str">
        <f t="array" ref="Q31">IF(SUMPRODUCT((M31&gt;=Début)*(M31&lt;=Fin)*(Stage=Q$8)*(Etat="Accepte"))&gt;0,INDEX(Stagiaire,MIN(IF((M31&gt;=Début)*(M31&lt;=Fin)*(Stage=Q$8),ROW(Stagiaire)))-1),"")</f>
        <v/>
      </c>
      <c r="R31" s="10">
        <f t="shared" si="5"/>
        <v>43213</v>
      </c>
      <c r="S31" s="11">
        <f t="shared" si="6"/>
        <v>43213</v>
      </c>
      <c r="T31" s="31" t="str">
        <f t="array" ref="T31">IF(SUMPRODUCT((S31&gt;=Début)*(S31&lt;=Fin)*(Stage=T$8)*(Etat="Accepte"))&gt;0,INDEX(Stagiaire,MIN(IF((S31&gt;=Début)*(S31&lt;=Fin)*(Stage=T$8),ROW(Stagiaire)))-1),"")</f>
        <v/>
      </c>
      <c r="U31" s="31" t="str">
        <f t="array" ref="U31">IF(SUMPRODUCT((S31&gt;=Début)*(S31&lt;=Fin)*(Stage=U$8)*(Etat="Accepte"))&gt;0,INDEX(Stagiaire,MIN(IF((S31&gt;=Début)*(S31&lt;=Fin)*(Stage=U$8),ROW(Stagiaire)))-1),"")</f>
        <v/>
      </c>
      <c r="V31" s="31" t="str">
        <f t="array" ref="V31">IF(SUMPRODUCT((S31&gt;=Début)*(S31&lt;=Fin)*(Stage=V$8)*(Etat="Accepte"))&gt;0,INDEX(Stagiaire,MIN(IF((S31&gt;=Début)*(S31&lt;=Fin)*(Stage=V$8),ROW(Stagiaire)))-1),"")</f>
        <v/>
      </c>
      <c r="W31" s="25" t="str">
        <f t="array" ref="W31">IF(SUMPRODUCT((S31&gt;=Début)*(S31&lt;=Fin)*(Stage=W$8)*(Etat="Accepte"))&gt;0,INDEX(Stagiaire,MIN(IF((S31&gt;=Début)*(S31&lt;=Fin)*(Stage=W$8),ROW(Stagiaire)))-1),"")</f>
        <v/>
      </c>
      <c r="X31" s="10">
        <f t="shared" si="7"/>
        <v>43243</v>
      </c>
      <c r="Y31" s="11">
        <f t="shared" si="8"/>
        <v>43243</v>
      </c>
      <c r="Z31" s="31" t="str">
        <f t="array" ref="Z31">IF(SUMPRODUCT((Y31&gt;=Début)*(Y31&lt;=Fin)*(Stage=Z$8)*(Etat="Accepte"))&gt;0,INDEX(Stagiaire,MIN(IF((Y31&gt;=Début)*(Y31&lt;=Fin)*(Stage=Z$8),ROW(Stagiaire)))-1),"")</f>
        <v/>
      </c>
      <c r="AA31" s="31" t="str">
        <f t="array" ref="AA31">IF(SUMPRODUCT((Y31&gt;=Début)*(Y31&lt;=Fin)*(Stage=AA$8)*(Etat="Accepte"))&gt;0,INDEX(Stagiaire,MIN(IF((Y31&gt;=Début)*(Y31&lt;=Fin)*(Stage=AA$8),ROW(Stagiaire)))-1),"")</f>
        <v/>
      </c>
      <c r="AB31" s="31" t="str">
        <f t="array" ref="AB31">IF(SUMPRODUCT((Y31&gt;=Début)*(Y31&lt;=Fin)*(Stage=AB$8)*(Etat="Accepte"))&gt;0,INDEX(Stagiaire,MIN(IF((Y31&gt;=Début)*(Y31&lt;=Fin)*(Stage=AB$8),ROW(Stagiaire)))-1),"")</f>
        <v/>
      </c>
      <c r="AC31" s="25" t="str">
        <f t="array" ref="AC31">IF(SUMPRODUCT((Y31&gt;=Début)*(Y31&lt;=Fin)*(Stage=AC$8)*(Etat="Accepte"))&gt;0,INDEX(Stagiaire,MIN(IF((Y31&gt;=Début)*(Y31&lt;=Fin)*(Stage=AC$8),ROW(Stagiaire)))-1),"")</f>
        <v/>
      </c>
      <c r="AD31" s="10">
        <f t="shared" si="9"/>
        <v>43274</v>
      </c>
      <c r="AE31" s="11">
        <f t="shared" si="10"/>
        <v>43274</v>
      </c>
      <c r="AF31" s="31" t="str">
        <f t="array" ref="AF31">IF(SUMPRODUCT((AE31&gt;=Début)*(AE31&lt;=Fin)*(Stage=AF$8)*(Etat="Accepte"))&gt;0,INDEX(Stagiaire,MIN(IF((AE31&gt;=Début)*(AE31&lt;=Fin)*(Stage=AF$8),ROW(Stagiaire)))-1),"")</f>
        <v/>
      </c>
      <c r="AG31" s="31" t="str">
        <f t="array" ref="AG31">IF(SUMPRODUCT((AE31&gt;=Début)*(AE31&lt;=Fin)*(Stage=AG$8)*(Etat="Accepte"))&gt;0,INDEX(Stagiaire,MIN(IF((AE31&gt;=Début)*(AE31&lt;=Fin)*(Stage=AG$8),ROW(Stagiaire)))-1),"")</f>
        <v/>
      </c>
      <c r="AH31" s="31" t="str">
        <f t="array" ref="AH31">IF(SUMPRODUCT((AE31&gt;=Début)*(AE31&lt;=Fin)*(Stage=AH$8)*(Etat="Accepte"))&gt;0,INDEX(Stagiaire,MIN(IF((AE31&gt;=Début)*(AE31&lt;=Fin)*(Stage=AH$8),ROW(Stagiaire)))-1),"")</f>
        <v/>
      </c>
      <c r="AI31" s="25" t="str">
        <f t="array" ref="AI31">IF(SUMPRODUCT((AE31&gt;=Début)*(AE31&lt;=Fin)*(Stage=AI$8)*(Etat="Accepte"))&gt;0,INDEX(Stagiaire,MIN(IF((AE31&gt;=Début)*(AE31&lt;=Fin)*(Stage=AI$8),ROW(Stagiaire)))-1),"")</f>
        <v/>
      </c>
      <c r="AJ31" s="10">
        <f t="shared" si="11"/>
        <v>43304</v>
      </c>
      <c r="AK31" s="11">
        <f t="shared" si="12"/>
        <v>43304</v>
      </c>
      <c r="AL31" s="31" t="str">
        <f t="array" ref="AL31">IF(SUMPRODUCT((AK31&gt;=Début)*(AK31&lt;=Fin)*(Stage=AL$8)*(Etat="Accepte"))&gt;0,INDEX(Stagiaire,MIN(IF((AK31&gt;=Début)*(AK31&lt;=Fin)*(Stage=AL$8),ROW(Stagiaire)))-1),"")</f>
        <v/>
      </c>
      <c r="AM31" s="31" t="str">
        <f t="array" ref="AM31">IF(SUMPRODUCT((AK31&gt;=Début)*(AK31&lt;=Fin)*(Stage=AM$8)*(Etat="Accepte"))&gt;0,INDEX(Stagiaire,MIN(IF((AK31&gt;=Début)*(AK31&lt;=Fin)*(Stage=AM$8),ROW(Stagiaire)))-1),"")</f>
        <v/>
      </c>
      <c r="AN31" s="31" t="str">
        <f t="array" ref="AN31">IF(SUMPRODUCT((AK31&gt;=Début)*(AK31&lt;=Fin)*(Stage=AN$8)*(Etat="Accepte"))&gt;0,INDEX(Stagiaire,MIN(IF((AK31&gt;=Début)*(AK31&lt;=Fin)*(Stage=AN$8),ROW(Stagiaire)))-1),"")</f>
        <v/>
      </c>
      <c r="AO31" s="25" t="str">
        <f t="array" ref="AO31">IF(SUMPRODUCT((AK31&gt;=Début)*(AK31&lt;=Fin)*(Stage=AO$8)*(Etat="Accepte"))&gt;0,INDEX(Stagiaire,MIN(IF((AK31&gt;=Début)*(AK31&lt;=Fin)*(Stage=AO$8),ROW(Stagiaire)))-1),"")</f>
        <v/>
      </c>
      <c r="AP31" s="10">
        <f t="shared" si="13"/>
        <v>43335</v>
      </c>
      <c r="AQ31" s="11">
        <f t="shared" si="14"/>
        <v>43335</v>
      </c>
      <c r="AR31" s="31" t="str">
        <f t="array" ref="AR31">IF(SUMPRODUCT((AQ31&gt;=Début)*(AQ31&lt;=Fin)*(Stage=AR$8)*(Etat="Accepte"))&gt;0,INDEX(Stagiaire,MIN(IF((AQ31&gt;=Début)*(AQ31&lt;=Fin)*(Stage=AR$8),ROW(Stagiaire)))-1),"")</f>
        <v/>
      </c>
      <c r="AS31" s="31" t="str">
        <f t="array" ref="AS31">IF(SUMPRODUCT((AQ31&gt;=Début)*(AQ31&lt;=Fin)*(Stage=AS$8)*(Etat="Accepte"))&gt;0,INDEX(Stagiaire,MIN(IF((AQ31&gt;=Début)*(AQ31&lt;=Fin)*(Stage=AS$8),ROW(Stagiaire)))-1),"")</f>
        <v/>
      </c>
      <c r="AT31" s="31" t="str">
        <f t="array" ref="AT31">IF(SUMPRODUCT((AQ31&gt;=Début)*(AQ31&lt;=Fin)*(Stage=AT$8)*(Etat="Accepte"))&gt;0,INDEX(Stagiaire,MIN(IF((AQ31&gt;=Début)*(AQ31&lt;=Fin)*(Stage=AT$8),ROW(Stagiaire)))-1),"")</f>
        <v/>
      </c>
      <c r="AU31" s="25" t="str">
        <f t="array" ref="AU31">IF(SUMPRODUCT((AQ31&gt;=Début)*(AQ31&lt;=Fin)*(Stage=AU$8)*(Etat="Accepte"))&gt;0,INDEX(Stagiaire,MIN(IF((AQ31&gt;=Début)*(AQ31&lt;=Fin)*(Stage=AU$8),ROW(Stagiaire)))-1),"")</f>
        <v/>
      </c>
      <c r="AV31" s="10">
        <f t="shared" si="15"/>
        <v>43366</v>
      </c>
      <c r="AW31" s="11">
        <f t="shared" si="16"/>
        <v>43366</v>
      </c>
      <c r="AX31" s="31" t="str">
        <f t="array" ref="AX31">IF(SUMPRODUCT((AW31&gt;=Début)*(AW31&lt;=Fin)*(Stage=AX$8)*(Etat="Accepte"))&gt;0,INDEX(Stagiaire,MIN(IF((AW31&gt;=Début)*(AW31&lt;=Fin)*(Stage=AX$8),ROW(Stagiaire)))-1),"")</f>
        <v/>
      </c>
      <c r="AY31" s="31" t="str">
        <f t="array" ref="AY31">IF(SUMPRODUCT((AW31&gt;=Début)*(AW31&lt;=Fin)*(Stage=AY$8)*(Etat="Accepte"))&gt;0,INDEX(Stagiaire,MIN(IF((AW31&gt;=Début)*(AW31&lt;=Fin)*(Stage=AY$8),ROW(Stagiaire)))-1),"")</f>
        <v/>
      </c>
      <c r="AZ31" s="31" t="str">
        <f t="array" ref="AZ31">IF(SUMPRODUCT((AW31&gt;=Début)*(AW31&lt;=Fin)*(Stage=AZ$8)*(Etat="Accepte"))&gt;0,INDEX(Stagiaire,MIN(IF((AW31&gt;=Début)*(AW31&lt;=Fin)*(Stage=AZ$8),ROW(Stagiaire)))-1),"")</f>
        <v/>
      </c>
      <c r="BA31" s="25" t="str">
        <f t="array" ref="BA31">IF(SUMPRODUCT((AW31&gt;=Début)*(AW31&lt;=Fin)*(Stage=BA$8)*(Etat="Accepte"))&gt;0,INDEX(Stagiaire,MIN(IF((AW31&gt;=Début)*(AW31&lt;=Fin)*(Stage=BA$8),ROW(Stagiaire)))-1),"")</f>
        <v/>
      </c>
      <c r="BB31" s="10">
        <f t="shared" si="17"/>
        <v>43396</v>
      </c>
      <c r="BC31" s="11">
        <f t="shared" si="18"/>
        <v>43396</v>
      </c>
      <c r="BD31" s="31" t="str">
        <f t="array" ref="BD31">IF(SUMPRODUCT((BC31&gt;=Début)*(BC31&lt;=Fin)*(Stage=BD$8)*(Etat="Accepte"))&gt;0,INDEX(Stagiaire,MIN(IF((BC31&gt;=Début)*(BC31&lt;=Fin)*(Stage=BD$8),ROW(Stagiaire)))-1),"")</f>
        <v/>
      </c>
      <c r="BE31" s="31" t="str">
        <f t="array" ref="BE31">IF(SUMPRODUCT((BC31&gt;=Début)*(BC31&lt;=Fin)*(Stage=BE$8)*(Etat="Accepte"))&gt;0,INDEX(Stagiaire,MIN(IF((BC31&gt;=Début)*(BC31&lt;=Fin)*(Stage=BE$8),ROW(Stagiaire)))-1),"")</f>
        <v/>
      </c>
      <c r="BF31" s="31" t="str">
        <f t="array" ref="BF31">IF(SUMPRODUCT((BC31&gt;=Début)*(BC31&lt;=Fin)*(Stage=BF$8)*(Etat="Accepte"))&gt;0,INDEX(Stagiaire,MIN(IF((BC31&gt;=Début)*(BC31&lt;=Fin)*(Stage=BF$8),ROW(Stagiaire)))-1),"")</f>
        <v/>
      </c>
      <c r="BG31" s="25" t="str">
        <f t="array" ref="BG31">IF(SUMPRODUCT((BC31&gt;=Début)*(BC31&lt;=Fin)*(Stage=BG$8)*(Etat="Accepte"))&gt;0,INDEX(Stagiaire,MIN(IF((BC31&gt;=Début)*(BC31&lt;=Fin)*(Stage=BG$8),ROW(Stagiaire)))-1),"")</f>
        <v/>
      </c>
      <c r="BH31" s="10">
        <f t="shared" si="19"/>
        <v>43427</v>
      </c>
      <c r="BI31" s="11">
        <f t="shared" si="20"/>
        <v>43427</v>
      </c>
      <c r="BJ31" s="31" t="str">
        <f t="array" ref="BJ31">IF(SUMPRODUCT((BI31&gt;=Début)*(BI31&lt;=Fin)*(Stage=BJ$8)*(Etat="Accepte"))&gt;0,INDEX(Stagiaire,MIN(IF((BI31&gt;=Début)*(BI31&lt;=Fin)*(Stage=BJ$8),ROW(Stagiaire)))-1),"")</f>
        <v/>
      </c>
      <c r="BK31" s="31" t="str">
        <f t="array" ref="BK31">IF(SUMPRODUCT((BI31&gt;=Début)*(BI31&lt;=Fin)*(Stage=BK$8)*(Etat="Accepte"))&gt;0,INDEX(Stagiaire,MIN(IF((BI31&gt;=Début)*(BI31&lt;=Fin)*(Stage=BK$8),ROW(Stagiaire)))-1),"")</f>
        <v/>
      </c>
      <c r="BL31" s="31" t="str">
        <f t="array" ref="BL31">IF(SUMPRODUCT((BI31&gt;=Début)*(BI31&lt;=Fin)*(Stage=BL$8)*(Etat="Accepte"))&gt;0,INDEX(Stagiaire,MIN(IF((BI31&gt;=Début)*(BI31&lt;=Fin)*(Stage=BL$8),ROW(Stagiaire)))-1),"")</f>
        <v/>
      </c>
      <c r="BM31" s="25" t="str">
        <f t="array" ref="BM31">IF(SUMPRODUCT((BI31&gt;=Début)*(BI31&lt;=Fin)*(Stage=BM$8)*(Etat="Accepte"))&gt;0,INDEX(Stagiaire,MIN(IF((BI31&gt;=Début)*(BI31&lt;=Fin)*(Stage=BM$8),ROW(Stagiaire)))-1),"")</f>
        <v/>
      </c>
      <c r="BN31" s="10">
        <f t="shared" si="21"/>
        <v>43457</v>
      </c>
      <c r="BO31" s="11">
        <f t="shared" si="22"/>
        <v>43457</v>
      </c>
      <c r="BP31" s="31" t="str">
        <f t="array" ref="BP31">IF(SUMPRODUCT((BO31&gt;=Début)*(BO31&lt;=Fin)*(Stage=BP$8)*(Etat="Accepte"))&gt;0,INDEX(Stagiaire,MIN(IF((BO31&gt;=Début)*(BO31&lt;=Fin)*(Stage=BP$8),ROW(Stagiaire)))-1),"")</f>
        <v/>
      </c>
      <c r="BQ31" s="31" t="str">
        <f t="array" ref="BQ31">IF(SUMPRODUCT((BO31&gt;=Début)*(BO31&lt;=Fin)*(Stage=BQ$8)*(Etat="Accepte"))&gt;0,INDEX(Stagiaire,MIN(IF((BO31&gt;=Début)*(BO31&lt;=Fin)*(Stage=BQ$8),ROW(Stagiaire)))-1),"")</f>
        <v/>
      </c>
      <c r="BR31" s="31" t="str">
        <f t="array" ref="BR31">IF(SUMPRODUCT((BO31&gt;=Début)*(BO31&lt;=Fin)*(Stage=BR$8)*(Etat="Accepte"))&gt;0,INDEX(Stagiaire,MIN(IF((BO31&gt;=Début)*(BO31&lt;=Fin)*(Stage=BR$8),ROW(Stagiaire)))-1),"")</f>
        <v/>
      </c>
      <c r="BS31" s="25" t="str">
        <f t="array" ref="BS31">IF(SUMPRODUCT((BO31&gt;=Début)*(BO31&lt;=Fin)*(Stage=BS$8)*(Etat="Accepte"))&gt;0,INDEX(Stagiaire,MIN(IF((BO31&gt;=Début)*(BO31&lt;=Fin)*(Stage=BS$8),ROW(Stagiaire)))-1),"")</f>
        <v/>
      </c>
    </row>
    <row r="32" spans="1:96" ht="12" customHeight="1" x14ac:dyDescent="0.15">
      <c r="A32" s="10">
        <f t="shared" si="0"/>
        <v>43124</v>
      </c>
      <c r="B32" s="28">
        <f t="shared" si="1"/>
        <v>43124</v>
      </c>
      <c r="C32" s="31" t="str">
        <f t="array" ref="C32">IF(SUMPRODUCT((B32&gt;=Début)*(B32&lt;=Fin)*(Stage=C$8)*(Etat="Accepte"))&gt;0,INDEX(Stagiaire,MIN(IF((B32&gt;=Début)*(B32&lt;=Fin)*(Stage=C$8),ROW(Stagiaire)))-1),"")</f>
        <v/>
      </c>
      <c r="D32" s="31" t="str">
        <f t="array" ref="D32">IF(SUMPRODUCT((B32&gt;=Début)*(B32&lt;=Fin)*(Stage=D$8)*(Etat="Accepte"))&gt;0,INDEX(Stagiaire,MIN(IF((B32&gt;=Début)*(B32&lt;=Fin)*(Stage=D$8),ROW(Stagiaire)))-1),"")</f>
        <v/>
      </c>
      <c r="E32" s="31" t="str">
        <f t="array" ref="E32">IF(SUMPRODUCT((B32&gt;=Début)*(B32&lt;=Fin)*(Stage=E$8)*(Etat="Accepte"))&gt;0,INDEX(Stagiaire,MIN(IF((B32&gt;=Début)*(B32&lt;=Fin)*(Stage=E$8),ROW(Stagiaire)))-1),"")</f>
        <v/>
      </c>
      <c r="F32" s="25" t="str">
        <f t="array" ref="F32">IF(SUMPRODUCT((B32&gt;=Début)*(B32&lt;=Fin)*(Stage=F$8)*(Etat="Accepte"))&gt;0,INDEX(Stagiaire,MIN(IF((B32&gt;=Début)*(B32&lt;=Fin)*(Stage=F$8),ROW(Stagiaire)))-1),"")</f>
        <v/>
      </c>
      <c r="G32" s="65">
        <f t="shared" si="2"/>
        <v>43155</v>
      </c>
      <c r="H32" s="31" t="str">
        <f t="array" ref="H32">IF(SUMPRODUCT((G32&gt;=Début)*(G32&lt;=Fin)*(Stage=H$8)*(Etat="Accepte"))&gt;0,INDEX(Stagiaire,MIN(IF((G32&gt;=Début)*(G32&lt;=Fin)*(Stage=H$8),ROW(Stagiaire)))-1),"")</f>
        <v/>
      </c>
      <c r="I32" s="31" t="str">
        <f t="array" ref="I32">IF(SUMPRODUCT((G32&gt;=Début)*(G32&lt;=Fin)*(Stage=I$8)*(Etat="Accepte"))&gt;0,INDEX(Stagiaire,MIN(IF((G32&gt;=Début)*(G32&lt;=Fin)*(Stage=I$8),ROW(Stagiaire)))-1),"")</f>
        <v/>
      </c>
      <c r="J32" s="31" t="str">
        <f t="array" ref="J32">IF(SUMPRODUCT((G32&gt;=Début)*(G32&lt;=Fin)*(Stage=J$8)*(Etat="Accepte"))&gt;0,INDEX(Stagiaire,MIN(IF((G32&gt;=Début)*(G32&lt;=Fin)*(Stage=J$8),ROW(Stagiaire)))-1),"")</f>
        <v/>
      </c>
      <c r="K32" s="25" t="str">
        <f t="array" ref="K32">IF(SUMPRODUCT((G32&gt;=Début)*(G32&lt;=Fin)*(Stage=K$8)*(Etat="Accepte"))&gt;0,INDEX(Stagiaire,MIN(IF((G32&gt;=Début)*(G32&lt;=Fin)*(Stage=K$8),ROW(Stagiaire)))-1),"")</f>
        <v/>
      </c>
      <c r="L32" s="10">
        <f t="shared" si="3"/>
        <v>43183</v>
      </c>
      <c r="M32" s="11">
        <f t="shared" si="4"/>
        <v>43183</v>
      </c>
      <c r="N32" s="31" t="str">
        <f t="array" ref="N32">IF(SUMPRODUCT((M32&gt;=Début)*(M32&lt;=Fin)*(Stage=N$8)*(Etat="Accepte"))&gt;0,INDEX(Stagiaire,MIN(IF((M32&gt;=Début)*(M32&lt;=Fin)*(Stage=N$8),ROW(Stagiaire)))-1),"")</f>
        <v/>
      </c>
      <c r="O32" s="31" t="str">
        <f t="array" ref="O32">IF(SUMPRODUCT((M32&gt;=Début)*(M32&lt;=Fin)*(Stage=O$8)*(Etat="Accepte"))&gt;0,INDEX(Stagiaire,MIN(IF((M32&gt;=Début)*(M32&lt;=Fin)*(Stage=O$8),ROW(Stagiaire)))-1),"")</f>
        <v/>
      </c>
      <c r="P32" s="31" t="str">
        <f t="array" ref="P32">IF(SUMPRODUCT((M32&gt;=Début)*(M32&lt;=Fin)*(Stage=P$8)*(Etat="Accepte"))&gt;0,INDEX(Stagiaire,MIN(IF((M32&gt;=Début)*(M32&lt;=Fin)*(Stage=P$8),ROW(Stagiaire)))-1),"")</f>
        <v/>
      </c>
      <c r="Q32" s="25" t="str">
        <f t="array" ref="Q32">IF(SUMPRODUCT((M32&gt;=Début)*(M32&lt;=Fin)*(Stage=Q$8)*(Etat="Accepte"))&gt;0,INDEX(Stagiaire,MIN(IF((M32&gt;=Début)*(M32&lt;=Fin)*(Stage=Q$8),ROW(Stagiaire)))-1),"")</f>
        <v/>
      </c>
      <c r="R32" s="10">
        <f t="shared" si="5"/>
        <v>43214</v>
      </c>
      <c r="S32" s="11">
        <f t="shared" si="6"/>
        <v>43214</v>
      </c>
      <c r="T32" s="31" t="str">
        <f t="array" ref="T32">IF(SUMPRODUCT((S32&gt;=Début)*(S32&lt;=Fin)*(Stage=T$8)*(Etat="Accepte"))&gt;0,INDEX(Stagiaire,MIN(IF((S32&gt;=Début)*(S32&lt;=Fin)*(Stage=T$8),ROW(Stagiaire)))-1),"")</f>
        <v/>
      </c>
      <c r="U32" s="31" t="str">
        <f t="array" ref="U32">IF(SUMPRODUCT((S32&gt;=Début)*(S32&lt;=Fin)*(Stage=U$8)*(Etat="Accepte"))&gt;0,INDEX(Stagiaire,MIN(IF((S32&gt;=Début)*(S32&lt;=Fin)*(Stage=U$8),ROW(Stagiaire)))-1),"")</f>
        <v/>
      </c>
      <c r="V32" s="31" t="str">
        <f t="array" ref="V32">IF(SUMPRODUCT((S32&gt;=Début)*(S32&lt;=Fin)*(Stage=V$8)*(Etat="Accepte"))&gt;0,INDEX(Stagiaire,MIN(IF((S32&gt;=Début)*(S32&lt;=Fin)*(Stage=V$8),ROW(Stagiaire)))-1),"")</f>
        <v/>
      </c>
      <c r="W32" s="25" t="str">
        <f t="array" ref="W32">IF(SUMPRODUCT((S32&gt;=Début)*(S32&lt;=Fin)*(Stage=W$8)*(Etat="Accepte"))&gt;0,INDEX(Stagiaire,MIN(IF((S32&gt;=Début)*(S32&lt;=Fin)*(Stage=W$8),ROW(Stagiaire)))-1),"")</f>
        <v/>
      </c>
      <c r="X32" s="10">
        <f t="shared" si="7"/>
        <v>43244</v>
      </c>
      <c r="Y32" s="11">
        <f t="shared" si="8"/>
        <v>43244</v>
      </c>
      <c r="Z32" s="31" t="str">
        <f t="array" ref="Z32">IF(SUMPRODUCT((Y32&gt;=Début)*(Y32&lt;=Fin)*(Stage=Z$8)*(Etat="Accepte"))&gt;0,INDEX(Stagiaire,MIN(IF((Y32&gt;=Début)*(Y32&lt;=Fin)*(Stage=Z$8),ROW(Stagiaire)))-1),"")</f>
        <v/>
      </c>
      <c r="AA32" s="31" t="str">
        <f t="array" ref="AA32">IF(SUMPRODUCT((Y32&gt;=Début)*(Y32&lt;=Fin)*(Stage=AA$8)*(Etat="Accepte"))&gt;0,INDEX(Stagiaire,MIN(IF((Y32&gt;=Début)*(Y32&lt;=Fin)*(Stage=AA$8),ROW(Stagiaire)))-1),"")</f>
        <v/>
      </c>
      <c r="AB32" s="31" t="str">
        <f t="array" ref="AB32">IF(SUMPRODUCT((Y32&gt;=Début)*(Y32&lt;=Fin)*(Stage=AB$8)*(Etat="Accepte"))&gt;0,INDEX(Stagiaire,MIN(IF((Y32&gt;=Début)*(Y32&lt;=Fin)*(Stage=AB$8),ROW(Stagiaire)))-1),"")</f>
        <v/>
      </c>
      <c r="AC32" s="25" t="str">
        <f t="array" ref="AC32">IF(SUMPRODUCT((Y32&gt;=Début)*(Y32&lt;=Fin)*(Stage=AC$8)*(Etat="Accepte"))&gt;0,INDEX(Stagiaire,MIN(IF((Y32&gt;=Début)*(Y32&lt;=Fin)*(Stage=AC$8),ROW(Stagiaire)))-1),"")</f>
        <v/>
      </c>
      <c r="AD32" s="10">
        <f t="shared" si="9"/>
        <v>43275</v>
      </c>
      <c r="AE32" s="11">
        <f t="shared" si="10"/>
        <v>43275</v>
      </c>
      <c r="AF32" s="31" t="str">
        <f t="array" ref="AF32">IF(SUMPRODUCT((AE32&gt;=Début)*(AE32&lt;=Fin)*(Stage=AF$8)*(Etat="Accepte"))&gt;0,INDEX(Stagiaire,MIN(IF((AE32&gt;=Début)*(AE32&lt;=Fin)*(Stage=AF$8),ROW(Stagiaire)))-1),"")</f>
        <v/>
      </c>
      <c r="AG32" s="31" t="str">
        <f t="array" ref="AG32">IF(SUMPRODUCT((AE32&gt;=Début)*(AE32&lt;=Fin)*(Stage=AG$8)*(Etat="Accepte"))&gt;0,INDEX(Stagiaire,MIN(IF((AE32&gt;=Début)*(AE32&lt;=Fin)*(Stage=AG$8),ROW(Stagiaire)))-1),"")</f>
        <v/>
      </c>
      <c r="AH32" s="31" t="str">
        <f t="array" ref="AH32">IF(SUMPRODUCT((AE32&gt;=Début)*(AE32&lt;=Fin)*(Stage=AH$8)*(Etat="Accepte"))&gt;0,INDEX(Stagiaire,MIN(IF((AE32&gt;=Début)*(AE32&lt;=Fin)*(Stage=AH$8),ROW(Stagiaire)))-1),"")</f>
        <v/>
      </c>
      <c r="AI32" s="25" t="str">
        <f t="array" ref="AI32">IF(SUMPRODUCT((AE32&gt;=Début)*(AE32&lt;=Fin)*(Stage=AI$8)*(Etat="Accepte"))&gt;0,INDEX(Stagiaire,MIN(IF((AE32&gt;=Début)*(AE32&lt;=Fin)*(Stage=AI$8),ROW(Stagiaire)))-1),"")</f>
        <v/>
      </c>
      <c r="AJ32" s="10">
        <f t="shared" si="11"/>
        <v>43305</v>
      </c>
      <c r="AK32" s="11">
        <f t="shared" si="12"/>
        <v>43305</v>
      </c>
      <c r="AL32" s="31" t="str">
        <f t="array" ref="AL32">IF(SUMPRODUCT((AK32&gt;=Début)*(AK32&lt;=Fin)*(Stage=AL$8)*(Etat="Accepte"))&gt;0,INDEX(Stagiaire,MIN(IF((AK32&gt;=Début)*(AK32&lt;=Fin)*(Stage=AL$8),ROW(Stagiaire)))-1),"")</f>
        <v/>
      </c>
      <c r="AM32" s="31" t="str">
        <f t="array" ref="AM32">IF(SUMPRODUCT((AK32&gt;=Début)*(AK32&lt;=Fin)*(Stage=AM$8)*(Etat="Accepte"))&gt;0,INDEX(Stagiaire,MIN(IF((AK32&gt;=Début)*(AK32&lt;=Fin)*(Stage=AM$8),ROW(Stagiaire)))-1),"")</f>
        <v/>
      </c>
      <c r="AN32" s="31" t="str">
        <f t="array" ref="AN32">IF(SUMPRODUCT((AK32&gt;=Début)*(AK32&lt;=Fin)*(Stage=AN$8)*(Etat="Accepte"))&gt;0,INDEX(Stagiaire,MIN(IF((AK32&gt;=Début)*(AK32&lt;=Fin)*(Stage=AN$8),ROW(Stagiaire)))-1),"")</f>
        <v/>
      </c>
      <c r="AO32" s="25" t="str">
        <f t="array" ref="AO32">IF(SUMPRODUCT((AK32&gt;=Début)*(AK32&lt;=Fin)*(Stage=AO$8)*(Etat="Accepte"))&gt;0,INDEX(Stagiaire,MIN(IF((AK32&gt;=Début)*(AK32&lt;=Fin)*(Stage=AO$8),ROW(Stagiaire)))-1),"")</f>
        <v/>
      </c>
      <c r="AP32" s="10">
        <f t="shared" si="13"/>
        <v>43336</v>
      </c>
      <c r="AQ32" s="11">
        <f t="shared" si="14"/>
        <v>43336</v>
      </c>
      <c r="AR32" s="31" t="str">
        <f t="array" ref="AR32">IF(SUMPRODUCT((AQ32&gt;=Début)*(AQ32&lt;=Fin)*(Stage=AR$8)*(Etat="Accepte"))&gt;0,INDEX(Stagiaire,MIN(IF((AQ32&gt;=Début)*(AQ32&lt;=Fin)*(Stage=AR$8),ROW(Stagiaire)))-1),"")</f>
        <v/>
      </c>
      <c r="AS32" s="31" t="str">
        <f t="array" ref="AS32">IF(SUMPRODUCT((AQ32&gt;=Début)*(AQ32&lt;=Fin)*(Stage=AS$8)*(Etat="Accepte"))&gt;0,INDEX(Stagiaire,MIN(IF((AQ32&gt;=Début)*(AQ32&lt;=Fin)*(Stage=AS$8),ROW(Stagiaire)))-1),"")</f>
        <v/>
      </c>
      <c r="AT32" s="31" t="str">
        <f t="array" ref="AT32">IF(SUMPRODUCT((AQ32&gt;=Début)*(AQ32&lt;=Fin)*(Stage=AT$8)*(Etat="Accepte"))&gt;0,INDEX(Stagiaire,MIN(IF((AQ32&gt;=Début)*(AQ32&lt;=Fin)*(Stage=AT$8),ROW(Stagiaire)))-1),"")</f>
        <v/>
      </c>
      <c r="AU32" s="25" t="str">
        <f t="array" ref="AU32">IF(SUMPRODUCT((AQ32&gt;=Début)*(AQ32&lt;=Fin)*(Stage=AU$8)*(Etat="Accepte"))&gt;0,INDEX(Stagiaire,MIN(IF((AQ32&gt;=Début)*(AQ32&lt;=Fin)*(Stage=AU$8),ROW(Stagiaire)))-1),"")</f>
        <v/>
      </c>
      <c r="AV32" s="10">
        <f t="shared" si="15"/>
        <v>43367</v>
      </c>
      <c r="AW32" s="11">
        <f t="shared" si="16"/>
        <v>43367</v>
      </c>
      <c r="AX32" s="31" t="str">
        <f t="array" ref="AX32">IF(SUMPRODUCT((AW32&gt;=Début)*(AW32&lt;=Fin)*(Stage=AX$8)*(Etat="Accepte"))&gt;0,INDEX(Stagiaire,MIN(IF((AW32&gt;=Début)*(AW32&lt;=Fin)*(Stage=AX$8),ROW(Stagiaire)))-1),"")</f>
        <v/>
      </c>
      <c r="AY32" s="31" t="str">
        <f t="array" ref="AY32">IF(SUMPRODUCT((AW32&gt;=Début)*(AW32&lt;=Fin)*(Stage=AY$8)*(Etat="Accepte"))&gt;0,INDEX(Stagiaire,MIN(IF((AW32&gt;=Début)*(AW32&lt;=Fin)*(Stage=AY$8),ROW(Stagiaire)))-1),"")</f>
        <v/>
      </c>
      <c r="AZ32" s="31" t="str">
        <f t="array" ref="AZ32">IF(SUMPRODUCT((AW32&gt;=Début)*(AW32&lt;=Fin)*(Stage=AZ$8)*(Etat="Accepte"))&gt;0,INDEX(Stagiaire,MIN(IF((AW32&gt;=Début)*(AW32&lt;=Fin)*(Stage=AZ$8),ROW(Stagiaire)))-1),"")</f>
        <v/>
      </c>
      <c r="BA32" s="25" t="str">
        <f t="array" ref="BA32">IF(SUMPRODUCT((AW32&gt;=Début)*(AW32&lt;=Fin)*(Stage=BA$8)*(Etat="Accepte"))&gt;0,INDEX(Stagiaire,MIN(IF((AW32&gt;=Début)*(AW32&lt;=Fin)*(Stage=BA$8),ROW(Stagiaire)))-1),"")</f>
        <v/>
      </c>
      <c r="BB32" s="10">
        <f t="shared" si="17"/>
        <v>43397</v>
      </c>
      <c r="BC32" s="11">
        <f t="shared" si="18"/>
        <v>43397</v>
      </c>
      <c r="BD32" s="31" t="str">
        <f t="array" ref="BD32">IF(SUMPRODUCT((BC32&gt;=Début)*(BC32&lt;=Fin)*(Stage=BD$8)*(Etat="Accepte"))&gt;0,INDEX(Stagiaire,MIN(IF((BC32&gt;=Début)*(BC32&lt;=Fin)*(Stage=BD$8),ROW(Stagiaire)))-1),"")</f>
        <v/>
      </c>
      <c r="BE32" s="31" t="str">
        <f t="array" ref="BE32">IF(SUMPRODUCT((BC32&gt;=Début)*(BC32&lt;=Fin)*(Stage=BE$8)*(Etat="Accepte"))&gt;0,INDEX(Stagiaire,MIN(IF((BC32&gt;=Début)*(BC32&lt;=Fin)*(Stage=BE$8),ROW(Stagiaire)))-1),"")</f>
        <v/>
      </c>
      <c r="BF32" s="31" t="str">
        <f t="array" ref="BF32">IF(SUMPRODUCT((BC32&gt;=Début)*(BC32&lt;=Fin)*(Stage=BF$8)*(Etat="Accepte"))&gt;0,INDEX(Stagiaire,MIN(IF((BC32&gt;=Début)*(BC32&lt;=Fin)*(Stage=BF$8),ROW(Stagiaire)))-1),"")</f>
        <v/>
      </c>
      <c r="BG32" s="25" t="str">
        <f t="array" ref="BG32">IF(SUMPRODUCT((BC32&gt;=Début)*(BC32&lt;=Fin)*(Stage=BG$8)*(Etat="Accepte"))&gt;0,INDEX(Stagiaire,MIN(IF((BC32&gt;=Début)*(BC32&lt;=Fin)*(Stage=BG$8),ROW(Stagiaire)))-1),"")</f>
        <v/>
      </c>
      <c r="BH32" s="10">
        <f t="shared" si="19"/>
        <v>43428</v>
      </c>
      <c r="BI32" s="11">
        <f t="shared" si="20"/>
        <v>43428</v>
      </c>
      <c r="BJ32" s="31" t="str">
        <f t="array" ref="BJ32">IF(SUMPRODUCT((BI32&gt;=Début)*(BI32&lt;=Fin)*(Stage=BJ$8)*(Etat="Accepte"))&gt;0,INDEX(Stagiaire,MIN(IF((BI32&gt;=Début)*(BI32&lt;=Fin)*(Stage=BJ$8),ROW(Stagiaire)))-1),"")</f>
        <v/>
      </c>
      <c r="BK32" s="31" t="str">
        <f t="array" ref="BK32">IF(SUMPRODUCT((BI32&gt;=Début)*(BI32&lt;=Fin)*(Stage=BK$8)*(Etat="Accepte"))&gt;0,INDEX(Stagiaire,MIN(IF((BI32&gt;=Début)*(BI32&lt;=Fin)*(Stage=BK$8),ROW(Stagiaire)))-1),"")</f>
        <v/>
      </c>
      <c r="BL32" s="31" t="str">
        <f t="array" ref="BL32">IF(SUMPRODUCT((BI32&gt;=Début)*(BI32&lt;=Fin)*(Stage=BL$8)*(Etat="Accepte"))&gt;0,INDEX(Stagiaire,MIN(IF((BI32&gt;=Début)*(BI32&lt;=Fin)*(Stage=BL$8),ROW(Stagiaire)))-1),"")</f>
        <v/>
      </c>
      <c r="BM32" s="25" t="str">
        <f t="array" ref="BM32">IF(SUMPRODUCT((BI32&gt;=Début)*(BI32&lt;=Fin)*(Stage=BM$8)*(Etat="Accepte"))&gt;0,INDEX(Stagiaire,MIN(IF((BI32&gt;=Début)*(BI32&lt;=Fin)*(Stage=BM$8),ROW(Stagiaire)))-1),"")</f>
        <v/>
      </c>
      <c r="BN32" s="10">
        <f t="shared" si="21"/>
        <v>43458</v>
      </c>
      <c r="BO32" s="11">
        <f t="shared" si="22"/>
        <v>43458</v>
      </c>
      <c r="BP32" s="31" t="str">
        <f t="array" ref="BP32">IF(SUMPRODUCT((BO32&gt;=Début)*(BO32&lt;=Fin)*(Stage=BP$8)*(Etat="Accepte"))&gt;0,INDEX(Stagiaire,MIN(IF((BO32&gt;=Début)*(BO32&lt;=Fin)*(Stage=BP$8),ROW(Stagiaire)))-1),"")</f>
        <v/>
      </c>
      <c r="BQ32" s="31" t="str">
        <f t="array" ref="BQ32">IF(SUMPRODUCT((BO32&gt;=Début)*(BO32&lt;=Fin)*(Stage=BQ$8)*(Etat="Accepte"))&gt;0,INDEX(Stagiaire,MIN(IF((BO32&gt;=Début)*(BO32&lt;=Fin)*(Stage=BQ$8),ROW(Stagiaire)))-1),"")</f>
        <v/>
      </c>
      <c r="BR32" s="31" t="str">
        <f t="array" ref="BR32">IF(SUMPRODUCT((BO32&gt;=Début)*(BO32&lt;=Fin)*(Stage=BR$8)*(Etat="Accepte"))&gt;0,INDEX(Stagiaire,MIN(IF((BO32&gt;=Début)*(BO32&lt;=Fin)*(Stage=BR$8),ROW(Stagiaire)))-1),"")</f>
        <v/>
      </c>
      <c r="BS32" s="25" t="str">
        <f t="array" ref="BS32">IF(SUMPRODUCT((BO32&gt;=Début)*(BO32&lt;=Fin)*(Stage=BS$8)*(Etat="Accepte"))&gt;0,INDEX(Stagiaire,MIN(IF((BO32&gt;=Début)*(BO32&lt;=Fin)*(Stage=BS$8),ROW(Stagiaire)))-1),"")</f>
        <v/>
      </c>
    </row>
    <row r="33" spans="1:71" ht="12" customHeight="1" x14ac:dyDescent="0.15">
      <c r="A33" s="10">
        <f t="shared" si="0"/>
        <v>43125</v>
      </c>
      <c r="B33" s="28">
        <f t="shared" si="1"/>
        <v>43125</v>
      </c>
      <c r="C33" s="31" t="str">
        <f t="array" ref="C33">IF(SUMPRODUCT((B33&gt;=Début)*(B33&lt;=Fin)*(Stage=C$8)*(Etat="Accepte"))&gt;0,INDEX(Stagiaire,MIN(IF((B33&gt;=Début)*(B33&lt;=Fin)*(Stage=C$8),ROW(Stagiaire)))-1),"")</f>
        <v/>
      </c>
      <c r="D33" s="31" t="str">
        <f t="array" ref="D33">IF(SUMPRODUCT((B33&gt;=Début)*(B33&lt;=Fin)*(Stage=D$8)*(Etat="Accepte"))&gt;0,INDEX(Stagiaire,MIN(IF((B33&gt;=Début)*(B33&lt;=Fin)*(Stage=D$8),ROW(Stagiaire)))-1),"")</f>
        <v/>
      </c>
      <c r="E33" s="31" t="str">
        <f t="array" ref="E33">IF(SUMPRODUCT((B33&gt;=Début)*(B33&lt;=Fin)*(Stage=E$8)*(Etat="Accepte"))&gt;0,INDEX(Stagiaire,MIN(IF((B33&gt;=Début)*(B33&lt;=Fin)*(Stage=E$8),ROW(Stagiaire)))-1),"")</f>
        <v/>
      </c>
      <c r="F33" s="25" t="str">
        <f t="array" ref="F33">IF(SUMPRODUCT((B33&gt;=Début)*(B33&lt;=Fin)*(Stage=F$8)*(Etat="Accepte"))&gt;0,INDEX(Stagiaire,MIN(IF((B33&gt;=Début)*(B33&lt;=Fin)*(Stage=F$8),ROW(Stagiaire)))-1),"")</f>
        <v/>
      </c>
      <c r="G33" s="65">
        <f t="shared" si="2"/>
        <v>43156</v>
      </c>
      <c r="H33" s="31" t="str">
        <f t="array" ref="H33">IF(SUMPRODUCT((G33&gt;=Début)*(G33&lt;=Fin)*(Stage=H$8)*(Etat="Accepte"))&gt;0,INDEX(Stagiaire,MIN(IF((G33&gt;=Début)*(G33&lt;=Fin)*(Stage=H$8),ROW(Stagiaire)))-1),"")</f>
        <v/>
      </c>
      <c r="I33" s="31" t="str">
        <f t="array" ref="I33">IF(SUMPRODUCT((G33&gt;=Début)*(G33&lt;=Fin)*(Stage=I$8)*(Etat="Accepte"))&gt;0,INDEX(Stagiaire,MIN(IF((G33&gt;=Début)*(G33&lt;=Fin)*(Stage=I$8),ROW(Stagiaire)))-1),"")</f>
        <v/>
      </c>
      <c r="J33" s="31" t="str">
        <f t="array" ref="J33">IF(SUMPRODUCT((G33&gt;=Début)*(G33&lt;=Fin)*(Stage=J$8)*(Etat="Accepte"))&gt;0,INDEX(Stagiaire,MIN(IF((G33&gt;=Début)*(G33&lt;=Fin)*(Stage=J$8),ROW(Stagiaire)))-1),"")</f>
        <v/>
      </c>
      <c r="K33" s="25" t="str">
        <f t="array" ref="K33">IF(SUMPRODUCT((G33&gt;=Début)*(G33&lt;=Fin)*(Stage=K$8)*(Etat="Accepte"))&gt;0,INDEX(Stagiaire,MIN(IF((G33&gt;=Début)*(G33&lt;=Fin)*(Stage=K$8),ROW(Stagiaire)))-1),"")</f>
        <v/>
      </c>
      <c r="L33" s="10">
        <f t="shared" si="3"/>
        <v>43184</v>
      </c>
      <c r="M33" s="11">
        <f t="shared" si="4"/>
        <v>43184</v>
      </c>
      <c r="N33" s="31" t="str">
        <f t="array" ref="N33">IF(SUMPRODUCT((M33&gt;=Début)*(M33&lt;=Fin)*(Stage=N$8)*(Etat="Accepte"))&gt;0,INDEX(Stagiaire,MIN(IF((M33&gt;=Début)*(M33&lt;=Fin)*(Stage=N$8),ROW(Stagiaire)))-1),"")</f>
        <v/>
      </c>
      <c r="O33" s="31" t="str">
        <f t="array" ref="O33">IF(SUMPRODUCT((M33&gt;=Début)*(M33&lt;=Fin)*(Stage=O$8)*(Etat="Accepte"))&gt;0,INDEX(Stagiaire,MIN(IF((M33&gt;=Début)*(M33&lt;=Fin)*(Stage=O$8),ROW(Stagiaire)))-1),"")</f>
        <v/>
      </c>
      <c r="P33" s="31" t="str">
        <f t="array" ref="P33">IF(SUMPRODUCT((M33&gt;=Début)*(M33&lt;=Fin)*(Stage=P$8)*(Etat="Accepte"))&gt;0,INDEX(Stagiaire,MIN(IF((M33&gt;=Début)*(M33&lt;=Fin)*(Stage=P$8),ROW(Stagiaire)))-1),"")</f>
        <v/>
      </c>
      <c r="Q33" s="25" t="str">
        <f t="array" ref="Q33">IF(SUMPRODUCT((M33&gt;=Début)*(M33&lt;=Fin)*(Stage=Q$8)*(Etat="Accepte"))&gt;0,INDEX(Stagiaire,MIN(IF((M33&gt;=Début)*(M33&lt;=Fin)*(Stage=Q$8),ROW(Stagiaire)))-1),"")</f>
        <v/>
      </c>
      <c r="R33" s="10">
        <f t="shared" si="5"/>
        <v>43215</v>
      </c>
      <c r="S33" s="11">
        <f t="shared" si="6"/>
        <v>43215</v>
      </c>
      <c r="T33" s="31" t="str">
        <f t="array" ref="T33">IF(SUMPRODUCT((S33&gt;=Début)*(S33&lt;=Fin)*(Stage=T$8)*(Etat="Accepte"))&gt;0,INDEX(Stagiaire,MIN(IF((S33&gt;=Début)*(S33&lt;=Fin)*(Stage=T$8),ROW(Stagiaire)))-1),"")</f>
        <v/>
      </c>
      <c r="U33" s="31" t="str">
        <f t="array" ref="U33">IF(SUMPRODUCT((S33&gt;=Début)*(S33&lt;=Fin)*(Stage=U$8)*(Etat="Accepte"))&gt;0,INDEX(Stagiaire,MIN(IF((S33&gt;=Début)*(S33&lt;=Fin)*(Stage=U$8),ROW(Stagiaire)))-1),"")</f>
        <v/>
      </c>
      <c r="V33" s="31" t="str">
        <f t="array" ref="V33">IF(SUMPRODUCT((S33&gt;=Début)*(S33&lt;=Fin)*(Stage=V$8)*(Etat="Accepte"))&gt;0,INDEX(Stagiaire,MIN(IF((S33&gt;=Début)*(S33&lt;=Fin)*(Stage=V$8),ROW(Stagiaire)))-1),"")</f>
        <v/>
      </c>
      <c r="W33" s="25" t="str">
        <f t="array" ref="W33">IF(SUMPRODUCT((S33&gt;=Début)*(S33&lt;=Fin)*(Stage=W$8)*(Etat="Accepte"))&gt;0,INDEX(Stagiaire,MIN(IF((S33&gt;=Début)*(S33&lt;=Fin)*(Stage=W$8),ROW(Stagiaire)))-1),"")</f>
        <v/>
      </c>
      <c r="X33" s="10">
        <f t="shared" si="7"/>
        <v>43245</v>
      </c>
      <c r="Y33" s="11">
        <f t="shared" si="8"/>
        <v>43245</v>
      </c>
      <c r="Z33" s="31" t="str">
        <f t="array" ref="Z33">IF(SUMPRODUCT((Y33&gt;=Début)*(Y33&lt;=Fin)*(Stage=Z$8)*(Etat="Accepte"))&gt;0,INDEX(Stagiaire,MIN(IF((Y33&gt;=Début)*(Y33&lt;=Fin)*(Stage=Z$8),ROW(Stagiaire)))-1),"")</f>
        <v/>
      </c>
      <c r="AA33" s="31" t="str">
        <f t="array" ref="AA33">IF(SUMPRODUCT((Y33&gt;=Début)*(Y33&lt;=Fin)*(Stage=AA$8)*(Etat="Accepte"))&gt;0,INDEX(Stagiaire,MIN(IF((Y33&gt;=Début)*(Y33&lt;=Fin)*(Stage=AA$8),ROW(Stagiaire)))-1),"")</f>
        <v/>
      </c>
      <c r="AB33" s="31" t="str">
        <f t="array" ref="AB33">IF(SUMPRODUCT((Y33&gt;=Début)*(Y33&lt;=Fin)*(Stage=AB$8)*(Etat="Accepte"))&gt;0,INDEX(Stagiaire,MIN(IF((Y33&gt;=Début)*(Y33&lt;=Fin)*(Stage=AB$8),ROW(Stagiaire)))-1),"")</f>
        <v/>
      </c>
      <c r="AC33" s="25" t="str">
        <f t="array" ref="AC33">IF(SUMPRODUCT((Y33&gt;=Début)*(Y33&lt;=Fin)*(Stage=AC$8)*(Etat="Accepte"))&gt;0,INDEX(Stagiaire,MIN(IF((Y33&gt;=Début)*(Y33&lt;=Fin)*(Stage=AC$8),ROW(Stagiaire)))-1),"")</f>
        <v/>
      </c>
      <c r="AD33" s="10">
        <f t="shared" si="9"/>
        <v>43276</v>
      </c>
      <c r="AE33" s="11">
        <f t="shared" si="10"/>
        <v>43276</v>
      </c>
      <c r="AF33" s="31" t="str">
        <f t="array" ref="AF33">IF(SUMPRODUCT((AE33&gt;=Début)*(AE33&lt;=Fin)*(Stage=AF$8)*(Etat="Accepte"))&gt;0,INDEX(Stagiaire,MIN(IF((AE33&gt;=Début)*(AE33&lt;=Fin)*(Stage=AF$8),ROW(Stagiaire)))-1),"")</f>
        <v/>
      </c>
      <c r="AG33" s="31" t="str">
        <f t="array" ref="AG33">IF(SUMPRODUCT((AE33&gt;=Début)*(AE33&lt;=Fin)*(Stage=AG$8)*(Etat="Accepte"))&gt;0,INDEX(Stagiaire,MIN(IF((AE33&gt;=Début)*(AE33&lt;=Fin)*(Stage=AG$8),ROW(Stagiaire)))-1),"")</f>
        <v/>
      </c>
      <c r="AH33" s="31" t="str">
        <f t="array" ref="AH33">IF(SUMPRODUCT((AE33&gt;=Début)*(AE33&lt;=Fin)*(Stage=AH$8)*(Etat="Accepte"))&gt;0,INDEX(Stagiaire,MIN(IF((AE33&gt;=Début)*(AE33&lt;=Fin)*(Stage=AH$8),ROW(Stagiaire)))-1),"")</f>
        <v/>
      </c>
      <c r="AI33" s="25" t="str">
        <f t="array" ref="AI33">IF(SUMPRODUCT((AE33&gt;=Début)*(AE33&lt;=Fin)*(Stage=AI$8)*(Etat="Accepte"))&gt;0,INDEX(Stagiaire,MIN(IF((AE33&gt;=Début)*(AE33&lt;=Fin)*(Stage=AI$8),ROW(Stagiaire)))-1),"")</f>
        <v/>
      </c>
      <c r="AJ33" s="10">
        <f t="shared" si="11"/>
        <v>43306</v>
      </c>
      <c r="AK33" s="11">
        <f t="shared" si="12"/>
        <v>43306</v>
      </c>
      <c r="AL33" s="31" t="str">
        <f t="array" ref="AL33">IF(SUMPRODUCT((AK33&gt;=Début)*(AK33&lt;=Fin)*(Stage=AL$8)*(Etat="Accepte"))&gt;0,INDEX(Stagiaire,MIN(IF((AK33&gt;=Début)*(AK33&lt;=Fin)*(Stage=AL$8),ROW(Stagiaire)))-1),"")</f>
        <v/>
      </c>
      <c r="AM33" s="31" t="str">
        <f t="array" ref="AM33">IF(SUMPRODUCT((AK33&gt;=Début)*(AK33&lt;=Fin)*(Stage=AM$8)*(Etat="Accepte"))&gt;0,INDEX(Stagiaire,MIN(IF((AK33&gt;=Début)*(AK33&lt;=Fin)*(Stage=AM$8),ROW(Stagiaire)))-1),"")</f>
        <v/>
      </c>
      <c r="AN33" s="31" t="str">
        <f t="array" ref="AN33">IF(SUMPRODUCT((AK33&gt;=Début)*(AK33&lt;=Fin)*(Stage=AN$8)*(Etat="Accepte"))&gt;0,INDEX(Stagiaire,MIN(IF((AK33&gt;=Début)*(AK33&lt;=Fin)*(Stage=AN$8),ROW(Stagiaire)))-1),"")</f>
        <v/>
      </c>
      <c r="AO33" s="25" t="str">
        <f t="array" ref="AO33">IF(SUMPRODUCT((AK33&gt;=Début)*(AK33&lt;=Fin)*(Stage=AO$8)*(Etat="Accepte"))&gt;0,INDEX(Stagiaire,MIN(IF((AK33&gt;=Début)*(AK33&lt;=Fin)*(Stage=AO$8),ROW(Stagiaire)))-1),"")</f>
        <v/>
      </c>
      <c r="AP33" s="10">
        <f t="shared" si="13"/>
        <v>43337</v>
      </c>
      <c r="AQ33" s="11">
        <f t="shared" si="14"/>
        <v>43337</v>
      </c>
      <c r="AR33" s="31" t="str">
        <f t="array" ref="AR33">IF(SUMPRODUCT((AQ33&gt;=Début)*(AQ33&lt;=Fin)*(Stage=AR$8)*(Etat="Accepte"))&gt;0,INDEX(Stagiaire,MIN(IF((AQ33&gt;=Début)*(AQ33&lt;=Fin)*(Stage=AR$8),ROW(Stagiaire)))-1),"")</f>
        <v/>
      </c>
      <c r="AS33" s="31" t="str">
        <f t="array" ref="AS33">IF(SUMPRODUCT((AQ33&gt;=Début)*(AQ33&lt;=Fin)*(Stage=AS$8)*(Etat="Accepte"))&gt;0,INDEX(Stagiaire,MIN(IF((AQ33&gt;=Début)*(AQ33&lt;=Fin)*(Stage=AS$8),ROW(Stagiaire)))-1),"")</f>
        <v/>
      </c>
      <c r="AT33" s="31" t="str">
        <f t="array" ref="AT33">IF(SUMPRODUCT((AQ33&gt;=Début)*(AQ33&lt;=Fin)*(Stage=AT$8)*(Etat="Accepte"))&gt;0,INDEX(Stagiaire,MIN(IF((AQ33&gt;=Début)*(AQ33&lt;=Fin)*(Stage=AT$8),ROW(Stagiaire)))-1),"")</f>
        <v/>
      </c>
      <c r="AU33" s="25" t="str">
        <f t="array" ref="AU33">IF(SUMPRODUCT((AQ33&gt;=Début)*(AQ33&lt;=Fin)*(Stage=AU$8)*(Etat="Accepte"))&gt;0,INDEX(Stagiaire,MIN(IF((AQ33&gt;=Début)*(AQ33&lt;=Fin)*(Stage=AU$8),ROW(Stagiaire)))-1),"")</f>
        <v/>
      </c>
      <c r="AV33" s="10">
        <f t="shared" si="15"/>
        <v>43368</v>
      </c>
      <c r="AW33" s="11">
        <f t="shared" si="16"/>
        <v>43368</v>
      </c>
      <c r="AX33" s="31" t="str">
        <f t="array" ref="AX33">IF(SUMPRODUCT((AW33&gt;=Début)*(AW33&lt;=Fin)*(Stage=AX$8)*(Etat="Accepte"))&gt;0,INDEX(Stagiaire,MIN(IF((AW33&gt;=Début)*(AW33&lt;=Fin)*(Stage=AX$8),ROW(Stagiaire)))-1),"")</f>
        <v/>
      </c>
      <c r="AY33" s="31" t="str">
        <f t="array" ref="AY33">IF(SUMPRODUCT((AW33&gt;=Début)*(AW33&lt;=Fin)*(Stage=AY$8)*(Etat="Accepte"))&gt;0,INDEX(Stagiaire,MIN(IF((AW33&gt;=Début)*(AW33&lt;=Fin)*(Stage=AY$8),ROW(Stagiaire)))-1),"")</f>
        <v/>
      </c>
      <c r="AZ33" s="31" t="str">
        <f t="array" ref="AZ33">IF(SUMPRODUCT((AW33&gt;=Début)*(AW33&lt;=Fin)*(Stage=AZ$8)*(Etat="Accepte"))&gt;0,INDEX(Stagiaire,MIN(IF((AW33&gt;=Début)*(AW33&lt;=Fin)*(Stage=AZ$8),ROW(Stagiaire)))-1),"")</f>
        <v/>
      </c>
      <c r="BA33" s="25" t="str">
        <f t="array" ref="BA33">IF(SUMPRODUCT((AW33&gt;=Début)*(AW33&lt;=Fin)*(Stage=BA$8)*(Etat="Accepte"))&gt;0,INDEX(Stagiaire,MIN(IF((AW33&gt;=Début)*(AW33&lt;=Fin)*(Stage=BA$8),ROW(Stagiaire)))-1),"")</f>
        <v/>
      </c>
      <c r="BB33" s="10">
        <f t="shared" si="17"/>
        <v>43398</v>
      </c>
      <c r="BC33" s="11">
        <f t="shared" si="18"/>
        <v>43398</v>
      </c>
      <c r="BD33" s="31" t="str">
        <f t="array" ref="BD33">IF(SUMPRODUCT((BC33&gt;=Début)*(BC33&lt;=Fin)*(Stage=BD$8)*(Etat="Accepte"))&gt;0,INDEX(Stagiaire,MIN(IF((BC33&gt;=Début)*(BC33&lt;=Fin)*(Stage=BD$8),ROW(Stagiaire)))-1),"")</f>
        <v/>
      </c>
      <c r="BE33" s="31" t="str">
        <f t="array" ref="BE33">IF(SUMPRODUCT((BC33&gt;=Début)*(BC33&lt;=Fin)*(Stage=BE$8)*(Etat="Accepte"))&gt;0,INDEX(Stagiaire,MIN(IF((BC33&gt;=Début)*(BC33&lt;=Fin)*(Stage=BE$8),ROW(Stagiaire)))-1),"")</f>
        <v/>
      </c>
      <c r="BF33" s="31" t="str">
        <f t="array" ref="BF33">IF(SUMPRODUCT((BC33&gt;=Début)*(BC33&lt;=Fin)*(Stage=BF$8)*(Etat="Accepte"))&gt;0,INDEX(Stagiaire,MIN(IF((BC33&gt;=Début)*(BC33&lt;=Fin)*(Stage=BF$8),ROW(Stagiaire)))-1),"")</f>
        <v/>
      </c>
      <c r="BG33" s="25" t="str">
        <f t="array" ref="BG33">IF(SUMPRODUCT((BC33&gt;=Début)*(BC33&lt;=Fin)*(Stage=BG$8)*(Etat="Accepte"))&gt;0,INDEX(Stagiaire,MIN(IF((BC33&gt;=Début)*(BC33&lt;=Fin)*(Stage=BG$8),ROW(Stagiaire)))-1),"")</f>
        <v/>
      </c>
      <c r="BH33" s="10">
        <f t="shared" si="19"/>
        <v>43429</v>
      </c>
      <c r="BI33" s="11">
        <f t="shared" si="20"/>
        <v>43429</v>
      </c>
      <c r="BJ33" s="31" t="str">
        <f t="array" ref="BJ33">IF(SUMPRODUCT((BI33&gt;=Début)*(BI33&lt;=Fin)*(Stage=BJ$8)*(Etat="Accepte"))&gt;0,INDEX(Stagiaire,MIN(IF((BI33&gt;=Début)*(BI33&lt;=Fin)*(Stage=BJ$8),ROW(Stagiaire)))-1),"")</f>
        <v/>
      </c>
      <c r="BK33" s="31" t="str">
        <f t="array" ref="BK33">IF(SUMPRODUCT((BI33&gt;=Début)*(BI33&lt;=Fin)*(Stage=BK$8)*(Etat="Accepte"))&gt;0,INDEX(Stagiaire,MIN(IF((BI33&gt;=Début)*(BI33&lt;=Fin)*(Stage=BK$8),ROW(Stagiaire)))-1),"")</f>
        <v/>
      </c>
      <c r="BL33" s="31" t="str">
        <f t="array" ref="BL33">IF(SUMPRODUCT((BI33&gt;=Début)*(BI33&lt;=Fin)*(Stage=BL$8)*(Etat="Accepte"))&gt;0,INDEX(Stagiaire,MIN(IF((BI33&gt;=Début)*(BI33&lt;=Fin)*(Stage=BL$8),ROW(Stagiaire)))-1),"")</f>
        <v/>
      </c>
      <c r="BM33" s="25" t="str">
        <f t="array" ref="BM33">IF(SUMPRODUCT((BI33&gt;=Début)*(BI33&lt;=Fin)*(Stage=BM$8)*(Etat="Accepte"))&gt;0,INDEX(Stagiaire,MIN(IF((BI33&gt;=Début)*(BI33&lt;=Fin)*(Stage=BM$8),ROW(Stagiaire)))-1),"")</f>
        <v/>
      </c>
      <c r="BN33" s="10">
        <f t="shared" si="21"/>
        <v>43459</v>
      </c>
      <c r="BO33" s="11">
        <f t="shared" si="22"/>
        <v>43459</v>
      </c>
      <c r="BP33" s="31" t="str">
        <f t="array" ref="BP33">IF(SUMPRODUCT((BO33&gt;=Début)*(BO33&lt;=Fin)*(Stage=BP$8)*(Etat="Accepte"))&gt;0,INDEX(Stagiaire,MIN(IF((BO33&gt;=Début)*(BO33&lt;=Fin)*(Stage=BP$8),ROW(Stagiaire)))-1),"")</f>
        <v/>
      </c>
      <c r="BQ33" s="31" t="str">
        <f t="array" ref="BQ33">IF(SUMPRODUCT((BO33&gt;=Début)*(BO33&lt;=Fin)*(Stage=BQ$8)*(Etat="Accepte"))&gt;0,INDEX(Stagiaire,MIN(IF((BO33&gt;=Début)*(BO33&lt;=Fin)*(Stage=BQ$8),ROW(Stagiaire)))-1),"")</f>
        <v/>
      </c>
      <c r="BR33" s="31" t="str">
        <f t="array" ref="BR33">IF(SUMPRODUCT((BO33&gt;=Début)*(BO33&lt;=Fin)*(Stage=BR$8)*(Etat="Accepte"))&gt;0,INDEX(Stagiaire,MIN(IF((BO33&gt;=Début)*(BO33&lt;=Fin)*(Stage=BR$8),ROW(Stagiaire)))-1),"")</f>
        <v/>
      </c>
      <c r="BS33" s="25" t="str">
        <f t="array" ref="BS33">IF(SUMPRODUCT((BO33&gt;=Début)*(BO33&lt;=Fin)*(Stage=BS$8)*(Etat="Accepte"))&gt;0,INDEX(Stagiaire,MIN(IF((BO33&gt;=Début)*(BO33&lt;=Fin)*(Stage=BS$8),ROW(Stagiaire)))-1),"")</f>
        <v/>
      </c>
    </row>
    <row r="34" spans="1:71" ht="12" customHeight="1" x14ac:dyDescent="0.15">
      <c r="A34" s="10">
        <f t="shared" si="0"/>
        <v>43126</v>
      </c>
      <c r="B34" s="28">
        <f t="shared" si="1"/>
        <v>43126</v>
      </c>
      <c r="C34" s="31" t="str">
        <f t="array" ref="C34">IF(SUMPRODUCT((B34&gt;=Début)*(B34&lt;=Fin)*(Stage=C$8)*(Etat="Accepte"))&gt;0,INDEX(Stagiaire,MIN(IF((B34&gt;=Début)*(B34&lt;=Fin)*(Stage=C$8),ROW(Stagiaire)))-1),"")</f>
        <v/>
      </c>
      <c r="D34" s="31" t="str">
        <f t="array" ref="D34">IF(SUMPRODUCT((B34&gt;=Début)*(B34&lt;=Fin)*(Stage=D$8)*(Etat="Accepte"))&gt;0,INDEX(Stagiaire,MIN(IF((B34&gt;=Début)*(B34&lt;=Fin)*(Stage=D$8),ROW(Stagiaire)))-1),"")</f>
        <v/>
      </c>
      <c r="E34" s="31" t="str">
        <f t="array" ref="E34">IF(SUMPRODUCT((B34&gt;=Début)*(B34&lt;=Fin)*(Stage=E$8)*(Etat="Accepte"))&gt;0,INDEX(Stagiaire,MIN(IF((B34&gt;=Début)*(B34&lt;=Fin)*(Stage=E$8),ROW(Stagiaire)))-1),"")</f>
        <v/>
      </c>
      <c r="F34" s="25" t="str">
        <f t="array" ref="F34">IF(SUMPRODUCT((B34&gt;=Début)*(B34&lt;=Fin)*(Stage=F$8)*(Etat="Accepte"))&gt;0,INDEX(Stagiaire,MIN(IF((B34&gt;=Début)*(B34&lt;=Fin)*(Stage=F$8),ROW(Stagiaire)))-1),"")</f>
        <v/>
      </c>
      <c r="G34" s="65">
        <f t="shared" si="2"/>
        <v>43157</v>
      </c>
      <c r="H34" s="31" t="str">
        <f t="array" ref="H34">IF(SUMPRODUCT((G34&gt;=Début)*(G34&lt;=Fin)*(Stage=H$8)*(Etat="Accepte"))&gt;0,INDEX(Stagiaire,MIN(IF((G34&gt;=Début)*(G34&lt;=Fin)*(Stage=H$8),ROW(Stagiaire)))-1),"")</f>
        <v/>
      </c>
      <c r="I34" s="31" t="str">
        <f t="array" ref="I34">IF(SUMPRODUCT((G34&gt;=Début)*(G34&lt;=Fin)*(Stage=I$8)*(Etat="Accepte"))&gt;0,INDEX(Stagiaire,MIN(IF((G34&gt;=Début)*(G34&lt;=Fin)*(Stage=I$8),ROW(Stagiaire)))-1),"")</f>
        <v/>
      </c>
      <c r="J34" s="31" t="str">
        <f t="array" ref="J34">IF(SUMPRODUCT((G34&gt;=Début)*(G34&lt;=Fin)*(Stage=J$8)*(Etat="Accepte"))&gt;0,INDEX(Stagiaire,MIN(IF((G34&gt;=Début)*(G34&lt;=Fin)*(Stage=J$8),ROW(Stagiaire)))-1),"")</f>
        <v/>
      </c>
      <c r="K34" s="25" t="str">
        <f t="array" ref="K34">IF(SUMPRODUCT((G34&gt;=Début)*(G34&lt;=Fin)*(Stage=K$8)*(Etat="Accepte"))&gt;0,INDEX(Stagiaire,MIN(IF((G34&gt;=Début)*(G34&lt;=Fin)*(Stage=K$8),ROW(Stagiaire)))-1),"")</f>
        <v/>
      </c>
      <c r="L34" s="10">
        <f t="shared" si="3"/>
        <v>43185</v>
      </c>
      <c r="M34" s="11">
        <f t="shared" si="4"/>
        <v>43185</v>
      </c>
      <c r="N34" s="31" t="str">
        <f t="array" ref="N34">IF(SUMPRODUCT((M34&gt;=Début)*(M34&lt;=Fin)*(Stage=N$8)*(Etat="Accepte"))&gt;0,INDEX(Stagiaire,MIN(IF((M34&gt;=Début)*(M34&lt;=Fin)*(Stage=N$8),ROW(Stagiaire)))-1),"")</f>
        <v/>
      </c>
      <c r="O34" s="31" t="str">
        <f t="array" ref="O34">IF(SUMPRODUCT((M34&gt;=Début)*(M34&lt;=Fin)*(Stage=O$8)*(Etat="Accepte"))&gt;0,INDEX(Stagiaire,MIN(IF((M34&gt;=Début)*(M34&lt;=Fin)*(Stage=O$8),ROW(Stagiaire)))-1),"")</f>
        <v/>
      </c>
      <c r="P34" s="31" t="str">
        <f t="array" ref="P34">IF(SUMPRODUCT((M34&gt;=Début)*(M34&lt;=Fin)*(Stage=P$8)*(Etat="Accepte"))&gt;0,INDEX(Stagiaire,MIN(IF((M34&gt;=Début)*(M34&lt;=Fin)*(Stage=P$8),ROW(Stagiaire)))-1),"")</f>
        <v/>
      </c>
      <c r="Q34" s="25" t="str">
        <f t="array" ref="Q34">IF(SUMPRODUCT((M34&gt;=Début)*(M34&lt;=Fin)*(Stage=Q$8)*(Etat="Accepte"))&gt;0,INDEX(Stagiaire,MIN(IF((M34&gt;=Début)*(M34&lt;=Fin)*(Stage=Q$8),ROW(Stagiaire)))-1),"")</f>
        <v/>
      </c>
      <c r="R34" s="10">
        <f t="shared" si="5"/>
        <v>43216</v>
      </c>
      <c r="S34" s="11">
        <f t="shared" si="6"/>
        <v>43216</v>
      </c>
      <c r="T34" s="31" t="str">
        <f t="array" ref="T34">IF(SUMPRODUCT((S34&gt;=Début)*(S34&lt;=Fin)*(Stage=T$8)*(Etat="Accepte"))&gt;0,INDEX(Stagiaire,MIN(IF((S34&gt;=Début)*(S34&lt;=Fin)*(Stage=T$8),ROW(Stagiaire)))-1),"")</f>
        <v/>
      </c>
      <c r="U34" s="31" t="str">
        <f t="array" ref="U34">IF(SUMPRODUCT((S34&gt;=Début)*(S34&lt;=Fin)*(Stage=U$8)*(Etat="Accepte"))&gt;0,INDEX(Stagiaire,MIN(IF((S34&gt;=Début)*(S34&lt;=Fin)*(Stage=U$8),ROW(Stagiaire)))-1),"")</f>
        <v/>
      </c>
      <c r="V34" s="31" t="str">
        <f t="array" ref="V34">IF(SUMPRODUCT((S34&gt;=Début)*(S34&lt;=Fin)*(Stage=V$8)*(Etat="Accepte"))&gt;0,INDEX(Stagiaire,MIN(IF((S34&gt;=Début)*(S34&lt;=Fin)*(Stage=V$8),ROW(Stagiaire)))-1),"")</f>
        <v/>
      </c>
      <c r="W34" s="25" t="str">
        <f t="array" ref="W34">IF(SUMPRODUCT((S34&gt;=Début)*(S34&lt;=Fin)*(Stage=W$8)*(Etat="Accepte"))&gt;0,INDEX(Stagiaire,MIN(IF((S34&gt;=Début)*(S34&lt;=Fin)*(Stage=W$8),ROW(Stagiaire)))-1),"")</f>
        <v/>
      </c>
      <c r="X34" s="10">
        <f t="shared" si="7"/>
        <v>43246</v>
      </c>
      <c r="Y34" s="11">
        <f t="shared" si="8"/>
        <v>43246</v>
      </c>
      <c r="Z34" s="31" t="str">
        <f t="array" ref="Z34">IF(SUMPRODUCT((Y34&gt;=Début)*(Y34&lt;=Fin)*(Stage=Z$8)*(Etat="Accepte"))&gt;0,INDEX(Stagiaire,MIN(IF((Y34&gt;=Début)*(Y34&lt;=Fin)*(Stage=Z$8),ROW(Stagiaire)))-1),"")</f>
        <v/>
      </c>
      <c r="AA34" s="31" t="str">
        <f t="array" ref="AA34">IF(SUMPRODUCT((Y34&gt;=Début)*(Y34&lt;=Fin)*(Stage=AA$8)*(Etat="Accepte"))&gt;0,INDEX(Stagiaire,MIN(IF((Y34&gt;=Début)*(Y34&lt;=Fin)*(Stage=AA$8),ROW(Stagiaire)))-1),"")</f>
        <v/>
      </c>
      <c r="AB34" s="31" t="str">
        <f t="array" ref="AB34">IF(SUMPRODUCT((Y34&gt;=Début)*(Y34&lt;=Fin)*(Stage=AB$8)*(Etat="Accepte"))&gt;0,INDEX(Stagiaire,MIN(IF((Y34&gt;=Début)*(Y34&lt;=Fin)*(Stage=AB$8),ROW(Stagiaire)))-1),"")</f>
        <v/>
      </c>
      <c r="AC34" s="25" t="str">
        <f t="array" ref="AC34">IF(SUMPRODUCT((Y34&gt;=Début)*(Y34&lt;=Fin)*(Stage=AC$8)*(Etat="Accepte"))&gt;0,INDEX(Stagiaire,MIN(IF((Y34&gt;=Début)*(Y34&lt;=Fin)*(Stage=AC$8),ROW(Stagiaire)))-1),"")</f>
        <v/>
      </c>
      <c r="AD34" s="10">
        <f t="shared" si="9"/>
        <v>43277</v>
      </c>
      <c r="AE34" s="11">
        <f t="shared" si="10"/>
        <v>43277</v>
      </c>
      <c r="AF34" s="31" t="str">
        <f t="array" ref="AF34">IF(SUMPRODUCT((AE34&gt;=Début)*(AE34&lt;=Fin)*(Stage=AF$8)*(Etat="Accepte"))&gt;0,INDEX(Stagiaire,MIN(IF((AE34&gt;=Début)*(AE34&lt;=Fin)*(Stage=AF$8),ROW(Stagiaire)))-1),"")</f>
        <v/>
      </c>
      <c r="AG34" s="31" t="str">
        <f t="array" ref="AG34">IF(SUMPRODUCT((AE34&gt;=Début)*(AE34&lt;=Fin)*(Stage=AG$8)*(Etat="Accepte"))&gt;0,INDEX(Stagiaire,MIN(IF((AE34&gt;=Début)*(AE34&lt;=Fin)*(Stage=AG$8),ROW(Stagiaire)))-1),"")</f>
        <v/>
      </c>
      <c r="AH34" s="31" t="str">
        <f t="array" ref="AH34">IF(SUMPRODUCT((AE34&gt;=Début)*(AE34&lt;=Fin)*(Stage=AH$8)*(Etat="Accepte"))&gt;0,INDEX(Stagiaire,MIN(IF((AE34&gt;=Début)*(AE34&lt;=Fin)*(Stage=AH$8),ROW(Stagiaire)))-1),"")</f>
        <v/>
      </c>
      <c r="AI34" s="25" t="str">
        <f t="array" ref="AI34">IF(SUMPRODUCT((AE34&gt;=Début)*(AE34&lt;=Fin)*(Stage=AI$8)*(Etat="Accepte"))&gt;0,INDEX(Stagiaire,MIN(IF((AE34&gt;=Début)*(AE34&lt;=Fin)*(Stage=AI$8),ROW(Stagiaire)))-1),"")</f>
        <v/>
      </c>
      <c r="AJ34" s="10">
        <f t="shared" si="11"/>
        <v>43307</v>
      </c>
      <c r="AK34" s="11">
        <f t="shared" si="12"/>
        <v>43307</v>
      </c>
      <c r="AL34" s="31" t="str">
        <f t="array" ref="AL34">IF(SUMPRODUCT((AK34&gt;=Début)*(AK34&lt;=Fin)*(Stage=AL$8)*(Etat="Accepte"))&gt;0,INDEX(Stagiaire,MIN(IF((AK34&gt;=Début)*(AK34&lt;=Fin)*(Stage=AL$8),ROW(Stagiaire)))-1),"")</f>
        <v/>
      </c>
      <c r="AM34" s="31" t="str">
        <f t="array" ref="AM34">IF(SUMPRODUCT((AK34&gt;=Début)*(AK34&lt;=Fin)*(Stage=AM$8)*(Etat="Accepte"))&gt;0,INDEX(Stagiaire,MIN(IF((AK34&gt;=Début)*(AK34&lt;=Fin)*(Stage=AM$8),ROW(Stagiaire)))-1),"")</f>
        <v/>
      </c>
      <c r="AN34" s="31" t="str">
        <f t="array" ref="AN34">IF(SUMPRODUCT((AK34&gt;=Début)*(AK34&lt;=Fin)*(Stage=AN$8)*(Etat="Accepte"))&gt;0,INDEX(Stagiaire,MIN(IF((AK34&gt;=Début)*(AK34&lt;=Fin)*(Stage=AN$8),ROW(Stagiaire)))-1),"")</f>
        <v/>
      </c>
      <c r="AO34" s="25" t="str">
        <f t="array" ref="AO34">IF(SUMPRODUCT((AK34&gt;=Début)*(AK34&lt;=Fin)*(Stage=AO$8)*(Etat="Accepte"))&gt;0,INDEX(Stagiaire,MIN(IF((AK34&gt;=Début)*(AK34&lt;=Fin)*(Stage=AO$8),ROW(Stagiaire)))-1),"")</f>
        <v/>
      </c>
      <c r="AP34" s="10">
        <f t="shared" si="13"/>
        <v>43338</v>
      </c>
      <c r="AQ34" s="11">
        <f t="shared" si="14"/>
        <v>43338</v>
      </c>
      <c r="AR34" s="31" t="str">
        <f t="array" ref="AR34">IF(SUMPRODUCT((AQ34&gt;=Début)*(AQ34&lt;=Fin)*(Stage=AR$8)*(Etat="Accepte"))&gt;0,INDEX(Stagiaire,MIN(IF((AQ34&gt;=Début)*(AQ34&lt;=Fin)*(Stage=AR$8),ROW(Stagiaire)))-1),"")</f>
        <v/>
      </c>
      <c r="AS34" s="31" t="str">
        <f t="array" ref="AS34">IF(SUMPRODUCT((AQ34&gt;=Début)*(AQ34&lt;=Fin)*(Stage=AS$8)*(Etat="Accepte"))&gt;0,INDEX(Stagiaire,MIN(IF((AQ34&gt;=Début)*(AQ34&lt;=Fin)*(Stage=AS$8),ROW(Stagiaire)))-1),"")</f>
        <v/>
      </c>
      <c r="AT34" s="31" t="str">
        <f t="array" ref="AT34">IF(SUMPRODUCT((AQ34&gt;=Début)*(AQ34&lt;=Fin)*(Stage=AT$8)*(Etat="Accepte"))&gt;0,INDEX(Stagiaire,MIN(IF((AQ34&gt;=Début)*(AQ34&lt;=Fin)*(Stage=AT$8),ROW(Stagiaire)))-1),"")</f>
        <v/>
      </c>
      <c r="AU34" s="25" t="str">
        <f t="array" ref="AU34">IF(SUMPRODUCT((AQ34&gt;=Début)*(AQ34&lt;=Fin)*(Stage=AU$8)*(Etat="Accepte"))&gt;0,INDEX(Stagiaire,MIN(IF((AQ34&gt;=Début)*(AQ34&lt;=Fin)*(Stage=AU$8),ROW(Stagiaire)))-1),"")</f>
        <v/>
      </c>
      <c r="AV34" s="10">
        <f t="shared" si="15"/>
        <v>43369</v>
      </c>
      <c r="AW34" s="11">
        <f t="shared" si="16"/>
        <v>43369</v>
      </c>
      <c r="AX34" s="31" t="str">
        <f t="array" ref="AX34">IF(SUMPRODUCT((AW34&gt;=Début)*(AW34&lt;=Fin)*(Stage=AX$8)*(Etat="Accepte"))&gt;0,INDEX(Stagiaire,MIN(IF((AW34&gt;=Début)*(AW34&lt;=Fin)*(Stage=AX$8),ROW(Stagiaire)))-1),"")</f>
        <v/>
      </c>
      <c r="AY34" s="31" t="str">
        <f t="array" ref="AY34">IF(SUMPRODUCT((AW34&gt;=Début)*(AW34&lt;=Fin)*(Stage=AY$8)*(Etat="Accepte"))&gt;0,INDEX(Stagiaire,MIN(IF((AW34&gt;=Début)*(AW34&lt;=Fin)*(Stage=AY$8),ROW(Stagiaire)))-1),"")</f>
        <v/>
      </c>
      <c r="AZ34" s="31" t="str">
        <f t="array" ref="AZ34">IF(SUMPRODUCT((AW34&gt;=Début)*(AW34&lt;=Fin)*(Stage=AZ$8)*(Etat="Accepte"))&gt;0,INDEX(Stagiaire,MIN(IF((AW34&gt;=Début)*(AW34&lt;=Fin)*(Stage=AZ$8),ROW(Stagiaire)))-1),"")</f>
        <v/>
      </c>
      <c r="BA34" s="25" t="str">
        <f t="array" ref="BA34">IF(SUMPRODUCT((AW34&gt;=Début)*(AW34&lt;=Fin)*(Stage=BA$8)*(Etat="Accepte"))&gt;0,INDEX(Stagiaire,MIN(IF((AW34&gt;=Début)*(AW34&lt;=Fin)*(Stage=BA$8),ROW(Stagiaire)))-1),"")</f>
        <v/>
      </c>
      <c r="BB34" s="10">
        <f t="shared" si="17"/>
        <v>43399</v>
      </c>
      <c r="BC34" s="11">
        <f t="shared" si="18"/>
        <v>43399</v>
      </c>
      <c r="BD34" s="31" t="str">
        <f t="array" ref="BD34">IF(SUMPRODUCT((BC34&gt;=Début)*(BC34&lt;=Fin)*(Stage=BD$8)*(Etat="Accepte"))&gt;0,INDEX(Stagiaire,MIN(IF((BC34&gt;=Début)*(BC34&lt;=Fin)*(Stage=BD$8),ROW(Stagiaire)))-1),"")</f>
        <v/>
      </c>
      <c r="BE34" s="31" t="str">
        <f t="array" ref="BE34">IF(SUMPRODUCT((BC34&gt;=Début)*(BC34&lt;=Fin)*(Stage=BE$8)*(Etat="Accepte"))&gt;0,INDEX(Stagiaire,MIN(IF((BC34&gt;=Début)*(BC34&lt;=Fin)*(Stage=BE$8),ROW(Stagiaire)))-1),"")</f>
        <v/>
      </c>
      <c r="BF34" s="31" t="str">
        <f t="array" ref="BF34">IF(SUMPRODUCT((BC34&gt;=Début)*(BC34&lt;=Fin)*(Stage=BF$8)*(Etat="Accepte"))&gt;0,INDEX(Stagiaire,MIN(IF((BC34&gt;=Début)*(BC34&lt;=Fin)*(Stage=BF$8),ROW(Stagiaire)))-1),"")</f>
        <v/>
      </c>
      <c r="BG34" s="25" t="str">
        <f t="array" ref="BG34">IF(SUMPRODUCT((BC34&gt;=Début)*(BC34&lt;=Fin)*(Stage=BG$8)*(Etat="Accepte"))&gt;0,INDEX(Stagiaire,MIN(IF((BC34&gt;=Début)*(BC34&lt;=Fin)*(Stage=BG$8),ROW(Stagiaire)))-1),"")</f>
        <v/>
      </c>
      <c r="BH34" s="10">
        <f t="shared" si="19"/>
        <v>43430</v>
      </c>
      <c r="BI34" s="11">
        <f t="shared" si="20"/>
        <v>43430</v>
      </c>
      <c r="BJ34" s="31" t="str">
        <f t="array" ref="BJ34">IF(SUMPRODUCT((BI34&gt;=Début)*(BI34&lt;=Fin)*(Stage=BJ$8)*(Etat="Accepte"))&gt;0,INDEX(Stagiaire,MIN(IF((BI34&gt;=Début)*(BI34&lt;=Fin)*(Stage=BJ$8),ROW(Stagiaire)))-1),"")</f>
        <v/>
      </c>
      <c r="BK34" s="31" t="str">
        <f t="array" ref="BK34">IF(SUMPRODUCT((BI34&gt;=Début)*(BI34&lt;=Fin)*(Stage=BK$8)*(Etat="Accepte"))&gt;0,INDEX(Stagiaire,MIN(IF((BI34&gt;=Début)*(BI34&lt;=Fin)*(Stage=BK$8),ROW(Stagiaire)))-1),"")</f>
        <v/>
      </c>
      <c r="BL34" s="31" t="str">
        <f t="array" ref="BL34">IF(SUMPRODUCT((BI34&gt;=Début)*(BI34&lt;=Fin)*(Stage=BL$8)*(Etat="Accepte"))&gt;0,INDEX(Stagiaire,MIN(IF((BI34&gt;=Début)*(BI34&lt;=Fin)*(Stage=BL$8),ROW(Stagiaire)))-1),"")</f>
        <v/>
      </c>
      <c r="BM34" s="25" t="str">
        <f t="array" ref="BM34">IF(SUMPRODUCT((BI34&gt;=Début)*(BI34&lt;=Fin)*(Stage=BM$8)*(Etat="Accepte"))&gt;0,INDEX(Stagiaire,MIN(IF((BI34&gt;=Début)*(BI34&lt;=Fin)*(Stage=BM$8),ROW(Stagiaire)))-1),"")</f>
        <v/>
      </c>
      <c r="BN34" s="10">
        <f t="shared" si="21"/>
        <v>43460</v>
      </c>
      <c r="BO34" s="11">
        <f t="shared" si="22"/>
        <v>43460</v>
      </c>
      <c r="BP34" s="31" t="str">
        <f t="array" ref="BP34">IF(SUMPRODUCT((BO34&gt;=Début)*(BO34&lt;=Fin)*(Stage=BP$8)*(Etat="Accepte"))&gt;0,INDEX(Stagiaire,MIN(IF((BO34&gt;=Début)*(BO34&lt;=Fin)*(Stage=BP$8),ROW(Stagiaire)))-1),"")</f>
        <v/>
      </c>
      <c r="BQ34" s="31" t="str">
        <f t="array" ref="BQ34">IF(SUMPRODUCT((BO34&gt;=Début)*(BO34&lt;=Fin)*(Stage=BQ$8)*(Etat="Accepte"))&gt;0,INDEX(Stagiaire,MIN(IF((BO34&gt;=Début)*(BO34&lt;=Fin)*(Stage=BQ$8),ROW(Stagiaire)))-1),"")</f>
        <v/>
      </c>
      <c r="BR34" s="31" t="str">
        <f t="array" ref="BR34">IF(SUMPRODUCT((BO34&gt;=Début)*(BO34&lt;=Fin)*(Stage=BR$8)*(Etat="Accepte"))&gt;0,INDEX(Stagiaire,MIN(IF((BO34&gt;=Début)*(BO34&lt;=Fin)*(Stage=BR$8),ROW(Stagiaire)))-1),"")</f>
        <v/>
      </c>
      <c r="BS34" s="25" t="str">
        <f t="array" ref="BS34">IF(SUMPRODUCT((BO34&gt;=Début)*(BO34&lt;=Fin)*(Stage=BS$8)*(Etat="Accepte"))&gt;0,INDEX(Stagiaire,MIN(IF((BO34&gt;=Début)*(BO34&lt;=Fin)*(Stage=BS$8),ROW(Stagiaire)))-1),"")</f>
        <v/>
      </c>
    </row>
    <row r="35" spans="1:71" ht="12" customHeight="1" x14ac:dyDescent="0.15">
      <c r="A35" s="10">
        <f t="shared" si="0"/>
        <v>43127</v>
      </c>
      <c r="B35" s="28">
        <f t="shared" si="1"/>
        <v>43127</v>
      </c>
      <c r="C35" s="31" t="str">
        <f t="array" ref="C35">IF(SUMPRODUCT((B35&gt;=Début)*(B35&lt;=Fin)*(Stage=C$8)*(Etat="Accepte"))&gt;0,INDEX(Stagiaire,MIN(IF((B35&gt;=Début)*(B35&lt;=Fin)*(Stage=C$8),ROW(Stagiaire)))-1),"")</f>
        <v/>
      </c>
      <c r="D35" s="31" t="str">
        <f t="array" ref="D35">IF(SUMPRODUCT((B35&gt;=Début)*(B35&lt;=Fin)*(Stage=D$8)*(Etat="Accepte"))&gt;0,INDEX(Stagiaire,MIN(IF((B35&gt;=Début)*(B35&lt;=Fin)*(Stage=D$8),ROW(Stagiaire)))-1),"")</f>
        <v/>
      </c>
      <c r="E35" s="31" t="str">
        <f t="array" ref="E35">IF(SUMPRODUCT((B35&gt;=Début)*(B35&lt;=Fin)*(Stage=E$8)*(Etat="Accepte"))&gt;0,INDEX(Stagiaire,MIN(IF((B35&gt;=Début)*(B35&lt;=Fin)*(Stage=E$8),ROW(Stagiaire)))-1),"")</f>
        <v/>
      </c>
      <c r="F35" s="25" t="str">
        <f t="array" ref="F35">IF(SUMPRODUCT((B35&gt;=Début)*(B35&lt;=Fin)*(Stage=F$8)*(Etat="Accepte"))&gt;0,INDEX(Stagiaire,MIN(IF((B35&gt;=Début)*(B35&lt;=Fin)*(Stage=F$8),ROW(Stagiaire)))-1),"")</f>
        <v/>
      </c>
      <c r="G35" s="65">
        <f t="shared" si="2"/>
        <v>43158</v>
      </c>
      <c r="H35" s="31" t="str">
        <f t="array" ref="H35">IF(SUMPRODUCT((G35&gt;=Début)*(G35&lt;=Fin)*(Stage=H$8)*(Etat="Accepte"))&gt;0,INDEX(Stagiaire,MIN(IF((G35&gt;=Début)*(G35&lt;=Fin)*(Stage=H$8),ROW(Stagiaire)))-1),"")</f>
        <v/>
      </c>
      <c r="I35" s="31" t="str">
        <f t="array" ref="I35">IF(SUMPRODUCT((G35&gt;=Début)*(G35&lt;=Fin)*(Stage=I$8)*(Etat="Accepte"))&gt;0,INDEX(Stagiaire,MIN(IF((G35&gt;=Début)*(G35&lt;=Fin)*(Stage=I$8),ROW(Stagiaire)))-1),"")</f>
        <v/>
      </c>
      <c r="J35" s="31" t="str">
        <f t="array" ref="J35">IF(SUMPRODUCT((G35&gt;=Début)*(G35&lt;=Fin)*(Stage=J$8)*(Etat="Accepte"))&gt;0,INDEX(Stagiaire,MIN(IF((G35&gt;=Début)*(G35&lt;=Fin)*(Stage=J$8),ROW(Stagiaire)))-1),"")</f>
        <v/>
      </c>
      <c r="K35" s="25" t="str">
        <f t="array" ref="K35">IF(SUMPRODUCT((G35&gt;=Début)*(G35&lt;=Fin)*(Stage=K$8)*(Etat="Accepte"))&gt;0,INDEX(Stagiaire,MIN(IF((G35&gt;=Début)*(G35&lt;=Fin)*(Stage=K$8),ROW(Stagiaire)))-1),"")</f>
        <v/>
      </c>
      <c r="L35" s="10">
        <f t="shared" si="3"/>
        <v>43186</v>
      </c>
      <c r="M35" s="11">
        <f t="shared" si="4"/>
        <v>43186</v>
      </c>
      <c r="N35" s="31" t="str">
        <f t="array" ref="N35">IF(SUMPRODUCT((M35&gt;=Début)*(M35&lt;=Fin)*(Stage=N$8)*(Etat="Accepte"))&gt;0,INDEX(Stagiaire,MIN(IF((M35&gt;=Début)*(M35&lt;=Fin)*(Stage=N$8),ROW(Stagiaire)))-1),"")</f>
        <v/>
      </c>
      <c r="O35" s="31" t="str">
        <f t="array" ref="O35">IF(SUMPRODUCT((M35&gt;=Début)*(M35&lt;=Fin)*(Stage=O$8)*(Etat="Accepte"))&gt;0,INDEX(Stagiaire,MIN(IF((M35&gt;=Début)*(M35&lt;=Fin)*(Stage=O$8),ROW(Stagiaire)))-1),"")</f>
        <v/>
      </c>
      <c r="P35" s="31" t="str">
        <f t="array" ref="P35">IF(SUMPRODUCT((M35&gt;=Début)*(M35&lt;=Fin)*(Stage=P$8)*(Etat="Accepte"))&gt;0,INDEX(Stagiaire,MIN(IF((M35&gt;=Début)*(M35&lt;=Fin)*(Stage=P$8),ROW(Stagiaire)))-1),"")</f>
        <v/>
      </c>
      <c r="Q35" s="25" t="str">
        <f t="array" ref="Q35">IF(SUMPRODUCT((M35&gt;=Début)*(M35&lt;=Fin)*(Stage=Q$8)*(Etat="Accepte"))&gt;0,INDEX(Stagiaire,MIN(IF((M35&gt;=Début)*(M35&lt;=Fin)*(Stage=Q$8),ROW(Stagiaire)))-1),"")</f>
        <v/>
      </c>
      <c r="R35" s="10">
        <f t="shared" si="5"/>
        <v>43217</v>
      </c>
      <c r="S35" s="11">
        <f t="shared" si="6"/>
        <v>43217</v>
      </c>
      <c r="T35" s="31" t="str">
        <f t="array" ref="T35">IF(SUMPRODUCT((S35&gt;=Début)*(S35&lt;=Fin)*(Stage=T$8)*(Etat="Accepte"))&gt;0,INDEX(Stagiaire,MIN(IF((S35&gt;=Début)*(S35&lt;=Fin)*(Stage=T$8),ROW(Stagiaire)))-1),"")</f>
        <v/>
      </c>
      <c r="U35" s="31" t="str">
        <f t="array" ref="U35">IF(SUMPRODUCT((S35&gt;=Début)*(S35&lt;=Fin)*(Stage=U$8)*(Etat="Accepte"))&gt;0,INDEX(Stagiaire,MIN(IF((S35&gt;=Début)*(S35&lt;=Fin)*(Stage=U$8),ROW(Stagiaire)))-1),"")</f>
        <v/>
      </c>
      <c r="V35" s="31" t="str">
        <f t="array" ref="V35">IF(SUMPRODUCT((S35&gt;=Début)*(S35&lt;=Fin)*(Stage=V$8)*(Etat="Accepte"))&gt;0,INDEX(Stagiaire,MIN(IF((S35&gt;=Début)*(S35&lt;=Fin)*(Stage=V$8),ROW(Stagiaire)))-1),"")</f>
        <v/>
      </c>
      <c r="W35" s="25" t="str">
        <f t="array" ref="W35">IF(SUMPRODUCT((S35&gt;=Début)*(S35&lt;=Fin)*(Stage=W$8)*(Etat="Accepte"))&gt;0,INDEX(Stagiaire,MIN(IF((S35&gt;=Début)*(S35&lt;=Fin)*(Stage=W$8),ROW(Stagiaire)))-1),"")</f>
        <v/>
      </c>
      <c r="X35" s="10">
        <f t="shared" si="7"/>
        <v>43247</v>
      </c>
      <c r="Y35" s="11">
        <f t="shared" si="8"/>
        <v>43247</v>
      </c>
      <c r="Z35" s="31" t="str">
        <f t="array" ref="Z35">IF(SUMPRODUCT((Y35&gt;=Début)*(Y35&lt;=Fin)*(Stage=Z$8)*(Etat="Accepte"))&gt;0,INDEX(Stagiaire,MIN(IF((Y35&gt;=Début)*(Y35&lt;=Fin)*(Stage=Z$8),ROW(Stagiaire)))-1),"")</f>
        <v/>
      </c>
      <c r="AA35" s="31" t="str">
        <f t="array" ref="AA35">IF(SUMPRODUCT((Y35&gt;=Début)*(Y35&lt;=Fin)*(Stage=AA$8)*(Etat="Accepte"))&gt;0,INDEX(Stagiaire,MIN(IF((Y35&gt;=Début)*(Y35&lt;=Fin)*(Stage=AA$8),ROW(Stagiaire)))-1),"")</f>
        <v/>
      </c>
      <c r="AB35" s="31" t="str">
        <f t="array" ref="AB35">IF(SUMPRODUCT((Y35&gt;=Début)*(Y35&lt;=Fin)*(Stage=AB$8)*(Etat="Accepte"))&gt;0,INDEX(Stagiaire,MIN(IF((Y35&gt;=Début)*(Y35&lt;=Fin)*(Stage=AB$8),ROW(Stagiaire)))-1),"")</f>
        <v/>
      </c>
      <c r="AC35" s="25" t="str">
        <f t="array" ref="AC35">IF(SUMPRODUCT((Y35&gt;=Début)*(Y35&lt;=Fin)*(Stage=AC$8)*(Etat="Accepte"))&gt;0,INDEX(Stagiaire,MIN(IF((Y35&gt;=Début)*(Y35&lt;=Fin)*(Stage=AC$8),ROW(Stagiaire)))-1),"")</f>
        <v/>
      </c>
      <c r="AD35" s="10">
        <f t="shared" si="9"/>
        <v>43278</v>
      </c>
      <c r="AE35" s="11">
        <f t="shared" si="10"/>
        <v>43278</v>
      </c>
      <c r="AF35" s="31" t="str">
        <f t="array" ref="AF35">IF(SUMPRODUCT((AE35&gt;=Début)*(AE35&lt;=Fin)*(Stage=AF$8)*(Etat="Accepte"))&gt;0,INDEX(Stagiaire,MIN(IF((AE35&gt;=Début)*(AE35&lt;=Fin)*(Stage=AF$8),ROW(Stagiaire)))-1),"")</f>
        <v/>
      </c>
      <c r="AG35" s="31" t="str">
        <f t="array" ref="AG35">IF(SUMPRODUCT((AE35&gt;=Début)*(AE35&lt;=Fin)*(Stage=AG$8)*(Etat="Accepte"))&gt;0,INDEX(Stagiaire,MIN(IF((AE35&gt;=Début)*(AE35&lt;=Fin)*(Stage=AG$8),ROW(Stagiaire)))-1),"")</f>
        <v/>
      </c>
      <c r="AH35" s="31" t="str">
        <f t="array" ref="AH35">IF(SUMPRODUCT((AE35&gt;=Début)*(AE35&lt;=Fin)*(Stage=AH$8)*(Etat="Accepte"))&gt;0,INDEX(Stagiaire,MIN(IF((AE35&gt;=Début)*(AE35&lt;=Fin)*(Stage=AH$8),ROW(Stagiaire)))-1),"")</f>
        <v/>
      </c>
      <c r="AI35" s="25" t="str">
        <f t="array" ref="AI35">IF(SUMPRODUCT((AE35&gt;=Début)*(AE35&lt;=Fin)*(Stage=AI$8)*(Etat="Accepte"))&gt;0,INDEX(Stagiaire,MIN(IF((AE35&gt;=Début)*(AE35&lt;=Fin)*(Stage=AI$8),ROW(Stagiaire)))-1),"")</f>
        <v/>
      </c>
      <c r="AJ35" s="10">
        <f t="shared" si="11"/>
        <v>43308</v>
      </c>
      <c r="AK35" s="11">
        <f t="shared" si="12"/>
        <v>43308</v>
      </c>
      <c r="AL35" s="31" t="str">
        <f t="array" ref="AL35">IF(SUMPRODUCT((AK35&gt;=Début)*(AK35&lt;=Fin)*(Stage=AL$8)*(Etat="Accepte"))&gt;0,INDEX(Stagiaire,MIN(IF((AK35&gt;=Début)*(AK35&lt;=Fin)*(Stage=AL$8),ROW(Stagiaire)))-1),"")</f>
        <v/>
      </c>
      <c r="AM35" s="31" t="str">
        <f t="array" ref="AM35">IF(SUMPRODUCT((AK35&gt;=Début)*(AK35&lt;=Fin)*(Stage=AM$8)*(Etat="Accepte"))&gt;0,INDEX(Stagiaire,MIN(IF((AK35&gt;=Début)*(AK35&lt;=Fin)*(Stage=AM$8),ROW(Stagiaire)))-1),"")</f>
        <v/>
      </c>
      <c r="AN35" s="31" t="str">
        <f t="array" ref="AN35">IF(SUMPRODUCT((AK35&gt;=Début)*(AK35&lt;=Fin)*(Stage=AN$8)*(Etat="Accepte"))&gt;0,INDEX(Stagiaire,MIN(IF((AK35&gt;=Début)*(AK35&lt;=Fin)*(Stage=AN$8),ROW(Stagiaire)))-1),"")</f>
        <v/>
      </c>
      <c r="AO35" s="25" t="str">
        <f t="array" ref="AO35">IF(SUMPRODUCT((AK35&gt;=Début)*(AK35&lt;=Fin)*(Stage=AO$8)*(Etat="Accepte"))&gt;0,INDEX(Stagiaire,MIN(IF((AK35&gt;=Début)*(AK35&lt;=Fin)*(Stage=AO$8),ROW(Stagiaire)))-1),"")</f>
        <v/>
      </c>
      <c r="AP35" s="10">
        <f t="shared" si="13"/>
        <v>43339</v>
      </c>
      <c r="AQ35" s="11">
        <f t="shared" si="14"/>
        <v>43339</v>
      </c>
      <c r="AR35" s="31" t="str">
        <f t="array" ref="AR35">IF(SUMPRODUCT((AQ35&gt;=Début)*(AQ35&lt;=Fin)*(Stage=AR$8)*(Etat="Accepte"))&gt;0,INDEX(Stagiaire,MIN(IF((AQ35&gt;=Début)*(AQ35&lt;=Fin)*(Stage=AR$8),ROW(Stagiaire)))-1),"")</f>
        <v/>
      </c>
      <c r="AS35" s="31" t="str">
        <f t="array" ref="AS35">IF(SUMPRODUCT((AQ35&gt;=Début)*(AQ35&lt;=Fin)*(Stage=AS$8)*(Etat="Accepte"))&gt;0,INDEX(Stagiaire,MIN(IF((AQ35&gt;=Début)*(AQ35&lt;=Fin)*(Stage=AS$8),ROW(Stagiaire)))-1),"")</f>
        <v/>
      </c>
      <c r="AT35" s="31" t="str">
        <f t="array" ref="AT35">IF(SUMPRODUCT((AQ35&gt;=Début)*(AQ35&lt;=Fin)*(Stage=AT$8)*(Etat="Accepte"))&gt;0,INDEX(Stagiaire,MIN(IF((AQ35&gt;=Début)*(AQ35&lt;=Fin)*(Stage=AT$8),ROW(Stagiaire)))-1),"")</f>
        <v/>
      </c>
      <c r="AU35" s="25" t="str">
        <f t="array" ref="AU35">IF(SUMPRODUCT((AQ35&gt;=Début)*(AQ35&lt;=Fin)*(Stage=AU$8)*(Etat="Accepte"))&gt;0,INDEX(Stagiaire,MIN(IF((AQ35&gt;=Début)*(AQ35&lt;=Fin)*(Stage=AU$8),ROW(Stagiaire)))-1),"")</f>
        <v/>
      </c>
      <c r="AV35" s="10">
        <f t="shared" si="15"/>
        <v>43370</v>
      </c>
      <c r="AW35" s="11">
        <f t="shared" si="16"/>
        <v>43370</v>
      </c>
      <c r="AX35" s="31" t="str">
        <f t="array" ref="AX35">IF(SUMPRODUCT((AW35&gt;=Début)*(AW35&lt;=Fin)*(Stage=AX$8)*(Etat="Accepte"))&gt;0,INDEX(Stagiaire,MIN(IF((AW35&gt;=Début)*(AW35&lt;=Fin)*(Stage=AX$8),ROW(Stagiaire)))-1),"")</f>
        <v/>
      </c>
      <c r="AY35" s="31" t="str">
        <f t="array" ref="AY35">IF(SUMPRODUCT((AW35&gt;=Début)*(AW35&lt;=Fin)*(Stage=AY$8)*(Etat="Accepte"))&gt;0,INDEX(Stagiaire,MIN(IF((AW35&gt;=Début)*(AW35&lt;=Fin)*(Stage=AY$8),ROW(Stagiaire)))-1),"")</f>
        <v/>
      </c>
      <c r="AZ35" s="31" t="str">
        <f t="array" ref="AZ35">IF(SUMPRODUCT((AW35&gt;=Début)*(AW35&lt;=Fin)*(Stage=AZ$8)*(Etat="Accepte"))&gt;0,INDEX(Stagiaire,MIN(IF((AW35&gt;=Début)*(AW35&lt;=Fin)*(Stage=AZ$8),ROW(Stagiaire)))-1),"")</f>
        <v/>
      </c>
      <c r="BA35" s="25" t="str">
        <f t="array" ref="BA35">IF(SUMPRODUCT((AW35&gt;=Début)*(AW35&lt;=Fin)*(Stage=BA$8)*(Etat="Accepte"))&gt;0,INDEX(Stagiaire,MIN(IF((AW35&gt;=Début)*(AW35&lt;=Fin)*(Stage=BA$8),ROW(Stagiaire)))-1),"")</f>
        <v/>
      </c>
      <c r="BB35" s="10">
        <f t="shared" si="17"/>
        <v>43400</v>
      </c>
      <c r="BC35" s="11">
        <f t="shared" si="18"/>
        <v>43400</v>
      </c>
      <c r="BD35" s="31" t="str">
        <f t="array" ref="BD35">IF(SUMPRODUCT((BC35&gt;=Début)*(BC35&lt;=Fin)*(Stage=BD$8)*(Etat="Accepte"))&gt;0,INDEX(Stagiaire,MIN(IF((BC35&gt;=Début)*(BC35&lt;=Fin)*(Stage=BD$8),ROW(Stagiaire)))-1),"")</f>
        <v/>
      </c>
      <c r="BE35" s="31" t="str">
        <f t="array" ref="BE35">IF(SUMPRODUCT((BC35&gt;=Début)*(BC35&lt;=Fin)*(Stage=BE$8)*(Etat="Accepte"))&gt;0,INDEX(Stagiaire,MIN(IF((BC35&gt;=Début)*(BC35&lt;=Fin)*(Stage=BE$8),ROW(Stagiaire)))-1),"")</f>
        <v/>
      </c>
      <c r="BF35" s="31" t="str">
        <f t="array" ref="BF35">IF(SUMPRODUCT((BC35&gt;=Début)*(BC35&lt;=Fin)*(Stage=BF$8)*(Etat="Accepte"))&gt;0,INDEX(Stagiaire,MIN(IF((BC35&gt;=Début)*(BC35&lt;=Fin)*(Stage=BF$8),ROW(Stagiaire)))-1),"")</f>
        <v/>
      </c>
      <c r="BG35" s="25" t="str">
        <f t="array" ref="BG35">IF(SUMPRODUCT((BC35&gt;=Début)*(BC35&lt;=Fin)*(Stage=BG$8)*(Etat="Accepte"))&gt;0,INDEX(Stagiaire,MIN(IF((BC35&gt;=Début)*(BC35&lt;=Fin)*(Stage=BG$8),ROW(Stagiaire)))-1),"")</f>
        <v/>
      </c>
      <c r="BH35" s="10">
        <f t="shared" si="19"/>
        <v>43431</v>
      </c>
      <c r="BI35" s="11">
        <f t="shared" si="20"/>
        <v>43431</v>
      </c>
      <c r="BJ35" s="31" t="str">
        <f t="array" ref="BJ35">IF(SUMPRODUCT((BI35&gt;=Début)*(BI35&lt;=Fin)*(Stage=BJ$8)*(Etat="Accepte"))&gt;0,INDEX(Stagiaire,MIN(IF((BI35&gt;=Début)*(BI35&lt;=Fin)*(Stage=BJ$8),ROW(Stagiaire)))-1),"")</f>
        <v/>
      </c>
      <c r="BK35" s="31" t="str">
        <f t="array" ref="BK35">IF(SUMPRODUCT((BI35&gt;=Début)*(BI35&lt;=Fin)*(Stage=BK$8)*(Etat="Accepte"))&gt;0,INDEX(Stagiaire,MIN(IF((BI35&gt;=Début)*(BI35&lt;=Fin)*(Stage=BK$8),ROW(Stagiaire)))-1),"")</f>
        <v/>
      </c>
      <c r="BL35" s="31" t="str">
        <f t="array" ref="BL35">IF(SUMPRODUCT((BI35&gt;=Début)*(BI35&lt;=Fin)*(Stage=BL$8)*(Etat="Accepte"))&gt;0,INDEX(Stagiaire,MIN(IF((BI35&gt;=Début)*(BI35&lt;=Fin)*(Stage=BL$8),ROW(Stagiaire)))-1),"")</f>
        <v/>
      </c>
      <c r="BM35" s="25" t="str">
        <f t="array" ref="BM35">IF(SUMPRODUCT((BI35&gt;=Début)*(BI35&lt;=Fin)*(Stage=BM$8)*(Etat="Accepte"))&gt;0,INDEX(Stagiaire,MIN(IF((BI35&gt;=Début)*(BI35&lt;=Fin)*(Stage=BM$8),ROW(Stagiaire)))-1),"")</f>
        <v/>
      </c>
      <c r="BN35" s="10">
        <f t="shared" si="21"/>
        <v>43461</v>
      </c>
      <c r="BO35" s="11">
        <f t="shared" si="22"/>
        <v>43461</v>
      </c>
      <c r="BP35" s="31" t="str">
        <f t="array" ref="BP35">IF(SUMPRODUCT((BO35&gt;=Début)*(BO35&lt;=Fin)*(Stage=BP$8)*(Etat="Accepte"))&gt;0,INDEX(Stagiaire,MIN(IF((BO35&gt;=Début)*(BO35&lt;=Fin)*(Stage=BP$8),ROW(Stagiaire)))-1),"")</f>
        <v/>
      </c>
      <c r="BQ35" s="31" t="str">
        <f t="array" ref="BQ35">IF(SUMPRODUCT((BO35&gt;=Début)*(BO35&lt;=Fin)*(Stage=BQ$8)*(Etat="Accepte"))&gt;0,INDEX(Stagiaire,MIN(IF((BO35&gt;=Début)*(BO35&lt;=Fin)*(Stage=BQ$8),ROW(Stagiaire)))-1),"")</f>
        <v/>
      </c>
      <c r="BR35" s="31" t="str">
        <f t="array" ref="BR35">IF(SUMPRODUCT((BO35&gt;=Début)*(BO35&lt;=Fin)*(Stage=BR$8)*(Etat="Accepte"))&gt;0,INDEX(Stagiaire,MIN(IF((BO35&gt;=Début)*(BO35&lt;=Fin)*(Stage=BR$8),ROW(Stagiaire)))-1),"")</f>
        <v/>
      </c>
      <c r="BS35" s="25" t="str">
        <f t="array" ref="BS35">IF(SUMPRODUCT((BO35&gt;=Début)*(BO35&lt;=Fin)*(Stage=BS$8)*(Etat="Accepte"))&gt;0,INDEX(Stagiaire,MIN(IF((BO35&gt;=Début)*(BO35&lt;=Fin)*(Stage=BS$8),ROW(Stagiaire)))-1),"")</f>
        <v/>
      </c>
    </row>
    <row r="36" spans="1:71" ht="12" customHeight="1" x14ac:dyDescent="0.15">
      <c r="A36" s="10">
        <f t="shared" si="0"/>
        <v>43128</v>
      </c>
      <c r="B36" s="28">
        <f t="shared" si="1"/>
        <v>43128</v>
      </c>
      <c r="C36" s="31" t="str">
        <f t="array" ref="C36">IF(SUMPRODUCT((B36&gt;=Début)*(B36&lt;=Fin)*(Stage=C$8)*(Etat="Accepte"))&gt;0,INDEX(Stagiaire,MIN(IF((B36&gt;=Début)*(B36&lt;=Fin)*(Stage=C$8),ROW(Stagiaire)))-1),"")</f>
        <v/>
      </c>
      <c r="D36" s="31" t="str">
        <f t="array" ref="D36">IF(SUMPRODUCT((B36&gt;=Début)*(B36&lt;=Fin)*(Stage=D$8)*(Etat="Accepte"))&gt;0,INDEX(Stagiaire,MIN(IF((B36&gt;=Début)*(B36&lt;=Fin)*(Stage=D$8),ROW(Stagiaire)))-1),"")</f>
        <v/>
      </c>
      <c r="E36" s="31" t="str">
        <f t="array" ref="E36">IF(SUMPRODUCT((B36&gt;=Début)*(B36&lt;=Fin)*(Stage=E$8)*(Etat="Accepte"))&gt;0,INDEX(Stagiaire,MIN(IF((B36&gt;=Début)*(B36&lt;=Fin)*(Stage=E$8),ROW(Stagiaire)))-1),"")</f>
        <v/>
      </c>
      <c r="F36" s="25" t="str">
        <f t="array" ref="F36">IF(SUMPRODUCT((B36&gt;=Début)*(B36&lt;=Fin)*(Stage=F$8)*(Etat="Accepte"))&gt;0,INDEX(Stagiaire,MIN(IF((B36&gt;=Début)*(B36&lt;=Fin)*(Stage=F$8),ROW(Stagiaire)))-1),"")</f>
        <v/>
      </c>
      <c r="G36" s="65">
        <f t="shared" si="2"/>
        <v>43159</v>
      </c>
      <c r="H36" s="31" t="str">
        <f t="array" ref="H36">IF(SUMPRODUCT((G36&gt;=Début)*(G36&lt;=Fin)*(Stage=H$8)*(Etat="Accepte"))&gt;0,INDEX(Stagiaire,MIN(IF((G36&gt;=Début)*(G36&lt;=Fin)*(Stage=H$8),ROW(Stagiaire)))-1),"")</f>
        <v/>
      </c>
      <c r="I36" s="31" t="str">
        <f t="array" ref="I36">IF(SUMPRODUCT((G36&gt;=Début)*(G36&lt;=Fin)*(Stage=I$8)*(Etat="Accepte"))&gt;0,INDEX(Stagiaire,MIN(IF((G36&gt;=Début)*(G36&lt;=Fin)*(Stage=I$8),ROW(Stagiaire)))-1),"")</f>
        <v/>
      </c>
      <c r="J36" s="31" t="str">
        <f t="array" ref="J36">IF(SUMPRODUCT((G36&gt;=Début)*(G36&lt;=Fin)*(Stage=J$8)*(Etat="Accepte"))&gt;0,INDEX(Stagiaire,MIN(IF((G36&gt;=Début)*(G36&lt;=Fin)*(Stage=J$8),ROW(Stagiaire)))-1),"")</f>
        <v/>
      </c>
      <c r="K36" s="25" t="str">
        <f t="array" ref="K36">IF(SUMPRODUCT((G36&gt;=Début)*(G36&lt;=Fin)*(Stage=K$8)*(Etat="Accepte"))&gt;0,INDEX(Stagiaire,MIN(IF((G36&gt;=Début)*(G36&lt;=Fin)*(Stage=K$8),ROW(Stagiaire)))-1),"")</f>
        <v/>
      </c>
      <c r="L36" s="10">
        <f t="shared" si="3"/>
        <v>43187</v>
      </c>
      <c r="M36" s="11">
        <f t="shared" si="4"/>
        <v>43187</v>
      </c>
      <c r="N36" s="31" t="str">
        <f t="array" ref="N36">IF(SUMPRODUCT((M36&gt;=Début)*(M36&lt;=Fin)*(Stage=N$8)*(Etat="Accepte"))&gt;0,INDEX(Stagiaire,MIN(IF((M36&gt;=Début)*(M36&lt;=Fin)*(Stage=N$8),ROW(Stagiaire)))-1),"")</f>
        <v/>
      </c>
      <c r="O36" s="31" t="str">
        <f t="array" ref="O36">IF(SUMPRODUCT((M36&gt;=Début)*(M36&lt;=Fin)*(Stage=O$8)*(Etat="Accepte"))&gt;0,INDEX(Stagiaire,MIN(IF((M36&gt;=Début)*(M36&lt;=Fin)*(Stage=O$8),ROW(Stagiaire)))-1),"")</f>
        <v/>
      </c>
      <c r="P36" s="31" t="str">
        <f t="array" ref="P36">IF(SUMPRODUCT((M36&gt;=Début)*(M36&lt;=Fin)*(Stage=P$8)*(Etat="Accepte"))&gt;0,INDEX(Stagiaire,MIN(IF((M36&gt;=Début)*(M36&lt;=Fin)*(Stage=P$8),ROW(Stagiaire)))-1),"")</f>
        <v/>
      </c>
      <c r="Q36" s="25" t="str">
        <f t="array" ref="Q36">IF(SUMPRODUCT((M36&gt;=Début)*(M36&lt;=Fin)*(Stage=Q$8)*(Etat="Accepte"))&gt;0,INDEX(Stagiaire,MIN(IF((M36&gt;=Début)*(M36&lt;=Fin)*(Stage=Q$8),ROW(Stagiaire)))-1),"")</f>
        <v/>
      </c>
      <c r="R36" s="10">
        <f t="shared" si="5"/>
        <v>43218</v>
      </c>
      <c r="S36" s="11">
        <f t="shared" si="6"/>
        <v>43218</v>
      </c>
      <c r="T36" s="31" t="str">
        <f t="array" ref="T36">IF(SUMPRODUCT((S36&gt;=Début)*(S36&lt;=Fin)*(Stage=T$8)*(Etat="Accepte"))&gt;0,INDEX(Stagiaire,MIN(IF((S36&gt;=Début)*(S36&lt;=Fin)*(Stage=T$8),ROW(Stagiaire)))-1),"")</f>
        <v/>
      </c>
      <c r="U36" s="31" t="str">
        <f t="array" ref="U36">IF(SUMPRODUCT((S36&gt;=Début)*(S36&lt;=Fin)*(Stage=U$8)*(Etat="Accepte"))&gt;0,INDEX(Stagiaire,MIN(IF((S36&gt;=Début)*(S36&lt;=Fin)*(Stage=U$8),ROW(Stagiaire)))-1),"")</f>
        <v/>
      </c>
      <c r="V36" s="31" t="str">
        <f t="array" ref="V36">IF(SUMPRODUCT((S36&gt;=Début)*(S36&lt;=Fin)*(Stage=V$8)*(Etat="Accepte"))&gt;0,INDEX(Stagiaire,MIN(IF((S36&gt;=Début)*(S36&lt;=Fin)*(Stage=V$8),ROW(Stagiaire)))-1),"")</f>
        <v/>
      </c>
      <c r="W36" s="25" t="str">
        <f t="array" ref="W36">IF(SUMPRODUCT((S36&gt;=Début)*(S36&lt;=Fin)*(Stage=W$8)*(Etat="Accepte"))&gt;0,INDEX(Stagiaire,MIN(IF((S36&gt;=Début)*(S36&lt;=Fin)*(Stage=W$8),ROW(Stagiaire)))-1),"")</f>
        <v/>
      </c>
      <c r="X36" s="10">
        <f t="shared" si="7"/>
        <v>43248</v>
      </c>
      <c r="Y36" s="11">
        <f t="shared" si="8"/>
        <v>43248</v>
      </c>
      <c r="Z36" s="31" t="str">
        <f t="array" ref="Z36">IF(SUMPRODUCT((Y36&gt;=Début)*(Y36&lt;=Fin)*(Stage=Z$8)*(Etat="Accepte"))&gt;0,INDEX(Stagiaire,MIN(IF((Y36&gt;=Début)*(Y36&lt;=Fin)*(Stage=Z$8),ROW(Stagiaire)))-1),"")</f>
        <v/>
      </c>
      <c r="AA36" s="31" t="str">
        <f t="array" ref="AA36">IF(SUMPRODUCT((Y36&gt;=Début)*(Y36&lt;=Fin)*(Stage=AA$8)*(Etat="Accepte"))&gt;0,INDEX(Stagiaire,MIN(IF((Y36&gt;=Début)*(Y36&lt;=Fin)*(Stage=AA$8),ROW(Stagiaire)))-1),"")</f>
        <v/>
      </c>
      <c r="AB36" s="31" t="str">
        <f t="array" ref="AB36">IF(SUMPRODUCT((Y36&gt;=Début)*(Y36&lt;=Fin)*(Stage=AB$8)*(Etat="Accepte"))&gt;0,INDEX(Stagiaire,MIN(IF((Y36&gt;=Début)*(Y36&lt;=Fin)*(Stage=AB$8),ROW(Stagiaire)))-1),"")</f>
        <v/>
      </c>
      <c r="AC36" s="25" t="str">
        <f t="array" ref="AC36">IF(SUMPRODUCT((Y36&gt;=Début)*(Y36&lt;=Fin)*(Stage=AC$8)*(Etat="Accepte"))&gt;0,INDEX(Stagiaire,MIN(IF((Y36&gt;=Début)*(Y36&lt;=Fin)*(Stage=AC$8),ROW(Stagiaire)))-1),"")</f>
        <v/>
      </c>
      <c r="AD36" s="10">
        <f t="shared" si="9"/>
        <v>43279</v>
      </c>
      <c r="AE36" s="11">
        <f t="shared" si="10"/>
        <v>43279</v>
      </c>
      <c r="AF36" s="31" t="str">
        <f t="array" ref="AF36">IF(SUMPRODUCT((AE36&gt;=Début)*(AE36&lt;=Fin)*(Stage=AF$8)*(Etat="Accepte"))&gt;0,INDEX(Stagiaire,MIN(IF((AE36&gt;=Début)*(AE36&lt;=Fin)*(Stage=AF$8),ROW(Stagiaire)))-1),"")</f>
        <v/>
      </c>
      <c r="AG36" s="31" t="str">
        <f t="array" ref="AG36">IF(SUMPRODUCT((AE36&gt;=Début)*(AE36&lt;=Fin)*(Stage=AG$8)*(Etat="Accepte"))&gt;0,INDEX(Stagiaire,MIN(IF((AE36&gt;=Début)*(AE36&lt;=Fin)*(Stage=AG$8),ROW(Stagiaire)))-1),"")</f>
        <v/>
      </c>
      <c r="AH36" s="31" t="str">
        <f t="array" ref="AH36">IF(SUMPRODUCT((AE36&gt;=Début)*(AE36&lt;=Fin)*(Stage=AH$8)*(Etat="Accepte"))&gt;0,INDEX(Stagiaire,MIN(IF((AE36&gt;=Début)*(AE36&lt;=Fin)*(Stage=AH$8),ROW(Stagiaire)))-1),"")</f>
        <v/>
      </c>
      <c r="AI36" s="25" t="str">
        <f t="array" ref="AI36">IF(SUMPRODUCT((AE36&gt;=Début)*(AE36&lt;=Fin)*(Stage=AI$8)*(Etat="Accepte"))&gt;0,INDEX(Stagiaire,MIN(IF((AE36&gt;=Début)*(AE36&lt;=Fin)*(Stage=AI$8),ROW(Stagiaire)))-1),"")</f>
        <v/>
      </c>
      <c r="AJ36" s="10">
        <f t="shared" si="11"/>
        <v>43309</v>
      </c>
      <c r="AK36" s="11">
        <f t="shared" si="12"/>
        <v>43309</v>
      </c>
      <c r="AL36" s="31" t="str">
        <f t="array" ref="AL36">IF(SUMPRODUCT((AK36&gt;=Début)*(AK36&lt;=Fin)*(Stage=AL$8)*(Etat="Accepte"))&gt;0,INDEX(Stagiaire,MIN(IF((AK36&gt;=Début)*(AK36&lt;=Fin)*(Stage=AL$8),ROW(Stagiaire)))-1),"")</f>
        <v/>
      </c>
      <c r="AM36" s="31" t="str">
        <f t="array" ref="AM36">IF(SUMPRODUCT((AK36&gt;=Début)*(AK36&lt;=Fin)*(Stage=AM$8)*(Etat="Accepte"))&gt;0,INDEX(Stagiaire,MIN(IF((AK36&gt;=Début)*(AK36&lt;=Fin)*(Stage=AM$8),ROW(Stagiaire)))-1),"")</f>
        <v/>
      </c>
      <c r="AN36" s="31" t="str">
        <f t="array" ref="AN36">IF(SUMPRODUCT((AK36&gt;=Début)*(AK36&lt;=Fin)*(Stage=AN$8)*(Etat="Accepte"))&gt;0,INDEX(Stagiaire,MIN(IF((AK36&gt;=Début)*(AK36&lt;=Fin)*(Stage=AN$8),ROW(Stagiaire)))-1),"")</f>
        <v/>
      </c>
      <c r="AO36" s="25" t="str">
        <f t="array" ref="AO36">IF(SUMPRODUCT((AK36&gt;=Début)*(AK36&lt;=Fin)*(Stage=AO$8)*(Etat="Accepte"))&gt;0,INDEX(Stagiaire,MIN(IF((AK36&gt;=Début)*(AK36&lt;=Fin)*(Stage=AO$8),ROW(Stagiaire)))-1),"")</f>
        <v/>
      </c>
      <c r="AP36" s="10">
        <f t="shared" si="13"/>
        <v>43340</v>
      </c>
      <c r="AQ36" s="11">
        <f t="shared" si="14"/>
        <v>43340</v>
      </c>
      <c r="AR36" s="31" t="str">
        <f t="array" ref="AR36">IF(SUMPRODUCT((AQ36&gt;=Début)*(AQ36&lt;=Fin)*(Stage=AR$8)*(Etat="Accepte"))&gt;0,INDEX(Stagiaire,MIN(IF((AQ36&gt;=Début)*(AQ36&lt;=Fin)*(Stage=AR$8),ROW(Stagiaire)))-1),"")</f>
        <v/>
      </c>
      <c r="AS36" s="31" t="str">
        <f t="array" ref="AS36">IF(SUMPRODUCT((AQ36&gt;=Début)*(AQ36&lt;=Fin)*(Stage=AS$8)*(Etat="Accepte"))&gt;0,INDEX(Stagiaire,MIN(IF((AQ36&gt;=Début)*(AQ36&lt;=Fin)*(Stage=AS$8),ROW(Stagiaire)))-1),"")</f>
        <v/>
      </c>
      <c r="AT36" s="31" t="str">
        <f t="array" ref="AT36">IF(SUMPRODUCT((AQ36&gt;=Début)*(AQ36&lt;=Fin)*(Stage=AT$8)*(Etat="Accepte"))&gt;0,INDEX(Stagiaire,MIN(IF((AQ36&gt;=Début)*(AQ36&lt;=Fin)*(Stage=AT$8),ROW(Stagiaire)))-1),"")</f>
        <v/>
      </c>
      <c r="AU36" s="25" t="str">
        <f t="array" ref="AU36">IF(SUMPRODUCT((AQ36&gt;=Début)*(AQ36&lt;=Fin)*(Stage=AU$8)*(Etat="Accepte"))&gt;0,INDEX(Stagiaire,MIN(IF((AQ36&gt;=Début)*(AQ36&lt;=Fin)*(Stage=AU$8),ROW(Stagiaire)))-1),"")</f>
        <v/>
      </c>
      <c r="AV36" s="10">
        <f t="shared" si="15"/>
        <v>43371</v>
      </c>
      <c r="AW36" s="11">
        <f t="shared" si="16"/>
        <v>43371</v>
      </c>
      <c r="AX36" s="31" t="str">
        <f t="array" ref="AX36">IF(SUMPRODUCT((AW36&gt;=Début)*(AW36&lt;=Fin)*(Stage=AX$8)*(Etat="Accepte"))&gt;0,INDEX(Stagiaire,MIN(IF((AW36&gt;=Début)*(AW36&lt;=Fin)*(Stage=AX$8),ROW(Stagiaire)))-1),"")</f>
        <v/>
      </c>
      <c r="AY36" s="31" t="str">
        <f t="array" ref="AY36">IF(SUMPRODUCT((AW36&gt;=Début)*(AW36&lt;=Fin)*(Stage=AY$8)*(Etat="Accepte"))&gt;0,INDEX(Stagiaire,MIN(IF((AW36&gt;=Début)*(AW36&lt;=Fin)*(Stage=AY$8),ROW(Stagiaire)))-1),"")</f>
        <v/>
      </c>
      <c r="AZ36" s="31" t="str">
        <f t="array" ref="AZ36">IF(SUMPRODUCT((AW36&gt;=Début)*(AW36&lt;=Fin)*(Stage=AZ$8)*(Etat="Accepte"))&gt;0,INDEX(Stagiaire,MIN(IF((AW36&gt;=Début)*(AW36&lt;=Fin)*(Stage=AZ$8),ROW(Stagiaire)))-1),"")</f>
        <v/>
      </c>
      <c r="BA36" s="25" t="str">
        <f t="array" ref="BA36">IF(SUMPRODUCT((AW36&gt;=Début)*(AW36&lt;=Fin)*(Stage=BA$8)*(Etat="Accepte"))&gt;0,INDEX(Stagiaire,MIN(IF((AW36&gt;=Début)*(AW36&lt;=Fin)*(Stage=BA$8),ROW(Stagiaire)))-1),"")</f>
        <v/>
      </c>
      <c r="BB36" s="10">
        <f t="shared" si="17"/>
        <v>43401</v>
      </c>
      <c r="BC36" s="11">
        <f t="shared" si="18"/>
        <v>43401</v>
      </c>
      <c r="BD36" s="31" t="str">
        <f t="array" ref="BD36">IF(SUMPRODUCT((BC36&gt;=Début)*(BC36&lt;=Fin)*(Stage=BD$8)*(Etat="Accepte"))&gt;0,INDEX(Stagiaire,MIN(IF((BC36&gt;=Début)*(BC36&lt;=Fin)*(Stage=BD$8),ROW(Stagiaire)))-1),"")</f>
        <v/>
      </c>
      <c r="BE36" s="31" t="str">
        <f t="array" ref="BE36">IF(SUMPRODUCT((BC36&gt;=Début)*(BC36&lt;=Fin)*(Stage=BE$8)*(Etat="Accepte"))&gt;0,INDEX(Stagiaire,MIN(IF((BC36&gt;=Début)*(BC36&lt;=Fin)*(Stage=BE$8),ROW(Stagiaire)))-1),"")</f>
        <v/>
      </c>
      <c r="BF36" s="31" t="str">
        <f t="array" ref="BF36">IF(SUMPRODUCT((BC36&gt;=Début)*(BC36&lt;=Fin)*(Stage=BF$8)*(Etat="Accepte"))&gt;0,INDEX(Stagiaire,MIN(IF((BC36&gt;=Début)*(BC36&lt;=Fin)*(Stage=BF$8),ROW(Stagiaire)))-1),"")</f>
        <v/>
      </c>
      <c r="BG36" s="25" t="str">
        <f t="array" ref="BG36">IF(SUMPRODUCT((BC36&gt;=Début)*(BC36&lt;=Fin)*(Stage=BG$8)*(Etat="Accepte"))&gt;0,INDEX(Stagiaire,MIN(IF((BC36&gt;=Début)*(BC36&lt;=Fin)*(Stage=BG$8),ROW(Stagiaire)))-1),"")</f>
        <v/>
      </c>
      <c r="BH36" s="10">
        <f t="shared" si="19"/>
        <v>43432</v>
      </c>
      <c r="BI36" s="11">
        <f t="shared" si="20"/>
        <v>43432</v>
      </c>
      <c r="BJ36" s="31" t="str">
        <f t="array" ref="BJ36">IF(SUMPRODUCT((BI36&gt;=Début)*(BI36&lt;=Fin)*(Stage=BJ$8)*(Etat="Accepte"))&gt;0,INDEX(Stagiaire,MIN(IF((BI36&gt;=Début)*(BI36&lt;=Fin)*(Stage=BJ$8),ROW(Stagiaire)))-1),"")</f>
        <v/>
      </c>
      <c r="BK36" s="31" t="str">
        <f t="array" ref="BK36">IF(SUMPRODUCT((BI36&gt;=Début)*(BI36&lt;=Fin)*(Stage=BK$8)*(Etat="Accepte"))&gt;0,INDEX(Stagiaire,MIN(IF((BI36&gt;=Début)*(BI36&lt;=Fin)*(Stage=BK$8),ROW(Stagiaire)))-1),"")</f>
        <v/>
      </c>
      <c r="BL36" s="31" t="str">
        <f t="array" ref="BL36">IF(SUMPRODUCT((BI36&gt;=Début)*(BI36&lt;=Fin)*(Stage=BL$8)*(Etat="Accepte"))&gt;0,INDEX(Stagiaire,MIN(IF((BI36&gt;=Début)*(BI36&lt;=Fin)*(Stage=BL$8),ROW(Stagiaire)))-1),"")</f>
        <v/>
      </c>
      <c r="BM36" s="25" t="str">
        <f t="array" ref="BM36">IF(SUMPRODUCT((BI36&gt;=Début)*(BI36&lt;=Fin)*(Stage=BM$8)*(Etat="Accepte"))&gt;0,INDEX(Stagiaire,MIN(IF((BI36&gt;=Début)*(BI36&lt;=Fin)*(Stage=BM$8),ROW(Stagiaire)))-1),"")</f>
        <v/>
      </c>
      <c r="BN36" s="10">
        <f t="shared" si="21"/>
        <v>43462</v>
      </c>
      <c r="BO36" s="11">
        <f t="shared" si="22"/>
        <v>43462</v>
      </c>
      <c r="BP36" s="31" t="str">
        <f t="array" ref="BP36">IF(SUMPRODUCT((BO36&gt;=Début)*(BO36&lt;=Fin)*(Stage=BP$8)*(Etat="Accepte"))&gt;0,INDEX(Stagiaire,MIN(IF((BO36&gt;=Début)*(BO36&lt;=Fin)*(Stage=BP$8),ROW(Stagiaire)))-1),"")</f>
        <v/>
      </c>
      <c r="BQ36" s="31" t="str">
        <f t="array" ref="BQ36">IF(SUMPRODUCT((BO36&gt;=Début)*(BO36&lt;=Fin)*(Stage=BQ$8)*(Etat="Accepte"))&gt;0,INDEX(Stagiaire,MIN(IF((BO36&gt;=Début)*(BO36&lt;=Fin)*(Stage=BQ$8),ROW(Stagiaire)))-1),"")</f>
        <v/>
      </c>
      <c r="BR36" s="31" t="str">
        <f t="array" ref="BR36">IF(SUMPRODUCT((BO36&gt;=Début)*(BO36&lt;=Fin)*(Stage=BR$8)*(Etat="Accepte"))&gt;0,INDEX(Stagiaire,MIN(IF((BO36&gt;=Début)*(BO36&lt;=Fin)*(Stage=BR$8),ROW(Stagiaire)))-1),"")</f>
        <v/>
      </c>
      <c r="BS36" s="25" t="str">
        <f t="array" ref="BS36">IF(SUMPRODUCT((BO36&gt;=Début)*(BO36&lt;=Fin)*(Stage=BS$8)*(Etat="Accepte"))&gt;0,INDEX(Stagiaire,MIN(IF((BO36&gt;=Début)*(BO36&lt;=Fin)*(Stage=BS$8),ROW(Stagiaire)))-1),"")</f>
        <v/>
      </c>
    </row>
    <row r="37" spans="1:71" ht="12" customHeight="1" x14ac:dyDescent="0.15">
      <c r="A37" s="10">
        <f t="shared" si="0"/>
        <v>43129</v>
      </c>
      <c r="B37" s="28">
        <f t="shared" si="1"/>
        <v>43129</v>
      </c>
      <c r="C37" s="31" t="str">
        <f t="array" ref="C37">IF(SUMPRODUCT((B37&gt;=Début)*(B37&lt;=Fin)*(Stage=C$8)*(Etat="Accepte"))&gt;0,INDEX(Stagiaire,MIN(IF((B37&gt;=Début)*(B37&lt;=Fin)*(Stage=C$8),ROW(Stagiaire)))-1),"")</f>
        <v/>
      </c>
      <c r="D37" s="31" t="str">
        <f t="array" ref="D37">IF(SUMPRODUCT((B37&gt;=Début)*(B37&lt;=Fin)*(Stage=D$8)*(Etat="Accepte"))&gt;0,INDEX(Stagiaire,MIN(IF((B37&gt;=Début)*(B37&lt;=Fin)*(Stage=D$8),ROW(Stagiaire)))-1),"")</f>
        <v/>
      </c>
      <c r="E37" s="31" t="str">
        <f t="array" ref="E37">IF(SUMPRODUCT((B37&gt;=Début)*(B37&lt;=Fin)*(Stage=E$8)*(Etat="Accepte"))&gt;0,INDEX(Stagiaire,MIN(IF((B37&gt;=Début)*(B37&lt;=Fin)*(Stage=E$8),ROW(Stagiaire)))-1),"")</f>
        <v/>
      </c>
      <c r="F37" s="25" t="str">
        <f t="array" ref="F37">IF(SUMPRODUCT((B37&gt;=Début)*(B37&lt;=Fin)*(Stage=F$8)*(Etat="Accepte"))&gt;0,INDEX(Stagiaire,MIN(IF((B37&gt;=Début)*(B37&lt;=Fin)*(Stage=F$8),ROW(Stagiaire)))-1),"")</f>
        <v/>
      </c>
      <c r="G37" s="65" t="str">
        <f t="shared" si="2"/>
        <v/>
      </c>
      <c r="H37" s="31" t="str">
        <f t="array" ref="H37">IF(SUMPRODUCT((G37&gt;=Début)*(G37&lt;=Fin)*(Stage=H$8)*(Etat="Accepte"))&gt;0,INDEX(Stagiaire,MIN(IF((G37&gt;=Début)*(G37&lt;=Fin)*(Stage=H$8),ROW(Stagiaire)))-1),"")</f>
        <v/>
      </c>
      <c r="I37" s="31" t="str">
        <f t="array" ref="I37">IF(SUMPRODUCT((G37&gt;=Début)*(G37&lt;=Fin)*(Stage=I$8)*(Etat="Accepte"))&gt;0,INDEX(Stagiaire,MIN(IF((G37&gt;=Début)*(G37&lt;=Fin)*(Stage=I$8),ROW(Stagiaire)))-1),"")</f>
        <v/>
      </c>
      <c r="J37" s="31" t="str">
        <f t="array" ref="J37">IF(SUMPRODUCT((G37&gt;=Début)*(G37&lt;=Fin)*(Stage=J$8)*(Etat="Accepte"))&gt;0,INDEX(Stagiaire,MIN(IF((G37&gt;=Début)*(G37&lt;=Fin)*(Stage=J$8),ROW(Stagiaire)))-1),"")</f>
        <v/>
      </c>
      <c r="K37" s="25" t="str">
        <f t="array" ref="K37">IF(SUMPRODUCT((G37&gt;=Début)*(G37&lt;=Fin)*(Stage=K$8)*(Etat="Accepte"))&gt;0,INDEX(Stagiaire,MIN(IF((G37&gt;=Début)*(G37&lt;=Fin)*(Stage=K$8),ROW(Stagiaire)))-1),"")</f>
        <v/>
      </c>
      <c r="L37" s="10">
        <f t="shared" si="3"/>
        <v>43188</v>
      </c>
      <c r="M37" s="11">
        <f t="shared" si="4"/>
        <v>43188</v>
      </c>
      <c r="N37" s="31" t="str">
        <f t="array" ref="N37">IF(SUMPRODUCT((M37&gt;=Début)*(M37&lt;=Fin)*(Stage=N$8)*(Etat="Accepte"))&gt;0,INDEX(Stagiaire,MIN(IF((M37&gt;=Début)*(M37&lt;=Fin)*(Stage=N$8),ROW(Stagiaire)))-1),"")</f>
        <v/>
      </c>
      <c r="O37" s="31" t="str">
        <f t="array" ref="O37">IF(SUMPRODUCT((M37&gt;=Début)*(M37&lt;=Fin)*(Stage=O$8)*(Etat="Accepte"))&gt;0,INDEX(Stagiaire,MIN(IF((M37&gt;=Début)*(M37&lt;=Fin)*(Stage=O$8),ROW(Stagiaire)))-1),"")</f>
        <v/>
      </c>
      <c r="P37" s="31" t="str">
        <f t="array" ref="P37">IF(SUMPRODUCT((M37&gt;=Début)*(M37&lt;=Fin)*(Stage=P$8)*(Etat="Accepte"))&gt;0,INDEX(Stagiaire,MIN(IF((M37&gt;=Début)*(M37&lt;=Fin)*(Stage=P$8),ROW(Stagiaire)))-1),"")</f>
        <v/>
      </c>
      <c r="Q37" s="25" t="str">
        <f t="array" ref="Q37">IF(SUMPRODUCT((M37&gt;=Début)*(M37&lt;=Fin)*(Stage=Q$8)*(Etat="Accepte"))&gt;0,INDEX(Stagiaire,MIN(IF((M37&gt;=Début)*(M37&lt;=Fin)*(Stage=Q$8),ROW(Stagiaire)))-1),"")</f>
        <v/>
      </c>
      <c r="R37" s="10">
        <f t="shared" si="5"/>
        <v>43219</v>
      </c>
      <c r="S37" s="11">
        <f t="shared" si="6"/>
        <v>43219</v>
      </c>
      <c r="T37" s="31" t="str">
        <f t="array" ref="T37">IF(SUMPRODUCT((S37&gt;=Début)*(S37&lt;=Fin)*(Stage=T$8)*(Etat="Accepte"))&gt;0,INDEX(Stagiaire,MIN(IF((S37&gt;=Début)*(S37&lt;=Fin)*(Stage=T$8),ROW(Stagiaire)))-1),"")</f>
        <v/>
      </c>
      <c r="U37" s="31" t="str">
        <f t="array" ref="U37">IF(SUMPRODUCT((S37&gt;=Début)*(S37&lt;=Fin)*(Stage=U$8)*(Etat="Accepte"))&gt;0,INDEX(Stagiaire,MIN(IF((S37&gt;=Début)*(S37&lt;=Fin)*(Stage=U$8),ROW(Stagiaire)))-1),"")</f>
        <v/>
      </c>
      <c r="V37" s="31" t="str">
        <f t="array" ref="V37">IF(SUMPRODUCT((S37&gt;=Début)*(S37&lt;=Fin)*(Stage=V$8)*(Etat="Accepte"))&gt;0,INDEX(Stagiaire,MIN(IF((S37&gt;=Début)*(S37&lt;=Fin)*(Stage=V$8),ROW(Stagiaire)))-1),"")</f>
        <v/>
      </c>
      <c r="W37" s="25" t="str">
        <f t="array" ref="W37">IF(SUMPRODUCT((S37&gt;=Début)*(S37&lt;=Fin)*(Stage=W$8)*(Etat="Accepte"))&gt;0,INDEX(Stagiaire,MIN(IF((S37&gt;=Début)*(S37&lt;=Fin)*(Stage=W$8),ROW(Stagiaire)))-1),"")</f>
        <v/>
      </c>
      <c r="X37" s="10">
        <f t="shared" si="7"/>
        <v>43249</v>
      </c>
      <c r="Y37" s="11">
        <f t="shared" si="8"/>
        <v>43249</v>
      </c>
      <c r="Z37" s="31" t="str">
        <f t="array" ref="Z37">IF(SUMPRODUCT((Y37&gt;=Début)*(Y37&lt;=Fin)*(Stage=Z$8)*(Etat="Accepte"))&gt;0,INDEX(Stagiaire,MIN(IF((Y37&gt;=Début)*(Y37&lt;=Fin)*(Stage=Z$8),ROW(Stagiaire)))-1),"")</f>
        <v/>
      </c>
      <c r="AA37" s="31" t="str">
        <f t="array" ref="AA37">IF(SUMPRODUCT((Y37&gt;=Début)*(Y37&lt;=Fin)*(Stage=AA$8)*(Etat="Accepte"))&gt;0,INDEX(Stagiaire,MIN(IF((Y37&gt;=Début)*(Y37&lt;=Fin)*(Stage=AA$8),ROW(Stagiaire)))-1),"")</f>
        <v/>
      </c>
      <c r="AB37" s="31" t="str">
        <f t="array" ref="AB37">IF(SUMPRODUCT((Y37&gt;=Début)*(Y37&lt;=Fin)*(Stage=AB$8)*(Etat="Accepte"))&gt;0,INDEX(Stagiaire,MIN(IF((Y37&gt;=Début)*(Y37&lt;=Fin)*(Stage=AB$8),ROW(Stagiaire)))-1),"")</f>
        <v/>
      </c>
      <c r="AC37" s="25" t="str">
        <f t="array" ref="AC37">IF(SUMPRODUCT((Y37&gt;=Début)*(Y37&lt;=Fin)*(Stage=AC$8)*(Etat="Accepte"))&gt;0,INDEX(Stagiaire,MIN(IF((Y37&gt;=Début)*(Y37&lt;=Fin)*(Stage=AC$8),ROW(Stagiaire)))-1),"")</f>
        <v/>
      </c>
      <c r="AD37" s="10">
        <f t="shared" si="9"/>
        <v>43280</v>
      </c>
      <c r="AE37" s="11">
        <f t="shared" si="10"/>
        <v>43280</v>
      </c>
      <c r="AF37" s="31" t="str">
        <f t="array" ref="AF37">IF(SUMPRODUCT((AE37&gt;=Début)*(AE37&lt;=Fin)*(Stage=AF$8)*(Etat="Accepte"))&gt;0,INDEX(Stagiaire,MIN(IF((AE37&gt;=Début)*(AE37&lt;=Fin)*(Stage=AF$8),ROW(Stagiaire)))-1),"")</f>
        <v/>
      </c>
      <c r="AG37" s="31" t="str">
        <f t="array" ref="AG37">IF(SUMPRODUCT((AE37&gt;=Début)*(AE37&lt;=Fin)*(Stage=AG$8)*(Etat="Accepte"))&gt;0,INDEX(Stagiaire,MIN(IF((AE37&gt;=Début)*(AE37&lt;=Fin)*(Stage=AG$8),ROW(Stagiaire)))-1),"")</f>
        <v>Paul</v>
      </c>
      <c r="AH37" s="31" t="str">
        <f t="array" ref="AH37">IF(SUMPRODUCT((AE37&gt;=Début)*(AE37&lt;=Fin)*(Stage=AH$8)*(Etat="Accepte"))&gt;0,INDEX(Stagiaire,MIN(IF((AE37&gt;=Début)*(AE37&lt;=Fin)*(Stage=AH$8),ROW(Stagiaire)))-1),"")</f>
        <v/>
      </c>
      <c r="AI37" s="25" t="str">
        <f t="array" ref="AI37">IF(SUMPRODUCT((AE37&gt;=Début)*(AE37&lt;=Fin)*(Stage=AI$8)*(Etat="Accepte"))&gt;0,INDEX(Stagiaire,MIN(IF((AE37&gt;=Début)*(AE37&lt;=Fin)*(Stage=AI$8),ROW(Stagiaire)))-1),"")</f>
        <v/>
      </c>
      <c r="AJ37" s="10">
        <f t="shared" si="11"/>
        <v>43310</v>
      </c>
      <c r="AK37" s="11">
        <f t="shared" si="12"/>
        <v>43310</v>
      </c>
      <c r="AL37" s="31" t="str">
        <f t="array" ref="AL37">IF(SUMPRODUCT((AK37&gt;=Début)*(AK37&lt;=Fin)*(Stage=AL$8)*(Etat="Accepte"))&gt;0,INDEX(Stagiaire,MIN(IF((AK37&gt;=Début)*(AK37&lt;=Fin)*(Stage=AL$8),ROW(Stagiaire)))-1),"")</f>
        <v/>
      </c>
      <c r="AM37" s="31" t="str">
        <f t="array" ref="AM37">IF(SUMPRODUCT((AK37&gt;=Début)*(AK37&lt;=Fin)*(Stage=AM$8)*(Etat="Accepte"))&gt;0,INDEX(Stagiaire,MIN(IF((AK37&gt;=Début)*(AK37&lt;=Fin)*(Stage=AM$8),ROW(Stagiaire)))-1),"")</f>
        <v/>
      </c>
      <c r="AN37" s="31" t="str">
        <f t="array" ref="AN37">IF(SUMPRODUCT((AK37&gt;=Début)*(AK37&lt;=Fin)*(Stage=AN$8)*(Etat="Accepte"))&gt;0,INDEX(Stagiaire,MIN(IF((AK37&gt;=Début)*(AK37&lt;=Fin)*(Stage=AN$8),ROW(Stagiaire)))-1),"")</f>
        <v/>
      </c>
      <c r="AO37" s="25" t="str">
        <f t="array" ref="AO37">IF(SUMPRODUCT((AK37&gt;=Début)*(AK37&lt;=Fin)*(Stage=AO$8)*(Etat="Accepte"))&gt;0,INDEX(Stagiaire,MIN(IF((AK37&gt;=Début)*(AK37&lt;=Fin)*(Stage=AO$8),ROW(Stagiaire)))-1),"")</f>
        <v/>
      </c>
      <c r="AP37" s="10">
        <f t="shared" si="13"/>
        <v>43341</v>
      </c>
      <c r="AQ37" s="11">
        <f t="shared" si="14"/>
        <v>43341</v>
      </c>
      <c r="AR37" s="31" t="str">
        <f t="array" ref="AR37">IF(SUMPRODUCT((AQ37&gt;=Début)*(AQ37&lt;=Fin)*(Stage=AR$8)*(Etat="Accepte"))&gt;0,INDEX(Stagiaire,MIN(IF((AQ37&gt;=Début)*(AQ37&lt;=Fin)*(Stage=AR$8),ROW(Stagiaire)))-1),"")</f>
        <v/>
      </c>
      <c r="AS37" s="31" t="str">
        <f t="array" ref="AS37">IF(SUMPRODUCT((AQ37&gt;=Début)*(AQ37&lt;=Fin)*(Stage=AS$8)*(Etat="Accepte"))&gt;0,INDEX(Stagiaire,MIN(IF((AQ37&gt;=Début)*(AQ37&lt;=Fin)*(Stage=AS$8),ROW(Stagiaire)))-1),"")</f>
        <v/>
      </c>
      <c r="AT37" s="31" t="str">
        <f t="array" ref="AT37">IF(SUMPRODUCT((AQ37&gt;=Début)*(AQ37&lt;=Fin)*(Stage=AT$8)*(Etat="Accepte"))&gt;0,INDEX(Stagiaire,MIN(IF((AQ37&gt;=Début)*(AQ37&lt;=Fin)*(Stage=AT$8),ROW(Stagiaire)))-1),"")</f>
        <v/>
      </c>
      <c r="AU37" s="25" t="str">
        <f t="array" ref="AU37">IF(SUMPRODUCT((AQ37&gt;=Début)*(AQ37&lt;=Fin)*(Stage=AU$8)*(Etat="Accepte"))&gt;0,INDEX(Stagiaire,MIN(IF((AQ37&gt;=Début)*(AQ37&lt;=Fin)*(Stage=AU$8),ROW(Stagiaire)))-1),"")</f>
        <v/>
      </c>
      <c r="AV37" s="10">
        <f t="shared" si="15"/>
        <v>43372</v>
      </c>
      <c r="AW37" s="11">
        <f t="shared" si="16"/>
        <v>43372</v>
      </c>
      <c r="AX37" s="31" t="str">
        <f t="array" ref="AX37">IF(SUMPRODUCT((AW37&gt;=Début)*(AW37&lt;=Fin)*(Stage=AX$8)*(Etat="Accepte"))&gt;0,INDEX(Stagiaire,MIN(IF((AW37&gt;=Début)*(AW37&lt;=Fin)*(Stage=AX$8),ROW(Stagiaire)))-1),"")</f>
        <v/>
      </c>
      <c r="AY37" s="31" t="str">
        <f t="array" ref="AY37">IF(SUMPRODUCT((AW37&gt;=Début)*(AW37&lt;=Fin)*(Stage=AY$8)*(Etat="Accepte"))&gt;0,INDEX(Stagiaire,MIN(IF((AW37&gt;=Début)*(AW37&lt;=Fin)*(Stage=AY$8),ROW(Stagiaire)))-1),"")</f>
        <v/>
      </c>
      <c r="AZ37" s="31" t="str">
        <f t="array" ref="AZ37">IF(SUMPRODUCT((AW37&gt;=Début)*(AW37&lt;=Fin)*(Stage=AZ$8)*(Etat="Accepte"))&gt;0,INDEX(Stagiaire,MIN(IF((AW37&gt;=Début)*(AW37&lt;=Fin)*(Stage=AZ$8),ROW(Stagiaire)))-1),"")</f>
        <v/>
      </c>
      <c r="BA37" s="25" t="str">
        <f t="array" ref="BA37">IF(SUMPRODUCT((AW37&gt;=Début)*(AW37&lt;=Fin)*(Stage=BA$8)*(Etat="Accepte"))&gt;0,INDEX(Stagiaire,MIN(IF((AW37&gt;=Début)*(AW37&lt;=Fin)*(Stage=BA$8),ROW(Stagiaire)))-1),"")</f>
        <v/>
      </c>
      <c r="BB37" s="10">
        <f t="shared" si="17"/>
        <v>43402</v>
      </c>
      <c r="BC37" s="11">
        <f t="shared" si="18"/>
        <v>43402</v>
      </c>
      <c r="BD37" s="31" t="str">
        <f t="array" ref="BD37">IF(SUMPRODUCT((BC37&gt;=Début)*(BC37&lt;=Fin)*(Stage=BD$8)*(Etat="Accepte"))&gt;0,INDEX(Stagiaire,MIN(IF((BC37&gt;=Début)*(BC37&lt;=Fin)*(Stage=BD$8),ROW(Stagiaire)))-1),"")</f>
        <v/>
      </c>
      <c r="BE37" s="31" t="str">
        <f t="array" ref="BE37">IF(SUMPRODUCT((BC37&gt;=Début)*(BC37&lt;=Fin)*(Stage=BE$8)*(Etat="Accepte"))&gt;0,INDEX(Stagiaire,MIN(IF((BC37&gt;=Début)*(BC37&lt;=Fin)*(Stage=BE$8),ROW(Stagiaire)))-1),"")</f>
        <v/>
      </c>
      <c r="BF37" s="31" t="str">
        <f t="array" ref="BF37">IF(SUMPRODUCT((BC37&gt;=Début)*(BC37&lt;=Fin)*(Stage=BF$8)*(Etat="Accepte"))&gt;0,INDEX(Stagiaire,MIN(IF((BC37&gt;=Début)*(BC37&lt;=Fin)*(Stage=BF$8),ROW(Stagiaire)))-1),"")</f>
        <v/>
      </c>
      <c r="BG37" s="25" t="str">
        <f t="array" ref="BG37">IF(SUMPRODUCT((BC37&gt;=Début)*(BC37&lt;=Fin)*(Stage=BG$8)*(Etat="Accepte"))&gt;0,INDEX(Stagiaire,MIN(IF((BC37&gt;=Début)*(BC37&lt;=Fin)*(Stage=BG$8),ROW(Stagiaire)))-1),"")</f>
        <v/>
      </c>
      <c r="BH37" s="10">
        <f t="shared" si="19"/>
        <v>43433</v>
      </c>
      <c r="BI37" s="11">
        <f t="shared" si="20"/>
        <v>43433</v>
      </c>
      <c r="BJ37" s="31" t="str">
        <f t="array" ref="BJ37">IF(SUMPRODUCT((BI37&gt;=Début)*(BI37&lt;=Fin)*(Stage=BJ$8)*(Etat="Accepte"))&gt;0,INDEX(Stagiaire,MIN(IF((BI37&gt;=Début)*(BI37&lt;=Fin)*(Stage=BJ$8),ROW(Stagiaire)))-1),"")</f>
        <v/>
      </c>
      <c r="BK37" s="31" t="str">
        <f t="array" ref="BK37">IF(SUMPRODUCT((BI37&gt;=Début)*(BI37&lt;=Fin)*(Stage=BK$8)*(Etat="Accepte"))&gt;0,INDEX(Stagiaire,MIN(IF((BI37&gt;=Début)*(BI37&lt;=Fin)*(Stage=BK$8),ROW(Stagiaire)))-1),"")</f>
        <v/>
      </c>
      <c r="BL37" s="31" t="str">
        <f t="array" ref="BL37">IF(SUMPRODUCT((BI37&gt;=Début)*(BI37&lt;=Fin)*(Stage=BL$8)*(Etat="Accepte"))&gt;0,INDEX(Stagiaire,MIN(IF((BI37&gt;=Début)*(BI37&lt;=Fin)*(Stage=BL$8),ROW(Stagiaire)))-1),"")</f>
        <v/>
      </c>
      <c r="BM37" s="25" t="str">
        <f t="array" ref="BM37">IF(SUMPRODUCT((BI37&gt;=Début)*(BI37&lt;=Fin)*(Stage=BM$8)*(Etat="Accepte"))&gt;0,INDEX(Stagiaire,MIN(IF((BI37&gt;=Début)*(BI37&lt;=Fin)*(Stage=BM$8),ROW(Stagiaire)))-1),"")</f>
        <v/>
      </c>
      <c r="BN37" s="10">
        <f t="shared" si="21"/>
        <v>43463</v>
      </c>
      <c r="BO37" s="11">
        <f t="shared" si="22"/>
        <v>43463</v>
      </c>
      <c r="BP37" s="31" t="str">
        <f t="array" ref="BP37">IF(SUMPRODUCT((BO37&gt;=Début)*(BO37&lt;=Fin)*(Stage=BP$8)*(Etat="Accepte"))&gt;0,INDEX(Stagiaire,MIN(IF((BO37&gt;=Début)*(BO37&lt;=Fin)*(Stage=BP$8),ROW(Stagiaire)))-1),"")</f>
        <v/>
      </c>
      <c r="BQ37" s="31" t="str">
        <f t="array" ref="BQ37">IF(SUMPRODUCT((BO37&gt;=Début)*(BO37&lt;=Fin)*(Stage=BQ$8)*(Etat="Accepte"))&gt;0,INDEX(Stagiaire,MIN(IF((BO37&gt;=Début)*(BO37&lt;=Fin)*(Stage=BQ$8),ROW(Stagiaire)))-1),"")</f>
        <v/>
      </c>
      <c r="BR37" s="31" t="str">
        <f t="array" ref="BR37">IF(SUMPRODUCT((BO37&gt;=Début)*(BO37&lt;=Fin)*(Stage=BR$8)*(Etat="Accepte"))&gt;0,INDEX(Stagiaire,MIN(IF((BO37&gt;=Début)*(BO37&lt;=Fin)*(Stage=BR$8),ROW(Stagiaire)))-1),"")</f>
        <v/>
      </c>
      <c r="BS37" s="25" t="str">
        <f t="array" ref="BS37">IF(SUMPRODUCT((BO37&gt;=Début)*(BO37&lt;=Fin)*(Stage=BS$8)*(Etat="Accepte"))&gt;0,INDEX(Stagiaire,MIN(IF((BO37&gt;=Début)*(BO37&lt;=Fin)*(Stage=BS$8),ROW(Stagiaire)))-1),"")</f>
        <v/>
      </c>
    </row>
    <row r="38" spans="1:71" ht="12" customHeight="1" x14ac:dyDescent="0.15">
      <c r="A38" s="10">
        <f t="shared" si="0"/>
        <v>43130</v>
      </c>
      <c r="B38" s="28">
        <f t="shared" si="1"/>
        <v>43130</v>
      </c>
      <c r="C38" s="31" t="str">
        <f t="array" ref="C38">IF(SUMPRODUCT((B38&gt;=Début)*(B38&lt;=Fin)*(Stage=C$8)*(Etat="Accepte"))&gt;0,INDEX(Stagiaire,MIN(IF((B38&gt;=Début)*(B38&lt;=Fin)*(Stage=C$8),ROW(Stagiaire)))-1),"")</f>
        <v/>
      </c>
      <c r="D38" s="31" t="str">
        <f t="array" ref="D38">IF(SUMPRODUCT((B38&gt;=Début)*(B38&lt;=Fin)*(Stage=D$8)*(Etat="Accepte"))&gt;0,INDEX(Stagiaire,MIN(IF((B38&gt;=Début)*(B38&lt;=Fin)*(Stage=D$8),ROW(Stagiaire)))-1),"")</f>
        <v/>
      </c>
      <c r="E38" s="31" t="str">
        <f t="array" ref="E38">IF(SUMPRODUCT((B38&gt;=Début)*(B38&lt;=Fin)*(Stage=E$8)*(Etat="Accepte"))&gt;0,INDEX(Stagiaire,MIN(IF((B38&gt;=Début)*(B38&lt;=Fin)*(Stage=E$8),ROW(Stagiaire)))-1),"")</f>
        <v/>
      </c>
      <c r="F38" s="25" t="str">
        <f t="array" ref="F38">IF(SUMPRODUCT((B38&gt;=Début)*(B38&lt;=Fin)*(Stage=F$8)*(Etat="Accepte"))&gt;0,INDEX(Stagiaire,MIN(IF((B38&gt;=Début)*(B38&lt;=Fin)*(Stage=F$8),ROW(Stagiaire)))-1),"")</f>
        <v/>
      </c>
      <c r="G38" s="65" t="str">
        <f t="shared" si="2"/>
        <v/>
      </c>
      <c r="H38" s="31" t="str">
        <f t="array" ref="H38">IF(SUMPRODUCT((G38&gt;=Début)*(G38&lt;=Fin)*(Stage=H$8)*(Etat="Accepte"))&gt;0,INDEX(Stagiaire,MIN(IF((G38&gt;=Début)*(G38&lt;=Fin)*(Stage=H$8),ROW(Stagiaire)))-1),"")</f>
        <v/>
      </c>
      <c r="I38" s="31" t="str">
        <f t="array" ref="I38">IF(SUMPRODUCT((G38&gt;=Début)*(G38&lt;=Fin)*(Stage=I$8)*(Etat="Accepte"))&gt;0,INDEX(Stagiaire,MIN(IF((G38&gt;=Début)*(G38&lt;=Fin)*(Stage=I$8),ROW(Stagiaire)))-1),"")</f>
        <v/>
      </c>
      <c r="J38" s="31" t="str">
        <f t="array" ref="J38">IF(SUMPRODUCT((G38&gt;=Début)*(G38&lt;=Fin)*(Stage=J$8)*(Etat="Accepte"))&gt;0,INDEX(Stagiaire,MIN(IF((G38&gt;=Début)*(G38&lt;=Fin)*(Stage=J$8),ROW(Stagiaire)))-1),"")</f>
        <v/>
      </c>
      <c r="K38" s="25" t="str">
        <f t="array" ref="K38">IF(SUMPRODUCT((G38&gt;=Début)*(G38&lt;=Fin)*(Stage=K$8)*(Etat="Accepte"))&gt;0,INDEX(Stagiaire,MIN(IF((G38&gt;=Début)*(G38&lt;=Fin)*(Stage=K$8),ROW(Stagiaire)))-1),"")</f>
        <v/>
      </c>
      <c r="L38" s="10">
        <f t="shared" si="3"/>
        <v>43189</v>
      </c>
      <c r="M38" s="11">
        <f t="shared" si="4"/>
        <v>43189</v>
      </c>
      <c r="N38" s="31" t="str">
        <f t="array" ref="N38">IF(SUMPRODUCT((M38&gt;=Début)*(M38&lt;=Fin)*(Stage=N$8)*(Etat="Accepte"))&gt;0,INDEX(Stagiaire,MIN(IF((M38&gt;=Début)*(M38&lt;=Fin)*(Stage=N$8),ROW(Stagiaire)))-1),"")</f>
        <v/>
      </c>
      <c r="O38" s="31" t="str">
        <f t="array" ref="O38">IF(SUMPRODUCT((M38&gt;=Début)*(M38&lt;=Fin)*(Stage=O$8)*(Etat="Accepte"))&gt;0,INDEX(Stagiaire,MIN(IF((M38&gt;=Début)*(M38&lt;=Fin)*(Stage=O$8),ROW(Stagiaire)))-1),"")</f>
        <v/>
      </c>
      <c r="P38" s="31" t="str">
        <f t="array" ref="P38">IF(SUMPRODUCT((M38&gt;=Début)*(M38&lt;=Fin)*(Stage=P$8)*(Etat="Accepte"))&gt;0,INDEX(Stagiaire,MIN(IF((M38&gt;=Début)*(M38&lt;=Fin)*(Stage=P$8),ROW(Stagiaire)))-1),"")</f>
        <v/>
      </c>
      <c r="Q38" s="25" t="str">
        <f t="array" ref="Q38">IF(SUMPRODUCT((M38&gt;=Début)*(M38&lt;=Fin)*(Stage=Q$8)*(Etat="Accepte"))&gt;0,INDEX(Stagiaire,MIN(IF((M38&gt;=Début)*(M38&lt;=Fin)*(Stage=Q$8),ROW(Stagiaire)))-1),"")</f>
        <v/>
      </c>
      <c r="R38" s="10">
        <f t="shared" si="5"/>
        <v>43220</v>
      </c>
      <c r="S38" s="11">
        <f t="shared" si="6"/>
        <v>43220</v>
      </c>
      <c r="T38" s="31" t="str">
        <f t="array" ref="T38">IF(SUMPRODUCT((S38&gt;=Début)*(S38&lt;=Fin)*(Stage=T$8)*(Etat="Accepte"))&gt;0,INDEX(Stagiaire,MIN(IF((S38&gt;=Début)*(S38&lt;=Fin)*(Stage=T$8),ROW(Stagiaire)))-1),"")</f>
        <v/>
      </c>
      <c r="U38" s="31" t="str">
        <f t="array" ref="U38">IF(SUMPRODUCT((S38&gt;=Début)*(S38&lt;=Fin)*(Stage=U$8)*(Etat="Accepte"))&gt;0,INDEX(Stagiaire,MIN(IF((S38&gt;=Début)*(S38&lt;=Fin)*(Stage=U$8),ROW(Stagiaire)))-1),"")</f>
        <v/>
      </c>
      <c r="V38" s="31" t="str">
        <f t="array" ref="V38">IF(SUMPRODUCT((S38&gt;=Début)*(S38&lt;=Fin)*(Stage=V$8)*(Etat="Accepte"))&gt;0,INDEX(Stagiaire,MIN(IF((S38&gt;=Début)*(S38&lt;=Fin)*(Stage=V$8),ROW(Stagiaire)))-1),"")</f>
        <v/>
      </c>
      <c r="W38" s="25" t="str">
        <f t="array" ref="W38">IF(SUMPRODUCT((S38&gt;=Début)*(S38&lt;=Fin)*(Stage=W$8)*(Etat="Accepte"))&gt;0,INDEX(Stagiaire,MIN(IF((S38&gt;=Début)*(S38&lt;=Fin)*(Stage=W$8),ROW(Stagiaire)))-1),"")</f>
        <v/>
      </c>
      <c r="X38" s="10">
        <f t="shared" si="7"/>
        <v>43250</v>
      </c>
      <c r="Y38" s="11">
        <f t="shared" si="8"/>
        <v>43250</v>
      </c>
      <c r="Z38" s="31" t="str">
        <f t="array" ref="Z38">IF(SUMPRODUCT((Y38&gt;=Début)*(Y38&lt;=Fin)*(Stage=Z$8)*(Etat="Accepte"))&gt;0,INDEX(Stagiaire,MIN(IF((Y38&gt;=Début)*(Y38&lt;=Fin)*(Stage=Z$8),ROW(Stagiaire)))-1),"")</f>
        <v/>
      </c>
      <c r="AA38" s="31" t="str">
        <f t="array" ref="AA38">IF(SUMPRODUCT((Y38&gt;=Début)*(Y38&lt;=Fin)*(Stage=AA$8)*(Etat="Accepte"))&gt;0,INDEX(Stagiaire,MIN(IF((Y38&gt;=Début)*(Y38&lt;=Fin)*(Stage=AA$8),ROW(Stagiaire)))-1),"")</f>
        <v/>
      </c>
      <c r="AB38" s="31" t="str">
        <f t="array" ref="AB38">IF(SUMPRODUCT((Y38&gt;=Début)*(Y38&lt;=Fin)*(Stage=AB$8)*(Etat="Accepte"))&gt;0,INDEX(Stagiaire,MIN(IF((Y38&gt;=Début)*(Y38&lt;=Fin)*(Stage=AB$8),ROW(Stagiaire)))-1),"")</f>
        <v/>
      </c>
      <c r="AC38" s="25" t="str">
        <f t="array" ref="AC38">IF(SUMPRODUCT((Y38&gt;=Début)*(Y38&lt;=Fin)*(Stage=AC$8)*(Etat="Accepte"))&gt;0,INDEX(Stagiaire,MIN(IF((Y38&gt;=Début)*(Y38&lt;=Fin)*(Stage=AC$8),ROW(Stagiaire)))-1),"")</f>
        <v/>
      </c>
      <c r="AD38" s="10">
        <f t="shared" si="9"/>
        <v>43281</v>
      </c>
      <c r="AE38" s="11">
        <f t="shared" si="10"/>
        <v>43281</v>
      </c>
      <c r="AF38" s="31" t="str">
        <f t="array" ref="AF38">IF(SUMPRODUCT((AE38&gt;=Début)*(AE38&lt;=Fin)*(Stage=AF$8)*(Etat="Accepte"))&gt;0,INDEX(Stagiaire,MIN(IF((AE38&gt;=Début)*(AE38&lt;=Fin)*(Stage=AF$8),ROW(Stagiaire)))-1),"")</f>
        <v/>
      </c>
      <c r="AG38" s="31" t="str">
        <f t="array" ref="AG38">IF(SUMPRODUCT((AE38&gt;=Début)*(AE38&lt;=Fin)*(Stage=AG$8)*(Etat="Accepte"))&gt;0,INDEX(Stagiaire,MIN(IF((AE38&gt;=Début)*(AE38&lt;=Fin)*(Stage=AG$8),ROW(Stagiaire)))-1),"")</f>
        <v>Paul</v>
      </c>
      <c r="AH38" s="31" t="str">
        <f t="array" ref="AH38">IF(SUMPRODUCT((AE38&gt;=Début)*(AE38&lt;=Fin)*(Stage=AH$8)*(Etat="Accepte"))&gt;0,INDEX(Stagiaire,MIN(IF((AE38&gt;=Début)*(AE38&lt;=Fin)*(Stage=AH$8),ROW(Stagiaire)))-1),"")</f>
        <v/>
      </c>
      <c r="AI38" s="25" t="str">
        <f t="array" ref="AI38">IF(SUMPRODUCT((AE38&gt;=Début)*(AE38&lt;=Fin)*(Stage=AI$8)*(Etat="Accepte"))&gt;0,INDEX(Stagiaire,MIN(IF((AE38&gt;=Début)*(AE38&lt;=Fin)*(Stage=AI$8),ROW(Stagiaire)))-1),"")</f>
        <v/>
      </c>
      <c r="AJ38" s="10">
        <f t="shared" si="11"/>
        <v>43311</v>
      </c>
      <c r="AK38" s="11">
        <f t="shared" si="12"/>
        <v>43311</v>
      </c>
      <c r="AL38" s="31" t="str">
        <f t="array" ref="AL38">IF(SUMPRODUCT((AK38&gt;=Début)*(AK38&lt;=Fin)*(Stage=AL$8)*(Etat="Accepte"))&gt;0,INDEX(Stagiaire,MIN(IF((AK38&gt;=Début)*(AK38&lt;=Fin)*(Stage=AL$8),ROW(Stagiaire)))-1),"")</f>
        <v/>
      </c>
      <c r="AM38" s="31" t="str">
        <f t="array" ref="AM38">IF(SUMPRODUCT((AK38&gt;=Début)*(AK38&lt;=Fin)*(Stage=AM$8)*(Etat="Accepte"))&gt;0,INDEX(Stagiaire,MIN(IF((AK38&gt;=Début)*(AK38&lt;=Fin)*(Stage=AM$8),ROW(Stagiaire)))-1),"")</f>
        <v/>
      </c>
      <c r="AN38" s="31" t="str">
        <f t="array" ref="AN38">IF(SUMPRODUCT((AK38&gt;=Début)*(AK38&lt;=Fin)*(Stage=AN$8)*(Etat="Accepte"))&gt;0,INDEX(Stagiaire,MIN(IF((AK38&gt;=Début)*(AK38&lt;=Fin)*(Stage=AN$8),ROW(Stagiaire)))-1),"")</f>
        <v/>
      </c>
      <c r="AO38" s="25" t="str">
        <f t="array" ref="AO38">IF(SUMPRODUCT((AK38&gt;=Début)*(AK38&lt;=Fin)*(Stage=AO$8)*(Etat="Accepte"))&gt;0,INDEX(Stagiaire,MIN(IF((AK38&gt;=Début)*(AK38&lt;=Fin)*(Stage=AO$8),ROW(Stagiaire)))-1),"")</f>
        <v/>
      </c>
      <c r="AP38" s="10">
        <f t="shared" si="13"/>
        <v>43342</v>
      </c>
      <c r="AQ38" s="11">
        <f t="shared" si="14"/>
        <v>43342</v>
      </c>
      <c r="AR38" s="31" t="str">
        <f t="array" ref="AR38">IF(SUMPRODUCT((AQ38&gt;=Début)*(AQ38&lt;=Fin)*(Stage=AR$8)*(Etat="Accepte"))&gt;0,INDEX(Stagiaire,MIN(IF((AQ38&gt;=Début)*(AQ38&lt;=Fin)*(Stage=AR$8),ROW(Stagiaire)))-1),"")</f>
        <v/>
      </c>
      <c r="AS38" s="31" t="str">
        <f t="array" ref="AS38">IF(SUMPRODUCT((AQ38&gt;=Début)*(AQ38&lt;=Fin)*(Stage=AS$8)*(Etat="Accepte"))&gt;0,INDEX(Stagiaire,MIN(IF((AQ38&gt;=Début)*(AQ38&lt;=Fin)*(Stage=AS$8),ROW(Stagiaire)))-1),"")</f>
        <v/>
      </c>
      <c r="AT38" s="31" t="str">
        <f t="array" ref="AT38">IF(SUMPRODUCT((AQ38&gt;=Début)*(AQ38&lt;=Fin)*(Stage=AT$8)*(Etat="Accepte"))&gt;0,INDEX(Stagiaire,MIN(IF((AQ38&gt;=Début)*(AQ38&lt;=Fin)*(Stage=AT$8),ROW(Stagiaire)))-1),"")</f>
        <v/>
      </c>
      <c r="AU38" s="25" t="str">
        <f t="array" ref="AU38">IF(SUMPRODUCT((AQ38&gt;=Début)*(AQ38&lt;=Fin)*(Stage=AU$8)*(Etat="Accepte"))&gt;0,INDEX(Stagiaire,MIN(IF((AQ38&gt;=Début)*(AQ38&lt;=Fin)*(Stage=AU$8),ROW(Stagiaire)))-1),"")</f>
        <v/>
      </c>
      <c r="AV38" s="10">
        <f t="shared" si="15"/>
        <v>43373</v>
      </c>
      <c r="AW38" s="11">
        <f t="shared" si="16"/>
        <v>43373</v>
      </c>
      <c r="AX38" s="31" t="str">
        <f t="array" ref="AX38">IF(SUMPRODUCT((AW38&gt;=Début)*(AW38&lt;=Fin)*(Stage=AX$8)*(Etat="Accepte"))&gt;0,INDEX(Stagiaire,MIN(IF((AW38&gt;=Début)*(AW38&lt;=Fin)*(Stage=AX$8),ROW(Stagiaire)))-1),"")</f>
        <v/>
      </c>
      <c r="AY38" s="31" t="str">
        <f t="array" ref="AY38">IF(SUMPRODUCT((AW38&gt;=Début)*(AW38&lt;=Fin)*(Stage=AY$8)*(Etat="Accepte"))&gt;0,INDEX(Stagiaire,MIN(IF((AW38&gt;=Début)*(AW38&lt;=Fin)*(Stage=AY$8),ROW(Stagiaire)))-1),"")</f>
        <v/>
      </c>
      <c r="AZ38" s="31" t="str">
        <f t="array" ref="AZ38">IF(SUMPRODUCT((AW38&gt;=Début)*(AW38&lt;=Fin)*(Stage=AZ$8)*(Etat="Accepte"))&gt;0,INDEX(Stagiaire,MIN(IF((AW38&gt;=Début)*(AW38&lt;=Fin)*(Stage=AZ$8),ROW(Stagiaire)))-1),"")</f>
        <v/>
      </c>
      <c r="BA38" s="25" t="str">
        <f t="array" ref="BA38">IF(SUMPRODUCT((AW38&gt;=Début)*(AW38&lt;=Fin)*(Stage=BA$8)*(Etat="Accepte"))&gt;0,INDEX(Stagiaire,MIN(IF((AW38&gt;=Début)*(AW38&lt;=Fin)*(Stage=BA$8),ROW(Stagiaire)))-1),"")</f>
        <v/>
      </c>
      <c r="BB38" s="10">
        <f t="shared" si="17"/>
        <v>43403</v>
      </c>
      <c r="BC38" s="11">
        <f t="shared" si="18"/>
        <v>43403</v>
      </c>
      <c r="BD38" s="31" t="str">
        <f t="array" ref="BD38">IF(SUMPRODUCT((BC38&gt;=Début)*(BC38&lt;=Fin)*(Stage=BD$8)*(Etat="Accepte"))&gt;0,INDEX(Stagiaire,MIN(IF((BC38&gt;=Début)*(BC38&lt;=Fin)*(Stage=BD$8),ROW(Stagiaire)))-1),"")</f>
        <v/>
      </c>
      <c r="BE38" s="31" t="str">
        <f t="array" ref="BE38">IF(SUMPRODUCT((BC38&gt;=Début)*(BC38&lt;=Fin)*(Stage=BE$8)*(Etat="Accepte"))&gt;0,INDEX(Stagiaire,MIN(IF((BC38&gt;=Début)*(BC38&lt;=Fin)*(Stage=BE$8),ROW(Stagiaire)))-1),"")</f>
        <v/>
      </c>
      <c r="BF38" s="31" t="str">
        <f t="array" ref="BF38">IF(SUMPRODUCT((BC38&gt;=Début)*(BC38&lt;=Fin)*(Stage=BF$8)*(Etat="Accepte"))&gt;0,INDEX(Stagiaire,MIN(IF((BC38&gt;=Début)*(BC38&lt;=Fin)*(Stage=BF$8),ROW(Stagiaire)))-1),"")</f>
        <v/>
      </c>
      <c r="BG38" s="25" t="str">
        <f t="array" ref="BG38">IF(SUMPRODUCT((BC38&gt;=Début)*(BC38&lt;=Fin)*(Stage=BG$8)*(Etat="Accepte"))&gt;0,INDEX(Stagiaire,MIN(IF((BC38&gt;=Début)*(BC38&lt;=Fin)*(Stage=BG$8),ROW(Stagiaire)))-1),"")</f>
        <v/>
      </c>
      <c r="BH38" s="10">
        <f t="shared" si="19"/>
        <v>43434</v>
      </c>
      <c r="BI38" s="11">
        <f t="shared" si="20"/>
        <v>43434</v>
      </c>
      <c r="BJ38" s="31" t="str">
        <f t="array" ref="BJ38">IF(SUMPRODUCT((BI38&gt;=Début)*(BI38&lt;=Fin)*(Stage=BJ$8)*(Etat="Accepte"))&gt;0,INDEX(Stagiaire,MIN(IF((BI38&gt;=Début)*(BI38&lt;=Fin)*(Stage=BJ$8),ROW(Stagiaire)))-1),"")</f>
        <v/>
      </c>
      <c r="BK38" s="31" t="str">
        <f t="array" ref="BK38">IF(SUMPRODUCT((BI38&gt;=Début)*(BI38&lt;=Fin)*(Stage=BK$8)*(Etat="Accepte"))&gt;0,INDEX(Stagiaire,MIN(IF((BI38&gt;=Début)*(BI38&lt;=Fin)*(Stage=BK$8),ROW(Stagiaire)))-1),"")</f>
        <v/>
      </c>
      <c r="BL38" s="31" t="str">
        <f t="array" ref="BL38">IF(SUMPRODUCT((BI38&gt;=Début)*(BI38&lt;=Fin)*(Stage=BL$8)*(Etat="Accepte"))&gt;0,INDEX(Stagiaire,MIN(IF((BI38&gt;=Début)*(BI38&lt;=Fin)*(Stage=BL$8),ROW(Stagiaire)))-1),"")</f>
        <v/>
      </c>
      <c r="BM38" s="25" t="str">
        <f t="array" ref="BM38">IF(SUMPRODUCT((BI38&gt;=Début)*(BI38&lt;=Fin)*(Stage=BM$8)*(Etat="Accepte"))&gt;0,INDEX(Stagiaire,MIN(IF((BI38&gt;=Début)*(BI38&lt;=Fin)*(Stage=BM$8),ROW(Stagiaire)))-1),"")</f>
        <v/>
      </c>
      <c r="BN38" s="10">
        <f t="shared" si="21"/>
        <v>43464</v>
      </c>
      <c r="BO38" s="11">
        <f t="shared" si="22"/>
        <v>43464</v>
      </c>
      <c r="BP38" s="31" t="str">
        <f t="array" ref="BP38">IF(SUMPRODUCT((BO38&gt;=Début)*(BO38&lt;=Fin)*(Stage=BP$8)*(Etat="Accepte"))&gt;0,INDEX(Stagiaire,MIN(IF((BO38&gt;=Début)*(BO38&lt;=Fin)*(Stage=BP$8),ROW(Stagiaire)))-1),"")</f>
        <v/>
      </c>
      <c r="BQ38" s="31" t="str">
        <f t="array" ref="BQ38">IF(SUMPRODUCT((BO38&gt;=Début)*(BO38&lt;=Fin)*(Stage=BQ$8)*(Etat="Accepte"))&gt;0,INDEX(Stagiaire,MIN(IF((BO38&gt;=Début)*(BO38&lt;=Fin)*(Stage=BQ$8),ROW(Stagiaire)))-1),"")</f>
        <v/>
      </c>
      <c r="BR38" s="31" t="str">
        <f t="array" ref="BR38">IF(SUMPRODUCT((BO38&gt;=Début)*(BO38&lt;=Fin)*(Stage=BR$8)*(Etat="Accepte"))&gt;0,INDEX(Stagiaire,MIN(IF((BO38&gt;=Début)*(BO38&lt;=Fin)*(Stage=BR$8),ROW(Stagiaire)))-1),"")</f>
        <v/>
      </c>
      <c r="BS38" s="25" t="str">
        <f t="array" ref="BS38">IF(SUMPRODUCT((BO38&gt;=Début)*(BO38&lt;=Fin)*(Stage=BS$8)*(Etat="Accepte"))&gt;0,INDEX(Stagiaire,MIN(IF((BO38&gt;=Début)*(BO38&lt;=Fin)*(Stage=BS$8),ROW(Stagiaire)))-1),"")</f>
        <v/>
      </c>
    </row>
    <row r="39" spans="1:71" ht="12" customHeight="1" thickBot="1" x14ac:dyDescent="0.2">
      <c r="A39" s="12">
        <f t="shared" si="0"/>
        <v>43131</v>
      </c>
      <c r="B39" s="29">
        <f t="shared" si="1"/>
        <v>43131</v>
      </c>
      <c r="C39" s="32" t="str">
        <f t="array" ref="C39">IF(SUMPRODUCT((B39&gt;=Début)*(B39&lt;=Fin)*(Stage=C$8)*(Etat="Accepte"))&gt;0,INDEX(Stagiaire,MIN(IF((B39&gt;=Début)*(B39&lt;=Fin)*(Stage=C$8),ROW(Stagiaire)))-1),"")</f>
        <v/>
      </c>
      <c r="D39" s="32" t="str">
        <f t="array" ref="D39">IF(SUMPRODUCT((B39&gt;=Début)*(B39&lt;=Fin)*(Stage=D$8)*(Etat="Accepte"))&gt;0,INDEX(Stagiaire,MIN(IF((B39&gt;=Début)*(B39&lt;=Fin)*(Stage=D$8),ROW(Stagiaire)))-1),"")</f>
        <v/>
      </c>
      <c r="E39" s="32" t="str">
        <f t="array" ref="E39">IF(SUMPRODUCT((B39&gt;=Début)*(B39&lt;=Fin)*(Stage=E$8)*(Etat="Accepte"))&gt;0,INDEX(Stagiaire,MIN(IF((B39&gt;=Début)*(B39&lt;=Fin)*(Stage=E$8),ROW(Stagiaire)))-1),"")</f>
        <v/>
      </c>
      <c r="F39" s="26" t="str">
        <f t="array" ref="F39">IF(SUMPRODUCT((B39&gt;=Début)*(B39&lt;=Fin)*(Stage=F$8)*(Etat="Accepte"))&gt;0,INDEX(Stagiaire,MIN(IF((B39&gt;=Début)*(B39&lt;=Fin)*(Stage=F$8),ROW(Stagiaire)))-1),"")</f>
        <v/>
      </c>
      <c r="G39" s="66" t="str">
        <f t="shared" si="2"/>
        <v/>
      </c>
      <c r="H39" s="32" t="str">
        <f t="array" ref="H39">IF(SUMPRODUCT((G39&gt;=Début)*(G39&lt;=Fin)*(Stage=H$8)*(Etat="Accepte"))&gt;0,INDEX(Stagiaire,MIN(IF((G39&gt;=Début)*(G39&lt;=Fin)*(Stage=H$8),ROW(Stagiaire)))-1),"")</f>
        <v/>
      </c>
      <c r="I39" s="32" t="str">
        <f t="array" ref="I39">IF(SUMPRODUCT((G39&gt;=Début)*(G39&lt;=Fin)*(Stage=I$8)*(Etat="Accepte"))&gt;0,INDEX(Stagiaire,MIN(IF((G39&gt;=Début)*(G39&lt;=Fin)*(Stage=I$8),ROW(Stagiaire)))-1),"")</f>
        <v/>
      </c>
      <c r="J39" s="32" t="str">
        <f t="array" ref="J39">IF(SUMPRODUCT((G39&gt;=Début)*(G39&lt;=Fin)*(Stage=J$8)*(Etat="Accepte"))&gt;0,INDEX(Stagiaire,MIN(IF((G39&gt;=Début)*(G39&lt;=Fin)*(Stage=J$8),ROW(Stagiaire)))-1),"")</f>
        <v/>
      </c>
      <c r="K39" s="26" t="str">
        <f t="array" ref="K39">IF(SUMPRODUCT((G39&gt;=Début)*(G39&lt;=Fin)*(Stage=K$8)*(Etat="Accepte"))&gt;0,INDEX(Stagiaire,MIN(IF((G39&gt;=Début)*(G39&lt;=Fin)*(Stage=K$8),ROW(Stagiaire)))-1),"")</f>
        <v/>
      </c>
      <c r="L39" s="12">
        <f t="shared" si="3"/>
        <v>43190</v>
      </c>
      <c r="M39" s="13">
        <f t="shared" si="4"/>
        <v>43190</v>
      </c>
      <c r="N39" s="32" t="str">
        <f t="array" ref="N39">IF(SUMPRODUCT((M39&gt;=Début)*(M39&lt;=Fin)*(Stage=N$8)*(Etat="Accepte"))&gt;0,INDEX(Stagiaire,MIN(IF((M39&gt;=Début)*(M39&lt;=Fin)*(Stage=N$8),ROW(Stagiaire)))-1),"")</f>
        <v/>
      </c>
      <c r="O39" s="32" t="str">
        <f t="array" ref="O39">IF(SUMPRODUCT((M39&gt;=Début)*(M39&lt;=Fin)*(Stage=O$8)*(Etat="Accepte"))&gt;0,INDEX(Stagiaire,MIN(IF((M39&gt;=Début)*(M39&lt;=Fin)*(Stage=O$8),ROW(Stagiaire)))-1),"")</f>
        <v/>
      </c>
      <c r="P39" s="32" t="str">
        <f t="array" ref="P39">IF(SUMPRODUCT((M39&gt;=Début)*(M39&lt;=Fin)*(Stage=P$8)*(Etat="Accepte"))&gt;0,INDEX(Stagiaire,MIN(IF((M39&gt;=Début)*(M39&lt;=Fin)*(Stage=P$8),ROW(Stagiaire)))-1),"")</f>
        <v/>
      </c>
      <c r="Q39" s="26" t="str">
        <f t="array" ref="Q39">IF(SUMPRODUCT((M39&gt;=Début)*(M39&lt;=Fin)*(Stage=Q$8)*(Etat="Accepte"))&gt;0,INDEX(Stagiaire,MIN(IF((M39&gt;=Début)*(M39&lt;=Fin)*(Stage=Q$8),ROW(Stagiaire)))-1),"")</f>
        <v/>
      </c>
      <c r="R39" s="12" t="str">
        <f t="shared" si="5"/>
        <v/>
      </c>
      <c r="S39" s="13" t="str">
        <f t="shared" si="6"/>
        <v/>
      </c>
      <c r="T39" s="32" t="str">
        <f t="array" ref="T39">IF(SUMPRODUCT((S39&gt;=Début)*(S39&lt;=Fin)*(Stage=T$8)*(Etat="Accepte"))&gt;0,INDEX(Stagiaire,MIN(IF((S39&gt;=Début)*(S39&lt;=Fin)*(Stage=T$8),ROW(Stagiaire)))-1),"")</f>
        <v/>
      </c>
      <c r="U39" s="32" t="str">
        <f t="array" ref="U39">IF(SUMPRODUCT((S39&gt;=Début)*(S39&lt;=Fin)*(Stage=U$8)*(Etat="Accepte"))&gt;0,INDEX(Stagiaire,MIN(IF((S39&gt;=Début)*(S39&lt;=Fin)*(Stage=U$8),ROW(Stagiaire)))-1),"")</f>
        <v/>
      </c>
      <c r="V39" s="32" t="str">
        <f t="array" ref="V39">IF(SUMPRODUCT((S39&gt;=Début)*(S39&lt;=Fin)*(Stage=V$8)*(Etat="Accepte"))&gt;0,INDEX(Stagiaire,MIN(IF((S39&gt;=Début)*(S39&lt;=Fin)*(Stage=V$8),ROW(Stagiaire)))-1),"")</f>
        <v/>
      </c>
      <c r="W39" s="26" t="str">
        <f t="array" ref="W39">IF(SUMPRODUCT((S39&gt;=Début)*(S39&lt;=Fin)*(Stage=W$8)*(Etat="Accepte"))&gt;0,INDEX(Stagiaire,MIN(IF((S39&gt;=Début)*(S39&lt;=Fin)*(Stage=W$8),ROW(Stagiaire)))-1),"")</f>
        <v/>
      </c>
      <c r="X39" s="12">
        <f t="shared" si="7"/>
        <v>43251</v>
      </c>
      <c r="Y39" s="13">
        <f t="shared" si="8"/>
        <v>43251</v>
      </c>
      <c r="Z39" s="32" t="str">
        <f t="array" ref="Z39">IF(SUMPRODUCT((Y39&gt;=Début)*(Y39&lt;=Fin)*(Stage=Z$8)*(Etat="Accepte"))&gt;0,INDEX(Stagiaire,MIN(IF((Y39&gt;=Début)*(Y39&lt;=Fin)*(Stage=Z$8),ROW(Stagiaire)))-1),"")</f>
        <v/>
      </c>
      <c r="AA39" s="32" t="str">
        <f t="array" ref="AA39">IF(SUMPRODUCT((Y39&gt;=Début)*(Y39&lt;=Fin)*(Stage=AA$8)*(Etat="Accepte"))&gt;0,INDEX(Stagiaire,MIN(IF((Y39&gt;=Début)*(Y39&lt;=Fin)*(Stage=AA$8),ROW(Stagiaire)))-1),"")</f>
        <v/>
      </c>
      <c r="AB39" s="32" t="str">
        <f t="array" ref="AB39">IF(SUMPRODUCT((Y39&gt;=Début)*(Y39&lt;=Fin)*(Stage=AB$8)*(Etat="Accepte"))&gt;0,INDEX(Stagiaire,MIN(IF((Y39&gt;=Début)*(Y39&lt;=Fin)*(Stage=AB$8),ROW(Stagiaire)))-1),"")</f>
        <v/>
      </c>
      <c r="AC39" s="26" t="str">
        <f t="array" ref="AC39">IF(SUMPRODUCT((Y39&gt;=Début)*(Y39&lt;=Fin)*(Stage=AC$8)*(Etat="Accepte"))&gt;0,INDEX(Stagiaire,MIN(IF((Y39&gt;=Début)*(Y39&lt;=Fin)*(Stage=AC$8),ROW(Stagiaire)))-1),"")</f>
        <v/>
      </c>
      <c r="AD39" s="12" t="str">
        <f t="shared" si="9"/>
        <v/>
      </c>
      <c r="AE39" s="13" t="str">
        <f t="shared" si="10"/>
        <v/>
      </c>
      <c r="AF39" s="32" t="str">
        <f t="array" ref="AF39">IF(SUMPRODUCT((AE39&gt;=Début)*(AE39&lt;=Fin)*(Stage=AF$8)*(Etat="Accepte"))&gt;0,INDEX(Stagiaire,MIN(IF((AE39&gt;=Début)*(AE39&lt;=Fin)*(Stage=AF$8),ROW(Stagiaire)))-1),"")</f>
        <v/>
      </c>
      <c r="AG39" s="32" t="str">
        <f t="array" ref="AG39">IF(SUMPRODUCT((AE39&gt;=Début)*(AE39&lt;=Fin)*(Stage=AG$8)*(Etat="Accepte"))&gt;0,INDEX(Stagiaire,MIN(IF((AE39&gt;=Début)*(AE39&lt;=Fin)*(Stage=AG$8),ROW(Stagiaire)))-1),"")</f>
        <v/>
      </c>
      <c r="AH39" s="32" t="str">
        <f t="array" ref="AH39">IF(SUMPRODUCT((AE39&gt;=Début)*(AE39&lt;=Fin)*(Stage=AH$8)*(Etat="Accepte"))&gt;0,INDEX(Stagiaire,MIN(IF((AE39&gt;=Début)*(AE39&lt;=Fin)*(Stage=AH$8),ROW(Stagiaire)))-1),"")</f>
        <v/>
      </c>
      <c r="AI39" s="26" t="str">
        <f t="array" ref="AI39">IF(SUMPRODUCT((AE39&gt;=Début)*(AE39&lt;=Fin)*(Stage=AI$8)*(Etat="Accepte"))&gt;0,INDEX(Stagiaire,MIN(IF((AE39&gt;=Début)*(AE39&lt;=Fin)*(Stage=AI$8),ROW(Stagiaire)))-1),"")</f>
        <v/>
      </c>
      <c r="AJ39" s="12">
        <f t="shared" si="11"/>
        <v>43312</v>
      </c>
      <c r="AK39" s="13">
        <f t="shared" si="12"/>
        <v>43312</v>
      </c>
      <c r="AL39" s="32" t="str">
        <f t="array" ref="AL39">IF(SUMPRODUCT((AK39&gt;=Début)*(AK39&lt;=Fin)*(Stage=AL$8)*(Etat="Accepte"))&gt;0,INDEX(Stagiaire,MIN(IF((AK39&gt;=Début)*(AK39&lt;=Fin)*(Stage=AL$8),ROW(Stagiaire)))-1),"")</f>
        <v/>
      </c>
      <c r="AM39" s="32" t="str">
        <f t="array" ref="AM39">IF(SUMPRODUCT((AK39&gt;=Début)*(AK39&lt;=Fin)*(Stage=AM$8)*(Etat="Accepte"))&gt;0,INDEX(Stagiaire,MIN(IF((AK39&gt;=Début)*(AK39&lt;=Fin)*(Stage=AM$8),ROW(Stagiaire)))-1),"")</f>
        <v/>
      </c>
      <c r="AN39" s="32" t="str">
        <f t="array" ref="AN39">IF(SUMPRODUCT((AK39&gt;=Début)*(AK39&lt;=Fin)*(Stage=AN$8)*(Etat="Accepte"))&gt;0,INDEX(Stagiaire,MIN(IF((AK39&gt;=Début)*(AK39&lt;=Fin)*(Stage=AN$8),ROW(Stagiaire)))-1),"")</f>
        <v/>
      </c>
      <c r="AO39" s="26" t="str">
        <f t="array" ref="AO39">IF(SUMPRODUCT((AK39&gt;=Début)*(AK39&lt;=Fin)*(Stage=AO$8)*(Etat="Accepte"))&gt;0,INDEX(Stagiaire,MIN(IF((AK39&gt;=Début)*(AK39&lt;=Fin)*(Stage=AO$8),ROW(Stagiaire)))-1),"")</f>
        <v/>
      </c>
      <c r="AP39" s="12">
        <f t="shared" si="13"/>
        <v>43343</v>
      </c>
      <c r="AQ39" s="13">
        <f t="shared" si="14"/>
        <v>43343</v>
      </c>
      <c r="AR39" s="32" t="str">
        <f t="array" ref="AR39">IF(SUMPRODUCT((AQ39&gt;=Début)*(AQ39&lt;=Fin)*(Stage=AR$8)*(Etat="Accepte"))&gt;0,INDEX(Stagiaire,MIN(IF((AQ39&gt;=Début)*(AQ39&lt;=Fin)*(Stage=AR$8),ROW(Stagiaire)))-1),"")</f>
        <v/>
      </c>
      <c r="AS39" s="32" t="str">
        <f t="array" ref="AS39">IF(SUMPRODUCT((AQ39&gt;=Début)*(AQ39&lt;=Fin)*(Stage=AS$8)*(Etat="Accepte"))&gt;0,INDEX(Stagiaire,MIN(IF((AQ39&gt;=Début)*(AQ39&lt;=Fin)*(Stage=AS$8),ROW(Stagiaire)))-1),"")</f>
        <v/>
      </c>
      <c r="AT39" s="32" t="str">
        <f t="array" ref="AT39">IF(SUMPRODUCT((AQ39&gt;=Début)*(AQ39&lt;=Fin)*(Stage=AT$8)*(Etat="Accepte"))&gt;0,INDEX(Stagiaire,MIN(IF((AQ39&gt;=Début)*(AQ39&lt;=Fin)*(Stage=AT$8),ROW(Stagiaire)))-1),"")</f>
        <v/>
      </c>
      <c r="AU39" s="26" t="str">
        <f t="array" ref="AU39">IF(SUMPRODUCT((AQ39&gt;=Début)*(AQ39&lt;=Fin)*(Stage=AU$8)*(Etat="Accepte"))&gt;0,INDEX(Stagiaire,MIN(IF((AQ39&gt;=Début)*(AQ39&lt;=Fin)*(Stage=AU$8),ROW(Stagiaire)))-1),"")</f>
        <v/>
      </c>
      <c r="AV39" s="12" t="str">
        <f t="shared" si="15"/>
        <v/>
      </c>
      <c r="AW39" s="13" t="str">
        <f t="shared" si="16"/>
        <v/>
      </c>
      <c r="AX39" s="32" t="str">
        <f t="array" ref="AX39">IF(SUMPRODUCT((AW39&gt;=Début)*(AW39&lt;=Fin)*(Stage=AX$8)*(Etat="Accepte"))&gt;0,INDEX(Stagiaire,MIN(IF((AW39&gt;=Début)*(AW39&lt;=Fin)*(Stage=AX$8),ROW(Stagiaire)))-1),"")</f>
        <v/>
      </c>
      <c r="AY39" s="32" t="str">
        <f t="array" ref="AY39">IF(SUMPRODUCT((AW39&gt;=Début)*(AW39&lt;=Fin)*(Stage=AY$8)*(Etat="Accepte"))&gt;0,INDEX(Stagiaire,MIN(IF((AW39&gt;=Début)*(AW39&lt;=Fin)*(Stage=AY$8),ROW(Stagiaire)))-1),"")</f>
        <v/>
      </c>
      <c r="AZ39" s="32" t="str">
        <f t="array" ref="AZ39">IF(SUMPRODUCT((AW39&gt;=Début)*(AW39&lt;=Fin)*(Stage=AZ$8)*(Etat="Accepte"))&gt;0,INDEX(Stagiaire,MIN(IF((AW39&gt;=Début)*(AW39&lt;=Fin)*(Stage=AZ$8),ROW(Stagiaire)))-1),"")</f>
        <v/>
      </c>
      <c r="BA39" s="26" t="str">
        <f t="array" ref="BA39">IF(SUMPRODUCT((AW39&gt;=Début)*(AW39&lt;=Fin)*(Stage=BA$8)*(Etat="Accepte"))&gt;0,INDEX(Stagiaire,MIN(IF((AW39&gt;=Début)*(AW39&lt;=Fin)*(Stage=BA$8),ROW(Stagiaire)))-1),"")</f>
        <v/>
      </c>
      <c r="BB39" s="12">
        <f t="shared" si="17"/>
        <v>43404</v>
      </c>
      <c r="BC39" s="13">
        <f t="shared" si="18"/>
        <v>43404</v>
      </c>
      <c r="BD39" s="32" t="str">
        <f t="array" ref="BD39">IF(SUMPRODUCT((BC39&gt;=Début)*(BC39&lt;=Fin)*(Stage=BD$8)*(Etat="Accepte"))&gt;0,INDEX(Stagiaire,MIN(IF((BC39&gt;=Début)*(BC39&lt;=Fin)*(Stage=BD$8),ROW(Stagiaire)))-1),"")</f>
        <v/>
      </c>
      <c r="BE39" s="32" t="str">
        <f t="array" ref="BE39">IF(SUMPRODUCT((BC39&gt;=Début)*(BC39&lt;=Fin)*(Stage=BE$8)*(Etat="Accepte"))&gt;0,INDEX(Stagiaire,MIN(IF((BC39&gt;=Début)*(BC39&lt;=Fin)*(Stage=BE$8),ROW(Stagiaire)))-1),"")</f>
        <v/>
      </c>
      <c r="BF39" s="32" t="str">
        <f t="array" ref="BF39">IF(SUMPRODUCT((BC39&gt;=Début)*(BC39&lt;=Fin)*(Stage=BF$8)*(Etat="Accepte"))&gt;0,INDEX(Stagiaire,MIN(IF((BC39&gt;=Début)*(BC39&lt;=Fin)*(Stage=BF$8),ROW(Stagiaire)))-1),"")</f>
        <v/>
      </c>
      <c r="BG39" s="26" t="str">
        <f t="array" ref="BG39">IF(SUMPRODUCT((BC39&gt;=Début)*(BC39&lt;=Fin)*(Stage=BG$8)*(Etat="Accepte"))&gt;0,INDEX(Stagiaire,MIN(IF((BC39&gt;=Début)*(BC39&lt;=Fin)*(Stage=BG$8),ROW(Stagiaire)))-1),"")</f>
        <v/>
      </c>
      <c r="BH39" s="12" t="str">
        <f t="shared" si="19"/>
        <v/>
      </c>
      <c r="BI39" s="13" t="str">
        <f t="shared" si="20"/>
        <v/>
      </c>
      <c r="BJ39" s="32" t="str">
        <f t="array" ref="BJ39">IF(SUMPRODUCT((BI39&gt;=Début)*(BI39&lt;=Fin)*(Stage=BJ$8)*(Etat="Accepte"))&gt;0,INDEX(Stagiaire,MIN(IF((BI39&gt;=Début)*(BI39&lt;=Fin)*(Stage=BJ$8),ROW(Stagiaire)))-1),"")</f>
        <v/>
      </c>
      <c r="BK39" s="32" t="str">
        <f t="array" ref="BK39">IF(SUMPRODUCT((BI39&gt;=Début)*(BI39&lt;=Fin)*(Stage=BK$8)*(Etat="Accepte"))&gt;0,INDEX(Stagiaire,MIN(IF((BI39&gt;=Début)*(BI39&lt;=Fin)*(Stage=BK$8),ROW(Stagiaire)))-1),"")</f>
        <v/>
      </c>
      <c r="BL39" s="32" t="str">
        <f t="array" ref="BL39">IF(SUMPRODUCT((BI39&gt;=Début)*(BI39&lt;=Fin)*(Stage=BL$8)*(Etat="Accepte"))&gt;0,INDEX(Stagiaire,MIN(IF((BI39&gt;=Début)*(BI39&lt;=Fin)*(Stage=BL$8),ROW(Stagiaire)))-1),"")</f>
        <v/>
      </c>
      <c r="BM39" s="26" t="str">
        <f t="array" ref="BM39">IF(SUMPRODUCT((BI39&gt;=Début)*(BI39&lt;=Fin)*(Stage=BM$8)*(Etat="Accepte"))&gt;0,INDEX(Stagiaire,MIN(IF((BI39&gt;=Début)*(BI39&lt;=Fin)*(Stage=BM$8),ROW(Stagiaire)))-1),"")</f>
        <v/>
      </c>
      <c r="BN39" s="12">
        <f t="shared" si="21"/>
        <v>43465</v>
      </c>
      <c r="BO39" s="13">
        <f t="shared" si="22"/>
        <v>43465</v>
      </c>
      <c r="BP39" s="32" t="str">
        <f t="array" ref="BP39">IF(SUMPRODUCT((BO39&gt;=Début)*(BO39&lt;=Fin)*(Stage=BP$8)*(Etat="Accepte"))&gt;0,INDEX(Stagiaire,MIN(IF((BO39&gt;=Début)*(BO39&lt;=Fin)*(Stage=BP$8),ROW(Stagiaire)))-1),"")</f>
        <v/>
      </c>
      <c r="BQ39" s="32" t="str">
        <f t="array" ref="BQ39">IF(SUMPRODUCT((BO39&gt;=Début)*(BO39&lt;=Fin)*(Stage=BQ$8)*(Etat="Accepte"))&gt;0,INDEX(Stagiaire,MIN(IF((BO39&gt;=Début)*(BO39&lt;=Fin)*(Stage=BQ$8),ROW(Stagiaire)))-1),"")</f>
        <v/>
      </c>
      <c r="BR39" s="32" t="str">
        <f t="array" ref="BR39">IF(SUMPRODUCT((BO39&gt;=Début)*(BO39&lt;=Fin)*(Stage=BR$8)*(Etat="Accepte"))&gt;0,INDEX(Stagiaire,MIN(IF((BO39&gt;=Début)*(BO39&lt;=Fin)*(Stage=BR$8),ROW(Stagiaire)))-1),"")</f>
        <v/>
      </c>
      <c r="BS39" s="26" t="str">
        <f t="array" ref="BS39">IF(SUMPRODUCT((BO39&gt;=Début)*(BO39&lt;=Fin)*(Stage=BS$8)*(Etat="Accepte"))&gt;0,INDEX(Stagiaire,MIN(IF((BO39&gt;=Début)*(BO39&lt;=Fin)*(Stage=BS$8),ROW(Stagiaire)))-1),"")</f>
        <v/>
      </c>
    </row>
    <row r="40" spans="1:71" ht="12" customHeight="1" x14ac:dyDescent="0.2">
      <c r="B40" s="4"/>
      <c r="C40" s="14"/>
      <c r="D40" s="14"/>
      <c r="E40" s="14"/>
      <c r="F40" s="14"/>
    </row>
    <row r="41" spans="1:71" ht="12" customHeight="1" x14ac:dyDescent="0.2">
      <c r="B41" s="4"/>
      <c r="C41" s="14"/>
      <c r="D41" s="14"/>
      <c r="E41" s="14"/>
      <c r="F41" s="14"/>
    </row>
    <row r="42" spans="1:71" ht="12" customHeight="1" x14ac:dyDescent="0.2">
      <c r="A42" s="4"/>
      <c r="B42" s="4"/>
      <c r="C42" s="14"/>
      <c r="D42" s="14"/>
      <c r="E42" s="14"/>
      <c r="F42" s="14"/>
    </row>
    <row r="43" spans="1:71" ht="12" customHeight="1" x14ac:dyDescent="0.2">
      <c r="B43" s="4"/>
      <c r="C43" s="14"/>
      <c r="D43" s="14"/>
      <c r="E43" s="14"/>
      <c r="F43" s="14"/>
    </row>
    <row r="44" spans="1:71" ht="12" customHeight="1" x14ac:dyDescent="0.2">
      <c r="A44" s="4"/>
      <c r="B44" s="4"/>
      <c r="C44" s="14"/>
      <c r="D44" s="14"/>
      <c r="E44" s="14"/>
      <c r="F44" s="14"/>
    </row>
    <row r="45" spans="1:71" ht="12" customHeight="1" x14ac:dyDescent="0.2">
      <c r="A45" s="4"/>
      <c r="B45" s="4"/>
      <c r="C45" s="14"/>
      <c r="D45" s="14"/>
      <c r="E45" s="14"/>
      <c r="F45" s="14"/>
    </row>
    <row r="46" spans="1:71" ht="12" customHeight="1" x14ac:dyDescent="0.2">
      <c r="A46" s="4"/>
      <c r="B46" s="4"/>
      <c r="C46" s="14"/>
      <c r="D46" s="14"/>
      <c r="E46" s="14"/>
      <c r="F46" s="14"/>
    </row>
    <row r="47" spans="1:71" ht="12" customHeight="1" x14ac:dyDescent="0.2">
      <c r="A47" s="4"/>
      <c r="B47" s="4"/>
      <c r="C47" s="14"/>
      <c r="D47" s="14"/>
      <c r="E47" s="14"/>
      <c r="F47" s="14"/>
    </row>
  </sheetData>
  <sheetProtection formatCells="0" formatColumns="0"/>
  <mergeCells count="12">
    <mergeCell ref="AV7:BA7"/>
    <mergeCell ref="BB7:BG7"/>
    <mergeCell ref="BH7:BM7"/>
    <mergeCell ref="BN7:BS7"/>
    <mergeCell ref="AJ7:AO7"/>
    <mergeCell ref="AP7:AU7"/>
    <mergeCell ref="AD7:AI7"/>
    <mergeCell ref="R7:W7"/>
    <mergeCell ref="X7:AC7"/>
    <mergeCell ref="G7:K7"/>
    <mergeCell ref="A7:C7"/>
    <mergeCell ref="L7:Q7"/>
  </mergeCells>
  <phoneticPr fontId="22" type="noConversion"/>
  <conditionalFormatting sqref="L9:M39 R9:S39 X9:Y39 AD9:AE39 AJ9:AK39 AP9:AQ39 AV9:AW39 BB9:BC39 BH9:BI39 BN9:BO39 A9:B39 G9:G39">
    <cfRule type="expression" dxfId="25" priority="30" stopIfTrue="1">
      <formula>WEEKDAY(A9,2)&gt;5</formula>
    </cfRule>
    <cfRule type="expression" dxfId="24" priority="31" stopIfTrue="1">
      <formula>COUNTIF(Fériés,A9)</formula>
    </cfRule>
  </conditionalFormatting>
  <conditionalFormatting sqref="C9:C39 T9:T39 H9:H39 N9:N39 Z9:Z39">
    <cfRule type="expression" dxfId="23" priority="32" stopIfTrue="1">
      <formula>WEEKDAY(B9,2)&gt;5</formula>
    </cfRule>
    <cfRule type="expression" dxfId="22" priority="33" stopIfTrue="1">
      <formula>COUNTIF(Fériés,B9)</formula>
    </cfRule>
    <cfRule type="expression" dxfId="21" priority="34" stopIfTrue="1">
      <formula>C9&lt;&gt;""</formula>
    </cfRule>
  </conditionalFormatting>
  <conditionalFormatting sqref="E9:E39 V9:V39 J9:J39 P9:P39 AB9:AB39">
    <cfRule type="expression" dxfId="20" priority="35" stopIfTrue="1">
      <formula>WEEKDAY(B9,2)&gt;5</formula>
    </cfRule>
    <cfRule type="expression" dxfId="19" priority="36" stopIfTrue="1">
      <formula>COUNTIF(Fériés,B9)</formula>
    </cfRule>
    <cfRule type="expression" dxfId="18" priority="37" stopIfTrue="1">
      <formula>E9&lt;&gt;""</formula>
    </cfRule>
  </conditionalFormatting>
  <conditionalFormatting sqref="D9:D39 U9:U39 I9:I39 O9:O39 AA9:AA39">
    <cfRule type="expression" dxfId="17" priority="38" stopIfTrue="1">
      <formula>WEEKDAY(B9,2)&gt;5</formula>
    </cfRule>
    <cfRule type="expression" dxfId="16" priority="39" stopIfTrue="1">
      <formula>COUNTIF(Fériés,B9)</formula>
    </cfRule>
    <cfRule type="expression" dxfId="15" priority="40" stopIfTrue="1">
      <formula>D9&lt;&gt;""</formula>
    </cfRule>
  </conditionalFormatting>
  <conditionalFormatting sqref="F9:F39 W9:W39 K9:K39 Q9:Q39 AC9:AC39">
    <cfRule type="expression" dxfId="14" priority="41" stopIfTrue="1">
      <formula>WEEKDAY(B9,2)&gt;5</formula>
    </cfRule>
    <cfRule type="expression" dxfId="13" priority="42" stopIfTrue="1">
      <formula>COUNTIF(Fériés,B9)</formula>
    </cfRule>
    <cfRule type="expression" dxfId="12" priority="43" stopIfTrue="1">
      <formula>F9&lt;&gt;""</formula>
    </cfRule>
  </conditionalFormatting>
  <conditionalFormatting sqref="AF9:AF39 AL9:AL39 AR9:AR39 AX9:AX39 BD9:BD39 BJ9:BJ39 BP9:BP39">
    <cfRule type="expression" dxfId="11" priority="25" stopIfTrue="1">
      <formula>WEEKDAY(AE9,2)&gt;5</formula>
    </cfRule>
    <cfRule type="expression" dxfId="10" priority="26" stopIfTrue="1">
      <formula>COUNTIF(Fériés,AE9)</formula>
    </cfRule>
    <cfRule type="expression" dxfId="9" priority="27" stopIfTrue="1">
      <formula>AF9&lt;&gt;""</formula>
    </cfRule>
  </conditionalFormatting>
  <conditionalFormatting sqref="AH9:AH39 AN9:AN39 AT9:AT39 AZ9:AZ39 BF9:BF39 BL9:BL39 BR9:BR39">
    <cfRule type="expression" dxfId="8" priority="22" stopIfTrue="1">
      <formula>WEEKDAY(AE9,2)&gt;5</formula>
    </cfRule>
    <cfRule type="expression" dxfId="7" priority="23" stopIfTrue="1">
      <formula>COUNTIF(Fériés,AE9)</formula>
    </cfRule>
    <cfRule type="expression" dxfId="6" priority="24" stopIfTrue="1">
      <formula>AH9&lt;&gt;""</formula>
    </cfRule>
  </conditionalFormatting>
  <conditionalFormatting sqref="AG9:AG39 AM9:AM39 AS9:AS39 AY9:AY39 BE9:BE39 BK9:BK39 BQ9:BQ39">
    <cfRule type="expression" dxfId="5" priority="19" stopIfTrue="1">
      <formula>WEEKDAY(AE9,2)&gt;5</formula>
    </cfRule>
    <cfRule type="expression" dxfId="4" priority="20" stopIfTrue="1">
      <formula>COUNTIF(Fériés,AE9)</formula>
    </cfRule>
    <cfRule type="expression" dxfId="3" priority="21" stopIfTrue="1">
      <formula>AG9&lt;&gt;""</formula>
    </cfRule>
  </conditionalFormatting>
  <conditionalFormatting sqref="AI9:AI39 AO9:AO39 AU9:AU39 BA9:BA39 BG9:BG39 BM9:BM39 BS9:BS39">
    <cfRule type="expression" dxfId="2" priority="16" stopIfTrue="1">
      <formula>WEEKDAY(AE9,2)&gt;5</formula>
    </cfRule>
    <cfRule type="expression" dxfId="1" priority="17" stopIfTrue="1">
      <formula>COUNTIF(Fériés,AE9)</formula>
    </cfRule>
    <cfRule type="expression" dxfId="0" priority="18" stopIfTrue="1">
      <formula>AI9&lt;&gt;""</formula>
    </cfRule>
  </conditionalFormatting>
  <dataValidations count="1">
    <dataValidation type="list" allowBlank="1" showInputMessage="1" showErrorMessage="1" sqref="C5">
      <formula1>"2018,2019,2020,2021"</formula1>
    </dataValidation>
  </dataValidations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NOTICE</vt:lpstr>
      <vt:lpstr>DATAS</vt:lpstr>
      <vt:lpstr>Calendrier_présence_stagiaires</vt:lpstr>
      <vt:lpstr>Début</vt:lpstr>
      <vt:lpstr>Etat</vt:lpstr>
      <vt:lpstr>Calendrier_présence_stagiaires!Fériés</vt:lpstr>
      <vt:lpstr>Fin</vt:lpstr>
      <vt:lpstr>Stage</vt:lpstr>
      <vt:lpstr>Stagiaire</vt:lpstr>
    </vt:vector>
  </TitlesOfParts>
  <Company>Mpfe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</dc:creator>
  <cp:lastModifiedBy>DE FREITAS Pamela</cp:lastModifiedBy>
  <cp:lastPrinted>2018-07-24T08:27:44Z</cp:lastPrinted>
  <dcterms:created xsi:type="dcterms:W3CDTF">2009-05-08T18:31:54Z</dcterms:created>
  <dcterms:modified xsi:type="dcterms:W3CDTF">2018-09-26T14:56:52Z</dcterms:modified>
</cp:coreProperties>
</file>